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7419254A-095F-EC4A-8836-4310673AFDC7}" xr6:coauthVersionLast="47" xr6:coauthVersionMax="47" xr10:uidLastSave="{00000000-0000-0000-0000-000000000000}"/>
  <bookViews>
    <workbookView xWindow="1760" yWindow="1780" windowWidth="27640" windowHeight="16940" xr2:uid="{7C10B787-4B5F-1E41-8B88-DD356B4469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G35" i="1"/>
  <c r="H35" i="1"/>
  <c r="I35" i="1"/>
  <c r="K35" i="1"/>
  <c r="D34" i="1"/>
  <c r="I34" i="1" s="1"/>
  <c r="D33" i="1"/>
  <c r="K33" i="1" s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G3" i="1"/>
  <c r="H3" i="1"/>
  <c r="G4" i="1"/>
  <c r="H4" i="1"/>
  <c r="G5" i="1"/>
  <c r="H5" i="1"/>
  <c r="G6" i="1"/>
  <c r="H6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H2" i="1"/>
  <c r="G2" i="1"/>
  <c r="D15" i="1"/>
  <c r="I15" i="1" s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4" i="1"/>
  <c r="I14" i="1"/>
  <c r="K13" i="1"/>
  <c r="I13" i="1"/>
  <c r="K12" i="1"/>
  <c r="I12" i="1"/>
  <c r="K11" i="1"/>
  <c r="I11" i="1"/>
  <c r="K10" i="1"/>
  <c r="I10" i="1"/>
  <c r="K9" i="1"/>
  <c r="I3" i="1"/>
  <c r="I4" i="1"/>
  <c r="I5" i="1"/>
  <c r="I6" i="1"/>
  <c r="K3" i="1"/>
  <c r="D2" i="1"/>
  <c r="K2" i="1" s="1"/>
  <c r="K6" i="1"/>
  <c r="K5" i="1"/>
  <c r="K4" i="1"/>
  <c r="K34" i="1" l="1"/>
  <c r="L34" i="1" s="1"/>
  <c r="I33" i="1"/>
  <c r="L35" i="1"/>
  <c r="L31" i="1"/>
  <c r="L30" i="1"/>
  <c r="G37" i="1"/>
  <c r="L33" i="1"/>
  <c r="L32" i="1"/>
  <c r="H37" i="1"/>
  <c r="L28" i="1"/>
  <c r="L29" i="1"/>
  <c r="L27" i="1"/>
  <c r="K15" i="1"/>
  <c r="L14" i="1"/>
  <c r="L23" i="1"/>
  <c r="L21" i="1"/>
  <c r="L18" i="1"/>
  <c r="L20" i="1"/>
  <c r="L22" i="1"/>
  <c r="L24" i="1"/>
  <c r="L19" i="1"/>
  <c r="L10" i="1"/>
  <c r="L12" i="1"/>
  <c r="I9" i="1"/>
  <c r="L9" i="1" s="1"/>
  <c r="I2" i="1"/>
  <c r="L11" i="1"/>
  <c r="L13" i="1"/>
  <c r="L5" i="1"/>
  <c r="L3" i="1"/>
  <c r="L4" i="1"/>
  <c r="L6" i="1"/>
  <c r="K37" i="1" l="1"/>
  <c r="L15" i="1"/>
  <c r="L2" i="1"/>
  <c r="I37" i="1"/>
  <c r="L37" i="1" l="1"/>
</calcChain>
</file>

<file path=xl/sharedStrings.xml><?xml version="1.0" encoding="utf-8"?>
<sst xmlns="http://schemas.openxmlformats.org/spreadsheetml/2006/main" count="45" uniqueCount="36">
  <si>
    <t>Time (h)</t>
  </si>
  <si>
    <t>Failed attempts</t>
  </si>
  <si>
    <t>Failures/Hour</t>
  </si>
  <si>
    <t>Experiment</t>
  </si>
  <si>
    <t>Fish</t>
  </si>
  <si>
    <t>Cell</t>
  </si>
  <si>
    <t>BM</t>
  </si>
  <si>
    <t>NBM</t>
  </si>
  <si>
    <t>km162</t>
  </si>
  <si>
    <t>km164</t>
  </si>
  <si>
    <t>Total/hour</t>
  </si>
  <si>
    <t>Rate/h</t>
  </si>
  <si>
    <t>km174</t>
  </si>
  <si>
    <t>%BM</t>
  </si>
  <si>
    <t>%NBM</t>
  </si>
  <si>
    <t>km270</t>
  </si>
  <si>
    <t>Average</t>
  </si>
  <si>
    <t>Successful</t>
  </si>
  <si>
    <t>Number of values</t>
  </si>
  <si>
    <t>Minimum</t>
  </si>
  <si>
    <t>Maximum</t>
  </si>
  <si>
    <t>Range</t>
  </si>
  <si>
    <t>Mean</t>
  </si>
  <si>
    <t>Std. Deviation</t>
  </si>
  <si>
    <t>Std. Error of Mean</t>
  </si>
  <si>
    <t>25% Percentile</t>
  </si>
  <si>
    <t>Median</t>
  </si>
  <si>
    <t>75% Percentile</t>
  </si>
  <si>
    <t>Lower 95% CI</t>
  </si>
  <si>
    <t>Upper 95% CI</t>
  </si>
  <si>
    <t>Total</t>
  </si>
  <si>
    <t>Failed</t>
  </si>
  <si>
    <t>Lower 95% CI of mean</t>
  </si>
  <si>
    <t>Upper 95% CI of mean</t>
  </si>
  <si>
    <t>Column statistics</t>
  </si>
  <si>
    <t>Statistics from Graphpad Prism 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</si>
</sst>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FE68-66C5-C943-A8E2-A26A44FC1AA7}">
  <dimension ref="A1:Q39"/>
  <sheetViews>
    <sheetView tabSelected="1" workbookViewId="0">
      <selection activeCell="Q35" sqref="N3:Q35"/>
    </sheetView>
  </sheetViews>
  <sheetFormatPr baseColWidth="10" defaultRowHeight="16" x14ac:dyDescent="0.2"/>
  <cols>
    <col min="10" max="10" width="13.5" customWidth="1"/>
    <col min="11" max="11" width="15" customWidth="1"/>
    <col min="14" max="14" width="17.6640625" bestFit="1" customWidth="1"/>
  </cols>
  <sheetData>
    <row r="1" spans="1:17" s="4" customFormat="1" x14ac:dyDescent="0.2">
      <c r="A1" s="4" t="s">
        <v>3</v>
      </c>
      <c r="B1" s="4" t="s">
        <v>4</v>
      </c>
      <c r="C1" s="4" t="s">
        <v>5</v>
      </c>
      <c r="D1" s="4" t="s">
        <v>0</v>
      </c>
      <c r="E1" s="4" t="s">
        <v>6</v>
      </c>
      <c r="F1" s="4" t="s">
        <v>7</v>
      </c>
      <c r="G1" s="4" t="s">
        <v>13</v>
      </c>
      <c r="H1" s="4" t="s">
        <v>14</v>
      </c>
      <c r="I1" s="4" t="s">
        <v>11</v>
      </c>
      <c r="J1" s="4" t="s">
        <v>1</v>
      </c>
      <c r="K1" s="4" t="s">
        <v>2</v>
      </c>
      <c r="L1" s="4" t="s">
        <v>10</v>
      </c>
      <c r="N1" s="4" t="s">
        <v>35</v>
      </c>
    </row>
    <row r="2" spans="1:17" x14ac:dyDescent="0.2">
      <c r="A2" t="s">
        <v>8</v>
      </c>
      <c r="B2">
        <v>1</v>
      </c>
      <c r="C2">
        <v>1</v>
      </c>
      <c r="D2" s="3">
        <f>220/2/60</f>
        <v>1.8333333333333333</v>
      </c>
      <c r="E2">
        <v>8</v>
      </c>
      <c r="F2">
        <v>1</v>
      </c>
      <c r="G2" s="2">
        <f>E2/(E2+F2)</f>
        <v>0.88888888888888884</v>
      </c>
      <c r="H2" s="2">
        <f>F2/(E2+F2)</f>
        <v>0.1111111111111111</v>
      </c>
      <c r="I2" s="1">
        <f>(E2+F2)/D2</f>
        <v>4.9090909090909092</v>
      </c>
      <c r="J2">
        <v>13</v>
      </c>
      <c r="K2" s="1">
        <f>J2/D2</f>
        <v>7.0909090909090908</v>
      </c>
      <c r="L2" s="1">
        <f>I2+K2</f>
        <v>12</v>
      </c>
    </row>
    <row r="3" spans="1:17" x14ac:dyDescent="0.2">
      <c r="C3">
        <v>2</v>
      </c>
      <c r="D3" s="3">
        <v>2</v>
      </c>
      <c r="E3">
        <v>6</v>
      </c>
      <c r="F3">
        <v>4</v>
      </c>
      <c r="G3" s="2">
        <f t="shared" ref="G3:G24" si="0">E3/(E3+F3)</f>
        <v>0.6</v>
      </c>
      <c r="H3" s="2">
        <f t="shared" ref="H3:H24" si="1">F3/(E3+F3)</f>
        <v>0.4</v>
      </c>
      <c r="I3" s="1">
        <f>(E3+F3)/D3</f>
        <v>5</v>
      </c>
      <c r="J3">
        <v>8</v>
      </c>
      <c r="K3" s="1">
        <f>J3/D3</f>
        <v>4</v>
      </c>
      <c r="L3" s="1">
        <f>I3+K3</f>
        <v>9</v>
      </c>
      <c r="N3" s="5" t="s">
        <v>34</v>
      </c>
      <c r="O3" s="5"/>
      <c r="P3" s="5"/>
      <c r="Q3" s="5"/>
    </row>
    <row r="4" spans="1:17" x14ac:dyDescent="0.2">
      <c r="C4">
        <v>3</v>
      </c>
      <c r="D4" s="3">
        <v>2</v>
      </c>
      <c r="E4">
        <v>15</v>
      </c>
      <c r="F4">
        <v>8</v>
      </c>
      <c r="G4" s="2">
        <f t="shared" si="0"/>
        <v>0.65217391304347827</v>
      </c>
      <c r="H4" s="2">
        <f t="shared" si="1"/>
        <v>0.34782608695652173</v>
      </c>
      <c r="I4" s="1">
        <f>(E4+F4)/D4</f>
        <v>11.5</v>
      </c>
      <c r="J4">
        <v>7</v>
      </c>
      <c r="K4" s="1">
        <f>J4/D4</f>
        <v>3.5</v>
      </c>
      <c r="L4" s="1">
        <f t="shared" ref="L4:L6" si="2">I4+K4</f>
        <v>15</v>
      </c>
      <c r="N4" s="6"/>
      <c r="O4" s="7" t="s">
        <v>30</v>
      </c>
      <c r="P4" s="7" t="s">
        <v>17</v>
      </c>
      <c r="Q4" s="7" t="s">
        <v>31</v>
      </c>
    </row>
    <row r="5" spans="1:17" x14ac:dyDescent="0.2">
      <c r="C5">
        <v>4</v>
      </c>
      <c r="D5" s="3">
        <v>2</v>
      </c>
      <c r="E5">
        <v>6</v>
      </c>
      <c r="F5">
        <v>3</v>
      </c>
      <c r="G5" s="2">
        <f t="shared" si="0"/>
        <v>0.66666666666666663</v>
      </c>
      <c r="H5" s="2">
        <f t="shared" si="1"/>
        <v>0.33333333333333331</v>
      </c>
      <c r="I5" s="1">
        <f>(E5+F5)/D5</f>
        <v>4.5</v>
      </c>
      <c r="J5">
        <v>7</v>
      </c>
      <c r="K5" s="1">
        <f>J5/D5</f>
        <v>3.5</v>
      </c>
      <c r="L5" s="1">
        <f t="shared" si="2"/>
        <v>8</v>
      </c>
      <c r="N5" s="8" t="s">
        <v>18</v>
      </c>
      <c r="O5" s="9">
        <v>28</v>
      </c>
      <c r="P5" s="9">
        <v>28</v>
      </c>
      <c r="Q5" s="9">
        <v>28</v>
      </c>
    </row>
    <row r="6" spans="1:17" x14ac:dyDescent="0.2">
      <c r="C6">
        <v>5</v>
      </c>
      <c r="D6" s="3">
        <v>2</v>
      </c>
      <c r="E6">
        <v>8</v>
      </c>
      <c r="F6">
        <v>3</v>
      </c>
      <c r="G6" s="2">
        <f t="shared" si="0"/>
        <v>0.72727272727272729</v>
      </c>
      <c r="H6" s="2">
        <f t="shared" si="1"/>
        <v>0.27272727272727271</v>
      </c>
      <c r="I6" s="1">
        <f>(E6+F6)/D6</f>
        <v>5.5</v>
      </c>
      <c r="J6">
        <v>8</v>
      </c>
      <c r="K6" s="1">
        <f>J6/D6</f>
        <v>4</v>
      </c>
      <c r="L6" s="1">
        <f t="shared" si="2"/>
        <v>9.5</v>
      </c>
      <c r="N6" s="8"/>
      <c r="O6" s="9"/>
      <c r="P6" s="9"/>
      <c r="Q6" s="9"/>
    </row>
    <row r="7" spans="1:17" x14ac:dyDescent="0.2">
      <c r="G7" s="2"/>
      <c r="H7" s="2"/>
      <c r="N7" s="8" t="s">
        <v>19</v>
      </c>
      <c r="O7" s="9">
        <v>5</v>
      </c>
      <c r="P7" s="9">
        <v>2.5</v>
      </c>
      <c r="Q7" s="9">
        <v>1</v>
      </c>
    </row>
    <row r="8" spans="1:17" x14ac:dyDescent="0.2">
      <c r="G8" s="2"/>
      <c r="H8" s="2"/>
      <c r="N8" s="8" t="s">
        <v>20</v>
      </c>
      <c r="O8" s="9">
        <v>15</v>
      </c>
      <c r="P8" s="9">
        <v>11.5</v>
      </c>
      <c r="Q8" s="9">
        <v>7.1</v>
      </c>
    </row>
    <row r="9" spans="1:17" x14ac:dyDescent="0.2">
      <c r="A9" t="s">
        <v>9</v>
      </c>
      <c r="B9">
        <v>1</v>
      </c>
      <c r="C9">
        <v>1</v>
      </c>
      <c r="D9" s="3">
        <v>2</v>
      </c>
      <c r="E9">
        <v>11</v>
      </c>
      <c r="F9">
        <v>3</v>
      </c>
      <c r="G9" s="2">
        <f t="shared" si="0"/>
        <v>0.7857142857142857</v>
      </c>
      <c r="H9" s="2">
        <f t="shared" si="1"/>
        <v>0.21428571428571427</v>
      </c>
      <c r="I9" s="1">
        <f t="shared" ref="I9:I15" si="3">(E9+F9)/D9</f>
        <v>7</v>
      </c>
      <c r="J9">
        <v>13</v>
      </c>
      <c r="K9" s="1">
        <f t="shared" ref="K9" si="4">J9/D9</f>
        <v>6.5</v>
      </c>
      <c r="L9" s="1">
        <f>I9+K9</f>
        <v>13.5</v>
      </c>
      <c r="N9" s="8" t="s">
        <v>21</v>
      </c>
      <c r="O9" s="9">
        <v>10</v>
      </c>
      <c r="P9" s="9">
        <v>9</v>
      </c>
      <c r="Q9" s="9">
        <v>6.1</v>
      </c>
    </row>
    <row r="10" spans="1:17" x14ac:dyDescent="0.2">
      <c r="C10">
        <v>2</v>
      </c>
      <c r="D10" s="3">
        <v>2</v>
      </c>
      <c r="E10">
        <v>16</v>
      </c>
      <c r="F10">
        <v>4</v>
      </c>
      <c r="G10" s="2">
        <f t="shared" si="0"/>
        <v>0.8</v>
      </c>
      <c r="H10" s="2">
        <f t="shared" si="1"/>
        <v>0.2</v>
      </c>
      <c r="I10" s="1">
        <f t="shared" si="3"/>
        <v>10</v>
      </c>
      <c r="J10">
        <v>6</v>
      </c>
      <c r="K10" s="1">
        <f t="shared" ref="K10:K15" si="5">J10/D10</f>
        <v>3</v>
      </c>
      <c r="L10" s="1">
        <f>I10+K10</f>
        <v>13</v>
      </c>
      <c r="N10" s="8"/>
      <c r="O10" s="9"/>
      <c r="P10" s="9"/>
      <c r="Q10" s="9"/>
    </row>
    <row r="11" spans="1:17" x14ac:dyDescent="0.2">
      <c r="C11">
        <v>3</v>
      </c>
      <c r="D11" s="3">
        <v>1.5</v>
      </c>
      <c r="E11">
        <v>9</v>
      </c>
      <c r="F11">
        <v>5</v>
      </c>
      <c r="G11" s="2">
        <f t="shared" si="0"/>
        <v>0.6428571428571429</v>
      </c>
      <c r="H11" s="2">
        <f t="shared" si="1"/>
        <v>0.35714285714285715</v>
      </c>
      <c r="I11" s="1">
        <f t="shared" si="3"/>
        <v>9.3333333333333339</v>
      </c>
      <c r="J11">
        <v>8</v>
      </c>
      <c r="K11" s="1">
        <f t="shared" si="5"/>
        <v>5.333333333333333</v>
      </c>
      <c r="L11" s="1">
        <f t="shared" ref="L11:L15" si="6">I11+K11</f>
        <v>14.666666666666668</v>
      </c>
      <c r="N11" s="8" t="s">
        <v>22</v>
      </c>
      <c r="O11" s="9">
        <v>9.9789999999999992</v>
      </c>
      <c r="P11" s="9">
        <v>6.0640000000000001</v>
      </c>
      <c r="Q11" s="9">
        <v>3.9140000000000001</v>
      </c>
    </row>
    <row r="12" spans="1:17" x14ac:dyDescent="0.2">
      <c r="C12">
        <v>4</v>
      </c>
      <c r="D12" s="3">
        <v>2</v>
      </c>
      <c r="E12">
        <v>7</v>
      </c>
      <c r="F12">
        <v>3</v>
      </c>
      <c r="G12" s="2">
        <f t="shared" si="0"/>
        <v>0.7</v>
      </c>
      <c r="H12" s="2">
        <f t="shared" si="1"/>
        <v>0.3</v>
      </c>
      <c r="I12" s="1">
        <f t="shared" si="3"/>
        <v>5</v>
      </c>
      <c r="J12">
        <v>8</v>
      </c>
      <c r="K12" s="1">
        <f t="shared" si="5"/>
        <v>4</v>
      </c>
      <c r="L12" s="1">
        <f t="shared" si="6"/>
        <v>9</v>
      </c>
      <c r="N12" s="8" t="s">
        <v>23</v>
      </c>
      <c r="O12" s="9">
        <v>2.5289999999999999</v>
      </c>
      <c r="P12" s="9">
        <v>2.157</v>
      </c>
      <c r="Q12" s="9">
        <v>1.3560000000000001</v>
      </c>
    </row>
    <row r="13" spans="1:17" x14ac:dyDescent="0.2">
      <c r="C13">
        <v>5</v>
      </c>
      <c r="D13" s="3">
        <v>2</v>
      </c>
      <c r="E13">
        <v>5</v>
      </c>
      <c r="F13">
        <v>4</v>
      </c>
      <c r="G13" s="2">
        <f t="shared" si="0"/>
        <v>0.55555555555555558</v>
      </c>
      <c r="H13" s="2">
        <f t="shared" si="1"/>
        <v>0.44444444444444442</v>
      </c>
      <c r="I13" s="1">
        <f t="shared" si="3"/>
        <v>4.5</v>
      </c>
      <c r="J13">
        <v>7</v>
      </c>
      <c r="K13" s="1">
        <f t="shared" si="5"/>
        <v>3.5</v>
      </c>
      <c r="L13" s="1">
        <f t="shared" si="6"/>
        <v>8</v>
      </c>
      <c r="N13" s="8" t="s">
        <v>24</v>
      </c>
      <c r="O13" s="9">
        <v>0.47789999999999999</v>
      </c>
      <c r="P13" s="9">
        <v>0.40760000000000002</v>
      </c>
      <c r="Q13" s="9">
        <v>0.25619999999999998</v>
      </c>
    </row>
    <row r="14" spans="1:17" x14ac:dyDescent="0.2">
      <c r="C14">
        <v>6</v>
      </c>
      <c r="D14" s="3">
        <v>2</v>
      </c>
      <c r="E14">
        <v>7</v>
      </c>
      <c r="F14">
        <v>3</v>
      </c>
      <c r="G14" s="2">
        <f t="shared" si="0"/>
        <v>0.7</v>
      </c>
      <c r="H14" s="2">
        <f t="shared" si="1"/>
        <v>0.3</v>
      </c>
      <c r="I14" s="1">
        <f t="shared" si="3"/>
        <v>5</v>
      </c>
      <c r="J14">
        <v>9</v>
      </c>
      <c r="K14" s="1">
        <f t="shared" si="5"/>
        <v>4.5</v>
      </c>
      <c r="L14" s="1">
        <f t="shared" si="6"/>
        <v>9.5</v>
      </c>
      <c r="N14" s="8"/>
      <c r="O14" s="9"/>
      <c r="P14" s="9"/>
      <c r="Q14" s="9"/>
    </row>
    <row r="15" spans="1:17" x14ac:dyDescent="0.2">
      <c r="C15">
        <v>8</v>
      </c>
      <c r="D15" s="3">
        <f>230/2/60</f>
        <v>1.9166666666666667</v>
      </c>
      <c r="E15">
        <v>13</v>
      </c>
      <c r="F15">
        <v>4</v>
      </c>
      <c r="G15" s="2">
        <f t="shared" si="0"/>
        <v>0.76470588235294112</v>
      </c>
      <c r="H15" s="2">
        <f t="shared" si="1"/>
        <v>0.23529411764705882</v>
      </c>
      <c r="I15" s="1">
        <f t="shared" si="3"/>
        <v>8.8695652173913047</v>
      </c>
      <c r="J15">
        <v>8</v>
      </c>
      <c r="K15" s="1">
        <f t="shared" si="5"/>
        <v>4.1739130434782608</v>
      </c>
      <c r="L15" s="1">
        <f t="shared" si="6"/>
        <v>13.043478260869566</v>
      </c>
      <c r="N15" s="8" t="s">
        <v>32</v>
      </c>
      <c r="O15" s="9">
        <v>8.9979999999999993</v>
      </c>
      <c r="P15" s="9">
        <v>5.2279999999999998</v>
      </c>
      <c r="Q15" s="9">
        <v>3.3889999999999998</v>
      </c>
    </row>
    <row r="16" spans="1:17" x14ac:dyDescent="0.2">
      <c r="G16" s="2"/>
      <c r="H16" s="2"/>
      <c r="N16" s="8" t="s">
        <v>33</v>
      </c>
      <c r="O16" s="9">
        <v>10.96</v>
      </c>
      <c r="P16" s="9">
        <v>6.9009999999999998</v>
      </c>
      <c r="Q16" s="9">
        <v>4.4400000000000004</v>
      </c>
    </row>
    <row r="17" spans="1:17" x14ac:dyDescent="0.2">
      <c r="G17" s="2"/>
      <c r="H17" s="2"/>
      <c r="N17" s="8"/>
      <c r="O17" s="9"/>
      <c r="P17" s="9"/>
      <c r="Q17" s="5"/>
    </row>
    <row r="18" spans="1:17" x14ac:dyDescent="0.2">
      <c r="A18" t="s">
        <v>9</v>
      </c>
      <c r="B18">
        <v>2</v>
      </c>
      <c r="C18">
        <v>1</v>
      </c>
      <c r="D18" s="3">
        <v>2</v>
      </c>
      <c r="E18">
        <v>5</v>
      </c>
      <c r="F18">
        <v>6</v>
      </c>
      <c r="G18" s="2">
        <f t="shared" si="0"/>
        <v>0.45454545454545453</v>
      </c>
      <c r="H18" s="2">
        <f t="shared" si="1"/>
        <v>0.54545454545454541</v>
      </c>
      <c r="I18" s="1">
        <f t="shared" ref="I18:I24" si="7">(E18+F18)/D18</f>
        <v>5.5</v>
      </c>
      <c r="J18">
        <v>5</v>
      </c>
      <c r="K18" s="1">
        <f t="shared" ref="K18" si="8">J18/D18</f>
        <v>2.5</v>
      </c>
      <c r="L18" s="1">
        <f>I18+K18</f>
        <v>8</v>
      </c>
      <c r="N18" s="8"/>
      <c r="O18" s="9"/>
      <c r="P18" s="9"/>
      <c r="Q18" s="5"/>
    </row>
    <row r="19" spans="1:17" x14ac:dyDescent="0.2">
      <c r="C19">
        <v>2</v>
      </c>
      <c r="D19" s="3">
        <v>2</v>
      </c>
      <c r="E19">
        <v>4</v>
      </c>
      <c r="F19">
        <v>4</v>
      </c>
      <c r="G19" s="2">
        <f t="shared" si="0"/>
        <v>0.5</v>
      </c>
      <c r="H19" s="2">
        <f t="shared" si="1"/>
        <v>0.5</v>
      </c>
      <c r="I19" s="1">
        <f t="shared" si="7"/>
        <v>4</v>
      </c>
      <c r="J19">
        <v>11</v>
      </c>
      <c r="K19" s="1">
        <f t="shared" ref="K19:K24" si="9">J19/D19</f>
        <v>5.5</v>
      </c>
      <c r="L19" s="1">
        <f>I19+K19</f>
        <v>9.5</v>
      </c>
      <c r="N19" s="5"/>
      <c r="O19" s="5"/>
      <c r="P19" s="5"/>
      <c r="Q19" s="5"/>
    </row>
    <row r="20" spans="1:17" x14ac:dyDescent="0.2">
      <c r="C20">
        <v>3</v>
      </c>
      <c r="D20" s="3">
        <v>1.5</v>
      </c>
      <c r="E20">
        <v>4</v>
      </c>
      <c r="F20">
        <v>2</v>
      </c>
      <c r="G20" s="2">
        <f t="shared" si="0"/>
        <v>0.66666666666666663</v>
      </c>
      <c r="H20" s="2">
        <f t="shared" si="1"/>
        <v>0.33333333333333331</v>
      </c>
      <c r="I20" s="1">
        <f t="shared" si="7"/>
        <v>4</v>
      </c>
      <c r="J20">
        <v>7</v>
      </c>
      <c r="K20" s="1">
        <f t="shared" si="9"/>
        <v>4.666666666666667</v>
      </c>
      <c r="L20" s="1">
        <f t="shared" ref="L20:L24" si="10">I20+K20</f>
        <v>8.6666666666666679</v>
      </c>
      <c r="N20" s="5"/>
      <c r="O20" s="5"/>
      <c r="P20" s="5"/>
      <c r="Q20" s="5"/>
    </row>
    <row r="21" spans="1:17" x14ac:dyDescent="0.2">
      <c r="C21">
        <v>4</v>
      </c>
      <c r="D21" s="3">
        <v>2</v>
      </c>
      <c r="E21">
        <v>2</v>
      </c>
      <c r="F21">
        <v>3</v>
      </c>
      <c r="G21" s="2">
        <f t="shared" si="0"/>
        <v>0.4</v>
      </c>
      <c r="H21" s="2">
        <f t="shared" si="1"/>
        <v>0.6</v>
      </c>
      <c r="I21" s="1">
        <f t="shared" si="7"/>
        <v>2.5</v>
      </c>
      <c r="J21">
        <v>10</v>
      </c>
      <c r="K21" s="1">
        <f t="shared" si="9"/>
        <v>5</v>
      </c>
      <c r="L21" s="1">
        <f t="shared" si="10"/>
        <v>7.5</v>
      </c>
      <c r="N21" s="6"/>
      <c r="O21" s="7" t="s">
        <v>6</v>
      </c>
      <c r="P21" s="7" t="s">
        <v>7</v>
      </c>
      <c r="Q21" s="5"/>
    </row>
    <row r="22" spans="1:17" x14ac:dyDescent="0.2">
      <c r="C22">
        <v>5</v>
      </c>
      <c r="D22" s="3">
        <v>2</v>
      </c>
      <c r="E22">
        <v>8</v>
      </c>
      <c r="F22">
        <v>6</v>
      </c>
      <c r="G22" s="2">
        <f t="shared" si="0"/>
        <v>0.5714285714285714</v>
      </c>
      <c r="H22" s="2">
        <f t="shared" si="1"/>
        <v>0.42857142857142855</v>
      </c>
      <c r="I22" s="1">
        <f t="shared" si="7"/>
        <v>7</v>
      </c>
      <c r="J22">
        <v>6</v>
      </c>
      <c r="K22" s="1">
        <f t="shared" si="9"/>
        <v>3</v>
      </c>
      <c r="L22" s="1">
        <f t="shared" si="10"/>
        <v>10</v>
      </c>
      <c r="N22" s="8" t="s">
        <v>18</v>
      </c>
      <c r="O22" s="9">
        <v>28</v>
      </c>
      <c r="P22" s="9">
        <v>28</v>
      </c>
      <c r="Q22" s="5"/>
    </row>
    <row r="23" spans="1:17" x14ac:dyDescent="0.2">
      <c r="C23">
        <v>6</v>
      </c>
      <c r="D23" s="3">
        <v>1.5</v>
      </c>
      <c r="E23">
        <v>6</v>
      </c>
      <c r="F23">
        <v>3</v>
      </c>
      <c r="G23" s="2">
        <f t="shared" si="0"/>
        <v>0.66666666666666663</v>
      </c>
      <c r="H23" s="2">
        <f t="shared" si="1"/>
        <v>0.33333333333333331</v>
      </c>
      <c r="I23" s="1">
        <f t="shared" si="7"/>
        <v>6</v>
      </c>
      <c r="J23">
        <v>5</v>
      </c>
      <c r="K23" s="1">
        <f t="shared" si="9"/>
        <v>3.3333333333333335</v>
      </c>
      <c r="L23" s="1">
        <f t="shared" si="10"/>
        <v>9.3333333333333339</v>
      </c>
      <c r="N23" s="8"/>
      <c r="O23" s="9"/>
      <c r="P23" s="9"/>
      <c r="Q23" s="5"/>
    </row>
    <row r="24" spans="1:17" x14ac:dyDescent="0.2">
      <c r="C24">
        <v>7</v>
      </c>
      <c r="D24" s="3">
        <v>2</v>
      </c>
      <c r="E24">
        <v>8</v>
      </c>
      <c r="F24">
        <v>7</v>
      </c>
      <c r="G24" s="2">
        <f t="shared" si="0"/>
        <v>0.53333333333333333</v>
      </c>
      <c r="H24" s="2">
        <f t="shared" si="1"/>
        <v>0.46666666666666667</v>
      </c>
      <c r="I24" s="1">
        <f t="shared" si="7"/>
        <v>7.5</v>
      </c>
      <c r="J24">
        <v>7</v>
      </c>
      <c r="K24" s="1">
        <f t="shared" si="9"/>
        <v>3.5</v>
      </c>
      <c r="L24" s="1">
        <f t="shared" si="10"/>
        <v>11</v>
      </c>
      <c r="N24" s="8" t="s">
        <v>19</v>
      </c>
      <c r="O24" s="9">
        <v>0.4</v>
      </c>
      <c r="P24" s="9">
        <v>0.11</v>
      </c>
      <c r="Q24" s="5"/>
    </row>
    <row r="25" spans="1:17" x14ac:dyDescent="0.2">
      <c r="D25" s="3"/>
      <c r="I25" s="1"/>
      <c r="K25" s="1"/>
      <c r="L25" s="1"/>
      <c r="N25" s="8" t="s">
        <v>25</v>
      </c>
      <c r="O25" s="9">
        <v>0.57750000000000001</v>
      </c>
      <c r="P25" s="9">
        <v>0.245</v>
      </c>
      <c r="Q25" s="5"/>
    </row>
    <row r="26" spans="1:17" x14ac:dyDescent="0.2">
      <c r="D26" s="3"/>
      <c r="I26" s="1"/>
      <c r="K26" s="1"/>
      <c r="L26" s="1"/>
      <c r="N26" s="8" t="s">
        <v>26</v>
      </c>
      <c r="O26" s="9">
        <v>0.67</v>
      </c>
      <c r="P26" s="9">
        <v>0.33</v>
      </c>
      <c r="Q26" s="5"/>
    </row>
    <row r="27" spans="1:17" x14ac:dyDescent="0.2">
      <c r="A27" t="s">
        <v>12</v>
      </c>
      <c r="B27">
        <v>2</v>
      </c>
      <c r="C27">
        <v>1</v>
      </c>
      <c r="D27" s="3">
        <v>2</v>
      </c>
      <c r="E27">
        <v>14</v>
      </c>
      <c r="F27">
        <v>5</v>
      </c>
      <c r="G27" s="2">
        <f t="shared" ref="G27:G33" si="11">E27/(E27+F27)</f>
        <v>0.73684210526315785</v>
      </c>
      <c r="H27" s="2">
        <f t="shared" ref="H27:H33" si="12">F27/(E27+F27)</f>
        <v>0.26315789473684209</v>
      </c>
      <c r="I27" s="1">
        <f t="shared" ref="I27:I35" si="13">(E27+F27)/D27</f>
        <v>9.5</v>
      </c>
      <c r="J27">
        <v>7</v>
      </c>
      <c r="K27" s="1">
        <f t="shared" ref="K27" si="14">J27/D27</f>
        <v>3.5</v>
      </c>
      <c r="L27" s="1">
        <f>I27+K27</f>
        <v>13</v>
      </c>
      <c r="N27" s="8" t="s">
        <v>27</v>
      </c>
      <c r="O27" s="9">
        <v>0.755</v>
      </c>
      <c r="P27" s="9">
        <v>0.42249999999999999</v>
      </c>
      <c r="Q27" s="5"/>
    </row>
    <row r="28" spans="1:17" x14ac:dyDescent="0.2">
      <c r="C28">
        <v>2</v>
      </c>
      <c r="D28" s="3">
        <v>2</v>
      </c>
      <c r="E28">
        <v>7</v>
      </c>
      <c r="F28">
        <v>3</v>
      </c>
      <c r="G28" s="2">
        <f t="shared" si="11"/>
        <v>0.7</v>
      </c>
      <c r="H28" s="2">
        <f t="shared" si="12"/>
        <v>0.3</v>
      </c>
      <c r="I28" s="1">
        <f t="shared" si="13"/>
        <v>5</v>
      </c>
      <c r="J28">
        <v>2</v>
      </c>
      <c r="K28" s="1">
        <f t="shared" ref="K28:K35" si="15">J28/D28</f>
        <v>1</v>
      </c>
      <c r="L28" s="1">
        <f>I28+K28</f>
        <v>6</v>
      </c>
      <c r="N28" s="8" t="s">
        <v>20</v>
      </c>
      <c r="O28" s="9">
        <v>0.89</v>
      </c>
      <c r="P28" s="9">
        <v>0.6</v>
      </c>
      <c r="Q28" s="5"/>
    </row>
    <row r="29" spans="1:17" x14ac:dyDescent="0.2">
      <c r="C29">
        <v>3</v>
      </c>
      <c r="D29" s="3">
        <v>2</v>
      </c>
      <c r="E29">
        <v>3</v>
      </c>
      <c r="F29">
        <v>3</v>
      </c>
      <c r="G29" s="2">
        <f t="shared" si="11"/>
        <v>0.5</v>
      </c>
      <c r="H29" s="2">
        <f t="shared" si="12"/>
        <v>0.5</v>
      </c>
      <c r="I29" s="1">
        <f t="shared" si="13"/>
        <v>3</v>
      </c>
      <c r="J29">
        <v>4</v>
      </c>
      <c r="K29" s="1">
        <f t="shared" si="15"/>
        <v>2</v>
      </c>
      <c r="L29" s="1">
        <f t="shared" ref="L29:L33" si="16">I29+K29</f>
        <v>5</v>
      </c>
      <c r="N29" s="8"/>
      <c r="O29" s="9"/>
      <c r="P29" s="9"/>
      <c r="Q29" s="5"/>
    </row>
    <row r="30" spans="1:17" x14ac:dyDescent="0.2">
      <c r="C30">
        <v>4</v>
      </c>
      <c r="D30" s="3">
        <v>2</v>
      </c>
      <c r="E30">
        <v>8</v>
      </c>
      <c r="F30">
        <v>2</v>
      </c>
      <c r="G30" s="2">
        <f t="shared" si="11"/>
        <v>0.8</v>
      </c>
      <c r="H30" s="2">
        <f t="shared" si="12"/>
        <v>0.2</v>
      </c>
      <c r="I30" s="1">
        <f t="shared" si="13"/>
        <v>5</v>
      </c>
      <c r="J30">
        <v>8</v>
      </c>
      <c r="K30" s="1">
        <f t="shared" si="15"/>
        <v>4</v>
      </c>
      <c r="L30" s="1">
        <f t="shared" si="16"/>
        <v>9</v>
      </c>
      <c r="N30" s="8" t="s">
        <v>22</v>
      </c>
      <c r="O30" s="9">
        <v>0.6643</v>
      </c>
      <c r="P30" s="9">
        <v>0.3357</v>
      </c>
      <c r="Q30" s="5"/>
    </row>
    <row r="31" spans="1:17" x14ac:dyDescent="0.2">
      <c r="C31">
        <v>5</v>
      </c>
      <c r="D31" s="3">
        <v>2</v>
      </c>
      <c r="E31">
        <v>11</v>
      </c>
      <c r="F31">
        <v>3</v>
      </c>
      <c r="G31" s="2">
        <f t="shared" si="11"/>
        <v>0.7857142857142857</v>
      </c>
      <c r="H31" s="2">
        <f t="shared" si="12"/>
        <v>0.21428571428571427</v>
      </c>
      <c r="I31" s="1">
        <f t="shared" si="13"/>
        <v>7</v>
      </c>
      <c r="J31">
        <v>6</v>
      </c>
      <c r="K31" s="1">
        <f t="shared" si="15"/>
        <v>3</v>
      </c>
      <c r="L31" s="1">
        <f t="shared" si="16"/>
        <v>10</v>
      </c>
      <c r="N31" s="8" t="s">
        <v>23</v>
      </c>
      <c r="O31" s="9">
        <v>0.1211</v>
      </c>
      <c r="P31" s="9">
        <v>0.1211</v>
      </c>
      <c r="Q31" s="5"/>
    </row>
    <row r="32" spans="1:17" x14ac:dyDescent="0.2">
      <c r="C32">
        <v>6</v>
      </c>
      <c r="D32" s="3">
        <v>2</v>
      </c>
      <c r="E32">
        <v>7</v>
      </c>
      <c r="F32">
        <v>4</v>
      </c>
      <c r="G32" s="2">
        <f t="shared" si="11"/>
        <v>0.63636363636363635</v>
      </c>
      <c r="H32" s="2">
        <f t="shared" si="12"/>
        <v>0.36363636363636365</v>
      </c>
      <c r="I32" s="1">
        <f t="shared" si="13"/>
        <v>5.5</v>
      </c>
      <c r="J32">
        <v>7</v>
      </c>
      <c r="K32" s="1">
        <f t="shared" si="15"/>
        <v>3.5</v>
      </c>
      <c r="L32" s="1">
        <f t="shared" si="16"/>
        <v>9</v>
      </c>
      <c r="N32" s="8" t="s">
        <v>24</v>
      </c>
      <c r="O32" s="9">
        <v>2.2880000000000001E-2</v>
      </c>
      <c r="P32" s="9">
        <v>2.2880000000000001E-2</v>
      </c>
      <c r="Q32" s="5"/>
    </row>
    <row r="33" spans="1:17" x14ac:dyDescent="0.2">
      <c r="C33">
        <v>7</v>
      </c>
      <c r="D33" s="3">
        <f>180/2/60</f>
        <v>1.5</v>
      </c>
      <c r="E33">
        <v>6</v>
      </c>
      <c r="F33">
        <v>3</v>
      </c>
      <c r="G33" s="2">
        <f t="shared" si="11"/>
        <v>0.66666666666666663</v>
      </c>
      <c r="H33" s="2">
        <f t="shared" si="12"/>
        <v>0.33333333333333331</v>
      </c>
      <c r="I33" s="1">
        <f t="shared" si="13"/>
        <v>6</v>
      </c>
      <c r="J33">
        <v>9</v>
      </c>
      <c r="K33" s="1">
        <f t="shared" si="15"/>
        <v>6</v>
      </c>
      <c r="L33" s="1">
        <f t="shared" si="16"/>
        <v>12</v>
      </c>
      <c r="N33" s="8"/>
      <c r="O33" s="9"/>
      <c r="P33" s="9"/>
      <c r="Q33" s="5"/>
    </row>
    <row r="34" spans="1:17" x14ac:dyDescent="0.2">
      <c r="C34">
        <v>8</v>
      </c>
      <c r="D34" s="3">
        <f>180/2/60</f>
        <v>1.5</v>
      </c>
      <c r="E34">
        <v>6</v>
      </c>
      <c r="F34">
        <v>1</v>
      </c>
      <c r="G34" s="2">
        <f t="shared" ref="G34:G35" si="17">E34/(E34+F34)</f>
        <v>0.8571428571428571</v>
      </c>
      <c r="H34" s="2">
        <f t="shared" ref="H34:H35" si="18">F34/(E34+F34)</f>
        <v>0.14285714285714285</v>
      </c>
      <c r="I34" s="1">
        <f t="shared" si="13"/>
        <v>4.666666666666667</v>
      </c>
      <c r="J34">
        <v>3</v>
      </c>
      <c r="K34" s="1">
        <f t="shared" si="15"/>
        <v>2</v>
      </c>
      <c r="L34" s="1">
        <f t="shared" ref="L34:L35" si="19">I34+K34</f>
        <v>6.666666666666667</v>
      </c>
      <c r="N34" s="8" t="s">
        <v>28</v>
      </c>
      <c r="O34" s="9">
        <v>0.61729999999999996</v>
      </c>
      <c r="P34" s="9">
        <v>0.2888</v>
      </c>
      <c r="Q34" s="5"/>
    </row>
    <row r="35" spans="1:17" x14ac:dyDescent="0.2">
      <c r="C35">
        <v>9</v>
      </c>
      <c r="D35" s="3">
        <v>2</v>
      </c>
      <c r="E35">
        <v>8</v>
      </c>
      <c r="F35">
        <v>5</v>
      </c>
      <c r="G35" s="2">
        <f t="shared" si="17"/>
        <v>0.61538461538461542</v>
      </c>
      <c r="H35" s="2">
        <f t="shared" si="18"/>
        <v>0.38461538461538464</v>
      </c>
      <c r="I35" s="1">
        <f t="shared" si="13"/>
        <v>6.5</v>
      </c>
      <c r="J35">
        <v>8</v>
      </c>
      <c r="K35" s="1">
        <f t="shared" si="15"/>
        <v>4</v>
      </c>
      <c r="L35" s="1">
        <f t="shared" si="19"/>
        <v>10.5</v>
      </c>
      <c r="N35" s="8" t="s">
        <v>29</v>
      </c>
      <c r="O35" s="9">
        <v>0.71120000000000005</v>
      </c>
      <c r="P35" s="9">
        <v>0.38269999999999998</v>
      </c>
      <c r="Q35" s="5"/>
    </row>
    <row r="37" spans="1:17" x14ac:dyDescent="0.2">
      <c r="A37" t="s">
        <v>16</v>
      </c>
      <c r="G37" s="3">
        <f t="shared" ref="G37:H37" si="20">AVERAGE(G2:G36)</f>
        <v>0.66337821148312859</v>
      </c>
      <c r="H37" s="3">
        <f t="shared" si="20"/>
        <v>0.33662178851687141</v>
      </c>
      <c r="I37" s="3">
        <f>AVERAGE(I2:I36)</f>
        <v>6.0635234330886503</v>
      </c>
      <c r="J37" s="3"/>
      <c r="K37" s="3">
        <f>AVERAGE(K2:K36)</f>
        <v>3.914219838132881</v>
      </c>
      <c r="L37" s="3">
        <f>AVERAGE(L2:L36)</f>
        <v>9.9777432712215326</v>
      </c>
    </row>
    <row r="39" spans="1:17" x14ac:dyDescent="0.2">
      <c r="A39" t="s">
        <v>15</v>
      </c>
      <c r="B3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katrin.moeller@uzh.ch</dc:creator>
  <cp:lastModifiedBy>katrin.moeller@uzh.ch</cp:lastModifiedBy>
  <dcterms:created xsi:type="dcterms:W3CDTF">2021-12-01T09:38:25Z</dcterms:created>
  <dcterms:modified xsi:type="dcterms:W3CDTF">2022-10-09T20:23:02Z</dcterms:modified>
</cp:coreProperties>
</file>