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41453ED0-CBF2-4E9C-A210-C45F6530A193}" xr6:coauthVersionLast="36" xr6:coauthVersionMax="36" xr10:uidLastSave="{00000000-0000-0000-0000-000000000000}"/>
  <bookViews>
    <workbookView xWindow="0" yWindow="0" windowWidth="19200" windowHeight="6590" tabRatio="828" activeTab="3" xr2:uid="{42D490C5-314D-4C76-8080-D8AE129FE13F}"/>
  </bookViews>
  <sheets>
    <sheet name="Fibronectin panel 1B" sheetId="1" r:id="rId1"/>
    <sheet name="Collagen panel 1C" sheetId="2" r:id="rId2"/>
    <sheet name="Vitronectin panel 1D" sheetId="3" r:id="rId3"/>
    <sheet name="9EG7 intensity panel 1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L6" i="4"/>
  <c r="F7" i="4"/>
  <c r="L7" i="4"/>
  <c r="F8" i="4"/>
  <c r="L8" i="4"/>
  <c r="F9" i="4"/>
  <c r="F47" i="4" s="1"/>
  <c r="L9" i="4"/>
  <c r="F10" i="4"/>
  <c r="L10" i="4"/>
  <c r="F11" i="4"/>
  <c r="L11" i="4"/>
  <c r="F12" i="4"/>
  <c r="L12" i="4"/>
  <c r="F13" i="4"/>
  <c r="L13" i="4"/>
  <c r="F14" i="4"/>
  <c r="L14" i="4"/>
  <c r="F15" i="4"/>
  <c r="L15" i="4"/>
  <c r="F16" i="4"/>
  <c r="L16" i="4"/>
  <c r="F17" i="4"/>
  <c r="L17" i="4"/>
  <c r="F18" i="4"/>
  <c r="L18" i="4"/>
  <c r="F19" i="4"/>
  <c r="L19" i="4"/>
  <c r="F20" i="4"/>
  <c r="L20" i="4"/>
  <c r="F21" i="4"/>
  <c r="L21" i="4"/>
  <c r="F22" i="4"/>
  <c r="L22" i="4"/>
  <c r="F23" i="4"/>
  <c r="L23" i="4"/>
  <c r="F24" i="4"/>
  <c r="L24" i="4"/>
  <c r="F25" i="4"/>
  <c r="L25" i="4"/>
  <c r="F26" i="4"/>
  <c r="L26" i="4"/>
  <c r="F27" i="4"/>
  <c r="L27" i="4"/>
  <c r="F28" i="4"/>
  <c r="L28" i="4"/>
  <c r="F29" i="4"/>
  <c r="L29" i="4"/>
  <c r="F30" i="4"/>
  <c r="L30" i="4"/>
  <c r="F31" i="4"/>
  <c r="L31" i="4"/>
  <c r="F32" i="4"/>
  <c r="L32" i="4"/>
  <c r="F33" i="4"/>
  <c r="L33" i="4"/>
  <c r="F34" i="4"/>
  <c r="L34" i="4"/>
  <c r="F35" i="4"/>
  <c r="L35" i="4"/>
  <c r="F36" i="4"/>
  <c r="L36" i="4"/>
  <c r="F37" i="4"/>
  <c r="L37" i="4"/>
  <c r="F38" i="4"/>
  <c r="L38" i="4"/>
  <c r="F39" i="4"/>
  <c r="L39" i="4"/>
  <c r="F40" i="4"/>
  <c r="L40" i="4"/>
  <c r="F41" i="4"/>
  <c r="L41" i="4"/>
  <c r="F42" i="4"/>
  <c r="L42" i="4"/>
  <c r="F43" i="4"/>
  <c r="L43" i="4"/>
  <c r="F44" i="4"/>
  <c r="L44" i="4"/>
  <c r="F45" i="4"/>
  <c r="L45" i="4"/>
  <c r="L46" i="4"/>
  <c r="L47" i="4"/>
  <c r="F48" i="4"/>
  <c r="L48" i="4"/>
  <c r="L49" i="4"/>
  <c r="L50" i="4"/>
  <c r="L53" i="4" s="1"/>
  <c r="L51" i="4"/>
  <c r="L54" i="4"/>
  <c r="C11" i="3"/>
  <c r="D11" i="3"/>
  <c r="C12" i="3"/>
  <c r="D12" i="3"/>
  <c r="C12" i="2"/>
  <c r="D12" i="2"/>
  <c r="E12" i="2"/>
  <c r="C13" i="2"/>
  <c r="D13" i="2"/>
  <c r="E13" i="2"/>
  <c r="C13" i="1"/>
  <c r="D13" i="1"/>
  <c r="E13" i="1"/>
  <c r="C14" i="1"/>
  <c r="D14" i="1"/>
  <c r="E14" i="1"/>
</calcChain>
</file>

<file path=xl/sharedStrings.xml><?xml version="1.0" encoding="utf-8"?>
<sst xmlns="http://schemas.openxmlformats.org/spreadsheetml/2006/main" count="56" uniqueCount="32">
  <si>
    <t>KO/WT</t>
  </si>
  <si>
    <t>WT/WT</t>
  </si>
  <si>
    <t>Cav1KO</t>
  </si>
  <si>
    <t>Cav1WT</t>
  </si>
  <si>
    <t>10ug/ml</t>
  </si>
  <si>
    <t>5ug/ml</t>
  </si>
  <si>
    <t>2ug/ml</t>
  </si>
  <si>
    <t>50.000 celulas</t>
  </si>
  <si>
    <t>45 min</t>
  </si>
  <si>
    <t>100.000 celulas</t>
  </si>
  <si>
    <t xml:space="preserve">2h </t>
  </si>
  <si>
    <t>45min</t>
  </si>
  <si>
    <t>50000 cells</t>
  </si>
  <si>
    <t>100.000 cells</t>
  </si>
  <si>
    <t>SEM</t>
  </si>
  <si>
    <t>Average</t>
  </si>
  <si>
    <t>  95% confidence interval of this difference: From -1.6863 to -0.1737</t>
  </si>
  <si>
    <t>  The mean of WT minus KO equals -0.9300</t>
  </si>
  <si>
    <t xml:space="preserve">Confidence interval: </t>
  </si>
  <si>
    <t>  By conventional criteria, this difference is considered to be statistically significant.</t>
  </si>
  <si>
    <t>  The two-tailed P value equals 0.0166</t>
  </si>
  <si>
    <t xml:space="preserve">P value and statistical significance: </t>
  </si>
  <si>
    <t>Normalized Mean Intensity</t>
  </si>
  <si>
    <t>Perim</t>
  </si>
  <si>
    <t>Mean</t>
  </si>
  <si>
    <t>Area</t>
  </si>
  <si>
    <t>Bead Number</t>
  </si>
  <si>
    <t>Fibronectin KO 9EG7</t>
  </si>
  <si>
    <t>KO</t>
  </si>
  <si>
    <t>Fibronectin WT 9EG7</t>
  </si>
  <si>
    <t>WT</t>
  </si>
  <si>
    <t>We have select a ROI around the beads and then we have enlarged it by 10 pixels an quantified the fluorescent intensity. Afterwards normalizaion was done dividing by that enlarged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</si>
</sst>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949"/>
      <name val="Arial"/>
      <family val="2"/>
    </font>
    <font>
      <b/>
      <sz val="10"/>
      <color rgb="FF494949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Relative adhesion to different FN concentrations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'Fibronectin panel 1B'!$B$13</c:f>
              <c:strCache>
                <c:ptCount val="1"/>
                <c:pt idx="0">
                  <c:v>WT/WT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'Fibronectin panel 1B'!$C$9:$E$9</c:f>
              <c:strCache>
                <c:ptCount val="3"/>
                <c:pt idx="0">
                  <c:v>2ug/ml</c:v>
                </c:pt>
                <c:pt idx="1">
                  <c:v>5ug/ml</c:v>
                </c:pt>
                <c:pt idx="2">
                  <c:v>10ug/ml</c:v>
                </c:pt>
              </c:strCache>
            </c:strRef>
          </c:cat>
          <c:val>
            <c:numRef>
              <c:f>'Fibronectin panel 1B'!$C$13:$E$13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B-4565-A65D-5472031E42AB}"/>
            </c:ext>
          </c:extLst>
        </c:ser>
        <c:ser>
          <c:idx val="1"/>
          <c:order val="1"/>
          <c:tx>
            <c:strRef>
              <c:f>'Fibronectin panel 1B'!$B$14</c:f>
              <c:strCache>
                <c:ptCount val="1"/>
                <c:pt idx="0">
                  <c:v>KO/WT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'Fibronectin panel 1B'!$C$9:$E$9</c:f>
              <c:strCache>
                <c:ptCount val="3"/>
                <c:pt idx="0">
                  <c:v>2ug/ml</c:v>
                </c:pt>
                <c:pt idx="1">
                  <c:v>5ug/ml</c:v>
                </c:pt>
                <c:pt idx="2">
                  <c:v>10ug/ml</c:v>
                </c:pt>
              </c:strCache>
            </c:strRef>
          </c:cat>
          <c:val>
            <c:numRef>
              <c:f>'Fibronectin panel 1B'!$C$14:$E$14</c:f>
              <c:numCache>
                <c:formatCode>General</c:formatCode>
                <c:ptCount val="3"/>
                <c:pt idx="0">
                  <c:v>1.6487473903966599</c:v>
                </c:pt>
                <c:pt idx="1">
                  <c:v>1.5361685214626393</c:v>
                </c:pt>
                <c:pt idx="2">
                  <c:v>1.5229419703103919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B-4565-A65D-5472031E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241832"/>
        <c:axId val="281237896"/>
      </c:barChart>
      <c:catAx>
        <c:axId val="28124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237896"/>
        <c:crosses val="autoZero"/>
        <c:auto val="1"/>
        <c:lblAlgn val="ctr"/>
        <c:lblOffset val="100"/>
        <c:noMultiLvlLbl val="0"/>
      </c:catAx>
      <c:valAx>
        <c:axId val="281237896"/>
        <c:scaling>
          <c:orientation val="minMax"/>
          <c:max val="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rgbClr val="FFFFFF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24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22769028871377"/>
          <c:y val="0.46459827938174397"/>
          <c:w val="0.14299453193350831"/>
          <c:h val="0.17307159521726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solidFill>
                  <a:sysClr val="windowText" lastClr="000000"/>
                </a:solidFill>
                <a:effectLst/>
              </a:rPr>
              <a:t>Relative adhesion to different Collagen concentrations</a:t>
            </a:r>
            <a:endParaRPr lang="en-GB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'Collagen panel 1C'!$B$12</c:f>
              <c:strCache>
                <c:ptCount val="1"/>
                <c:pt idx="0">
                  <c:v>WT/WT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'Collagen panel 1C'!$C$8:$E$8</c:f>
              <c:strCache>
                <c:ptCount val="3"/>
                <c:pt idx="0">
                  <c:v>2ug/ml</c:v>
                </c:pt>
                <c:pt idx="1">
                  <c:v>5ug/ml</c:v>
                </c:pt>
                <c:pt idx="2">
                  <c:v>10ug/ml</c:v>
                </c:pt>
              </c:strCache>
            </c:strRef>
          </c:cat>
          <c:val>
            <c:numRef>
              <c:f>'Collagen panel 1C'!$C$12:$E$12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D-4E36-B027-646B294632FC}"/>
            </c:ext>
          </c:extLst>
        </c:ser>
        <c:ser>
          <c:idx val="1"/>
          <c:order val="1"/>
          <c:tx>
            <c:strRef>
              <c:f>'Collagen panel 1C'!$B$13</c:f>
              <c:strCache>
                <c:ptCount val="1"/>
                <c:pt idx="0">
                  <c:v>KO/WT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'Collagen panel 1C'!$C$8:$E$8</c:f>
              <c:strCache>
                <c:ptCount val="3"/>
                <c:pt idx="0">
                  <c:v>2ug/ml</c:v>
                </c:pt>
                <c:pt idx="1">
                  <c:v>5ug/ml</c:v>
                </c:pt>
                <c:pt idx="2">
                  <c:v>10ug/ml</c:v>
                </c:pt>
              </c:strCache>
            </c:strRef>
          </c:cat>
          <c:val>
            <c:numRef>
              <c:f>'Collagen panel 1C'!$C$13:$E$13</c:f>
              <c:numCache>
                <c:formatCode>General</c:formatCode>
                <c:ptCount val="3"/>
                <c:pt idx="0">
                  <c:v>1.0456989247311828</c:v>
                </c:pt>
                <c:pt idx="1">
                  <c:v>2.3839397741530735</c:v>
                </c:pt>
                <c:pt idx="2">
                  <c:v>2.686762778505897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D-4E36-B027-646B29463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510944"/>
        <c:axId val="296510288"/>
      </c:barChart>
      <c:catAx>
        <c:axId val="29651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10288"/>
        <c:crosses val="autoZero"/>
        <c:auto val="1"/>
        <c:lblAlgn val="ctr"/>
        <c:lblOffset val="100"/>
        <c:noMultiLvlLbl val="0"/>
      </c:catAx>
      <c:valAx>
        <c:axId val="296510288"/>
        <c:scaling>
          <c:orientation val="minMax"/>
          <c:max val="3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651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solidFill>
                  <a:sysClr val="windowText" lastClr="000000"/>
                </a:solidFill>
                <a:effectLst/>
              </a:rPr>
              <a:t>Relative adhesion to different Vitronectin concentrations</a:t>
            </a:r>
            <a:endParaRPr lang="en-GB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'Vitronectin panel 1D'!$B$11</c:f>
              <c:strCache>
                <c:ptCount val="1"/>
                <c:pt idx="0">
                  <c:v>WT/WT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'Vitronectin panel 1D'!$C$7:$D$7</c:f>
              <c:strCache>
                <c:ptCount val="2"/>
                <c:pt idx="0">
                  <c:v>2ug/ml</c:v>
                </c:pt>
                <c:pt idx="1">
                  <c:v>5ug/ml</c:v>
                </c:pt>
              </c:strCache>
            </c:strRef>
          </c:cat>
          <c:val>
            <c:numRef>
              <c:f>'Vitronectin panel 1D'!$C$11:$D$11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C-4C30-8CFE-6A15A49310D6}"/>
            </c:ext>
          </c:extLst>
        </c:ser>
        <c:ser>
          <c:idx val="1"/>
          <c:order val="1"/>
          <c:tx>
            <c:strRef>
              <c:f>'Vitronectin panel 1D'!$B$12</c:f>
              <c:strCache>
                <c:ptCount val="1"/>
                <c:pt idx="0">
                  <c:v>KO/WT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'Vitronectin panel 1D'!$C$7:$D$7</c:f>
              <c:strCache>
                <c:ptCount val="2"/>
                <c:pt idx="0">
                  <c:v>2ug/ml</c:v>
                </c:pt>
                <c:pt idx="1">
                  <c:v>5ug/ml</c:v>
                </c:pt>
              </c:strCache>
            </c:strRef>
          </c:cat>
          <c:val>
            <c:numRef>
              <c:f>'Vitronectin panel 1D'!$C$12:$D$12</c:f>
              <c:numCache>
                <c:formatCode>General</c:formatCode>
                <c:ptCount val="2"/>
                <c:pt idx="0">
                  <c:v>2.6843711843711837</c:v>
                </c:pt>
                <c:pt idx="1">
                  <c:v>1.5964432284541723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C-4C30-8CFE-6A15A493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4232328"/>
        <c:axId val="244231016"/>
      </c:barChart>
      <c:catAx>
        <c:axId val="24423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4231016"/>
        <c:crosses val="autoZero"/>
        <c:auto val="1"/>
        <c:lblAlgn val="ctr"/>
        <c:lblOffset val="100"/>
        <c:noMultiLvlLbl val="0"/>
      </c:catAx>
      <c:valAx>
        <c:axId val="244231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423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2000" b="1" i="0" baseline="0">
                <a:solidFill>
                  <a:sysClr val="windowText" lastClr="000000"/>
                </a:solidFill>
                <a:effectLst/>
              </a:rPr>
              <a:t>Normalized 9EG7-Bead Mean Fluorescence Intensity</a:t>
            </a:r>
            <a:endParaRPr lang="en-GB" sz="2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D8-4642-A3A4-19C56C4F1F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D8-4642-A3A4-19C56C4F1F48}"/>
              </c:ext>
            </c:extLst>
          </c:dPt>
          <c:errBars>
            <c:errBarType val="both"/>
            <c:errValType val="cust"/>
            <c:noEndCap val="0"/>
            <c:plus>
              <c:numRef>
                <c:f>('[1]Silica Beads'!$E$65,'[1]Silica Beads'!$F$65)</c:f>
                <c:numCache>
                  <c:formatCode>General</c:formatCode>
                  <c:ptCount val="2"/>
                  <c:pt idx="0">
                    <c:v>0.32257267752027802</c:v>
                  </c:pt>
                  <c:pt idx="1">
                    <c:v>0.21723604021718276</c:v>
                  </c:pt>
                </c:numCache>
              </c:numRef>
            </c:plus>
            <c:minus>
              <c:numRef>
                <c:f>('[1]Silica Beads'!$E$65,'[1]Silica Beads'!$F$65)</c:f>
                <c:numCache>
                  <c:formatCode>General</c:formatCode>
                  <c:ptCount val="2"/>
                  <c:pt idx="0">
                    <c:v>0.32257267752027802</c:v>
                  </c:pt>
                  <c:pt idx="1">
                    <c:v>0.21723604021718276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('[1]Silica Beads'!$E$63,'[1]Silica Beads'!$F$63)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('[1]Silica Beads'!$E$64,'[1]Silica Beads'!$F$64)</c:f>
              <c:numCache>
                <c:formatCode>General</c:formatCode>
                <c:ptCount val="2"/>
                <c:pt idx="0">
                  <c:v>1.582397271103444</c:v>
                </c:pt>
                <c:pt idx="1">
                  <c:v>2.5055318433598881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D8-4642-A3A4-19C56C4F1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138432"/>
        <c:axId val="373133512"/>
      </c:barChart>
      <c:catAx>
        <c:axId val="3731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33512"/>
        <c:crosses val="autoZero"/>
        <c:auto val="1"/>
        <c:lblAlgn val="ctr"/>
        <c:lblOffset val="100"/>
        <c:noMultiLvlLbl val="0"/>
      </c:catAx>
      <c:valAx>
        <c:axId val="373133512"/>
        <c:scaling>
          <c:orientation val="minMax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3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19050</xdr:rowOff>
    </xdr:from>
    <xdr:to>
      <xdr:col>14</xdr:col>
      <xdr:colOff>504825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13A38B-CA1C-43BE-AF4D-3A84EAE3E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19050</xdr:rowOff>
    </xdr:from>
    <xdr:to>
      <xdr:col>14</xdr:col>
      <xdr:colOff>504825</xdr:colOff>
      <xdr:row>18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C3B13D-E269-4028-8271-39FFC3C8F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252412</xdr:colOff>
      <xdr:row>1</xdr:row>
      <xdr:rowOff>57150</xdr:rowOff>
    </xdr:from>
    <xdr:to>
      <xdr:col>12</xdr:col>
      <xdr:colOff>557212</xdr:colOff>
      <xdr:row>15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D0A9DF-B894-4FF1-A986-7685736C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56</xdr:row>
      <xdr:rowOff>180974</xdr:rowOff>
    </xdr:from>
    <xdr:to>
      <xdr:col>14</xdr:col>
      <xdr:colOff>41274</xdr:colOff>
      <xdr:row>75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864554-8170-40ED-BBD8-C37A35D1A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Quantification%209EG7%20Silica%20and%20Tweezing%20WT%20vs%20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ica Beads"/>
      <sheetName val="Tweezing"/>
    </sheetNames>
    <sheetDataSet>
      <sheetData sheetId="0">
        <row r="63">
          <cell r="E63" t="str">
            <v>Cav1WT</v>
          </cell>
          <cell r="F63" t="str">
            <v>Cav1KO</v>
          </cell>
        </row>
        <row r="64">
          <cell r="E64">
            <v>1.582397271103444</v>
          </cell>
          <cell r="F64">
            <v>2.5055318433598881</v>
          </cell>
        </row>
        <row r="65">
          <cell r="E65">
            <v>0.32257267752027802</v>
          </cell>
          <cell r="F65">
            <v>0.21723604021718276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0AB1-1A99-4071-B655-46F258B72520}">
  <dimension ref="B1:H14"/>
  <sheetViews>
    <sheetView workbookViewId="0">
      <selection activeCell="D26" sqref="D26"/>
    </sheetView>
  </sheetViews>
  <sheetFormatPr defaultRowHeight="14.75" x14ac:dyDescent="0.75"/>
  <cols>
    <col min="4" max="5" width="13.1328125" customWidth="1"/>
  </cols>
  <sheetData>
    <row r="1" spans="2:8" x14ac:dyDescent="0.75">
      <c r="C1" s="8"/>
    </row>
    <row r="2" spans="2:8" x14ac:dyDescent="0.75">
      <c r="C2" s="8"/>
    </row>
    <row r="7" spans="2:8" x14ac:dyDescent="0.75">
      <c r="C7" s="33" t="s">
        <v>7</v>
      </c>
      <c r="D7" s="33"/>
      <c r="G7" s="7"/>
      <c r="H7" s="7"/>
    </row>
    <row r="9" spans="2:8" x14ac:dyDescent="0.75">
      <c r="C9" s="6" t="s">
        <v>6</v>
      </c>
      <c r="D9" s="6" t="s">
        <v>5</v>
      </c>
      <c r="E9" s="6" t="s">
        <v>4</v>
      </c>
    </row>
    <row r="10" spans="2:8" x14ac:dyDescent="0.75">
      <c r="B10" t="s">
        <v>3</v>
      </c>
      <c r="C10" s="5">
        <v>0.63866666666666672</v>
      </c>
      <c r="D10" s="4">
        <v>0.25159999999999993</v>
      </c>
      <c r="E10" s="4">
        <v>0.2964</v>
      </c>
    </row>
    <row r="11" spans="2:8" x14ac:dyDescent="0.75">
      <c r="B11" t="s">
        <v>2</v>
      </c>
      <c r="C11" s="5">
        <v>1.0530000000000002</v>
      </c>
      <c r="D11" s="4">
        <v>0.38649999999999995</v>
      </c>
      <c r="E11" s="4">
        <v>0.45140000000000013</v>
      </c>
    </row>
    <row r="12" spans="2:8" x14ac:dyDescent="0.75">
      <c r="C12" s="3"/>
      <c r="D12" s="3"/>
      <c r="E12" s="3"/>
    </row>
    <row r="13" spans="2:8" x14ac:dyDescent="0.75">
      <c r="B13" t="s">
        <v>1</v>
      </c>
      <c r="C13" s="2">
        <f>C10/C10</f>
        <v>1</v>
      </c>
      <c r="D13" s="2">
        <f>D10/D10</f>
        <v>1</v>
      </c>
      <c r="E13" s="2">
        <f>E10/E10</f>
        <v>1</v>
      </c>
    </row>
    <row r="14" spans="2:8" x14ac:dyDescent="0.75">
      <c r="B14" t="s">
        <v>0</v>
      </c>
      <c r="C14" s="1">
        <f>C11/C10</f>
        <v>1.6487473903966599</v>
      </c>
      <c r="D14" s="1">
        <f>D11/D10</f>
        <v>1.5361685214626393</v>
      </c>
      <c r="E14" s="1">
        <f>E11/E10</f>
        <v>1.5229419703103919</v>
      </c>
    </row>
  </sheetData>
  <mergeCells count="1">
    <mergeCell ref="C7:D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5A71-67C4-4CBC-9A38-3F7B9858654D}">
  <dimension ref="B5:E13"/>
  <sheetViews>
    <sheetView workbookViewId="0">
      <selection activeCell="G19" sqref="G19"/>
    </sheetView>
  </sheetViews>
  <sheetFormatPr defaultRowHeight="14.75" x14ac:dyDescent="0.75"/>
  <sheetData>
    <row r="5" spans="2:5" x14ac:dyDescent="0.75">
      <c r="C5" s="33" t="s">
        <v>9</v>
      </c>
      <c r="D5" s="33"/>
    </row>
    <row r="7" spans="2:5" x14ac:dyDescent="0.75">
      <c r="C7" s="33" t="s">
        <v>8</v>
      </c>
      <c r="D7" s="33"/>
      <c r="E7" s="33"/>
    </row>
    <row r="8" spans="2:5" x14ac:dyDescent="0.75">
      <c r="C8" s="9" t="s">
        <v>6</v>
      </c>
      <c r="D8" s="9" t="s">
        <v>5</v>
      </c>
      <c r="E8" s="9" t="s">
        <v>4</v>
      </c>
    </row>
    <row r="9" spans="2:5" x14ac:dyDescent="0.75">
      <c r="B9" t="s">
        <v>3</v>
      </c>
      <c r="C9">
        <v>0.372</v>
      </c>
      <c r="D9">
        <v>0.39850000000000008</v>
      </c>
      <c r="E9">
        <v>0.38150000000000006</v>
      </c>
    </row>
    <row r="10" spans="2:5" x14ac:dyDescent="0.75">
      <c r="B10" t="s">
        <v>2</v>
      </c>
      <c r="C10">
        <v>0.38899999999999996</v>
      </c>
      <c r="D10">
        <v>0.95</v>
      </c>
      <c r="E10">
        <v>1.0249999999999999</v>
      </c>
    </row>
    <row r="12" spans="2:5" x14ac:dyDescent="0.75">
      <c r="B12" t="s">
        <v>1</v>
      </c>
      <c r="C12" s="2">
        <f>C9/C9</f>
        <v>1</v>
      </c>
      <c r="D12" s="2">
        <f>D9/D9</f>
        <v>1</v>
      </c>
      <c r="E12" s="2">
        <f>E9/E9</f>
        <v>1</v>
      </c>
    </row>
    <row r="13" spans="2:5" x14ac:dyDescent="0.75">
      <c r="B13" t="s">
        <v>0</v>
      </c>
      <c r="C13" s="2">
        <f>C10/C9</f>
        <v>1.0456989247311828</v>
      </c>
      <c r="D13" s="2">
        <f>D10/D9</f>
        <v>2.3839397741530735</v>
      </c>
      <c r="E13" s="2">
        <f>E10/E9</f>
        <v>2.686762778505897</v>
      </c>
    </row>
  </sheetData>
  <mergeCells count="2">
    <mergeCell ref="C7:E7"/>
    <mergeCell ref="C5:D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1CBE-066C-4394-963A-CB07C251B95A}">
  <dimension ref="B4:D12"/>
  <sheetViews>
    <sheetView workbookViewId="0">
      <selection activeCell="D26" sqref="D26"/>
    </sheetView>
  </sheetViews>
  <sheetFormatPr defaultRowHeight="14.75" x14ac:dyDescent="0.75"/>
  <cols>
    <col min="3" max="3" width="12.86328125" customWidth="1"/>
    <col min="4" max="4" width="12.40625" customWidth="1"/>
  </cols>
  <sheetData>
    <row r="4" spans="2:4" x14ac:dyDescent="0.75">
      <c r="C4" s="13" t="s">
        <v>13</v>
      </c>
      <c r="D4" s="13" t="s">
        <v>12</v>
      </c>
    </row>
    <row r="6" spans="2:4" x14ac:dyDescent="0.75">
      <c r="C6" s="12" t="s">
        <v>11</v>
      </c>
      <c r="D6" s="11" t="s">
        <v>10</v>
      </c>
    </row>
    <row r="7" spans="2:4" x14ac:dyDescent="0.75">
      <c r="C7" s="10" t="s">
        <v>6</v>
      </c>
      <c r="D7" s="9" t="s">
        <v>5</v>
      </c>
    </row>
    <row r="8" spans="2:4" x14ac:dyDescent="0.75">
      <c r="B8" t="s">
        <v>3</v>
      </c>
      <c r="C8">
        <v>0.81900000000000006</v>
      </c>
      <c r="D8">
        <v>0.24366666666666664</v>
      </c>
    </row>
    <row r="9" spans="2:4" x14ac:dyDescent="0.75">
      <c r="B9" t="s">
        <v>2</v>
      </c>
      <c r="C9">
        <v>2.1984999999999997</v>
      </c>
      <c r="D9">
        <v>0.38899999999999996</v>
      </c>
    </row>
    <row r="11" spans="2:4" x14ac:dyDescent="0.75">
      <c r="B11" t="s">
        <v>1</v>
      </c>
      <c r="C11" s="2">
        <f>C8/C8</f>
        <v>1</v>
      </c>
      <c r="D11" s="2">
        <f>D8/D8</f>
        <v>1</v>
      </c>
    </row>
    <row r="12" spans="2:4" x14ac:dyDescent="0.75">
      <c r="B12" t="s">
        <v>0</v>
      </c>
      <c r="C12" s="2">
        <f>C9/C8</f>
        <v>2.6843711843711837</v>
      </c>
      <c r="D12" s="2">
        <f>D9/D8</f>
        <v>1.5964432284541723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E338-402B-414B-ABE4-C4303702E762}">
  <dimension ref="B1:L65"/>
  <sheetViews>
    <sheetView tabSelected="1" workbookViewId="0">
      <selection activeCell="D26" sqref="D26"/>
    </sheetView>
  </sheetViews>
  <sheetFormatPr defaultRowHeight="14.75" x14ac:dyDescent="0.75"/>
  <cols>
    <col min="2" max="2" width="14.54296875" style="15" customWidth="1"/>
    <col min="3" max="5" width="8.7265625" style="15"/>
    <col min="6" max="6" width="26.7265625" style="14" customWidth="1"/>
    <col min="8" max="8" width="14.7265625" style="15" customWidth="1"/>
    <col min="9" max="11" width="8.7265625" style="15"/>
    <col min="12" max="12" width="26.7265625" style="14" customWidth="1"/>
  </cols>
  <sheetData>
    <row r="1" spans="2:12" x14ac:dyDescent="0.75">
      <c r="B1" s="34" t="s">
        <v>31</v>
      </c>
      <c r="C1" s="35"/>
      <c r="D1" s="35"/>
      <c r="E1" s="35"/>
      <c r="F1" s="36"/>
    </row>
    <row r="2" spans="2:12" x14ac:dyDescent="0.75">
      <c r="B2" s="37"/>
      <c r="C2" s="38"/>
      <c r="D2" s="38"/>
      <c r="E2" s="38"/>
      <c r="F2" s="39"/>
    </row>
    <row r="3" spans="2:12" ht="15.75" customHeight="1" thickBot="1" x14ac:dyDescent="0.9">
      <c r="B3" s="40"/>
      <c r="C3" s="41"/>
      <c r="D3" s="41"/>
      <c r="E3" s="41"/>
      <c r="F3" s="42"/>
    </row>
    <row r="4" spans="2:12" ht="15" customHeight="1" thickBot="1" x14ac:dyDescent="0.9">
      <c r="B4" s="15" t="s">
        <v>30</v>
      </c>
      <c r="C4" s="43" t="s">
        <v>29</v>
      </c>
      <c r="D4" s="44"/>
      <c r="E4" s="45"/>
      <c r="F4" s="32"/>
      <c r="H4" s="15" t="s">
        <v>28</v>
      </c>
      <c r="I4" s="46" t="s">
        <v>27</v>
      </c>
      <c r="J4" s="47"/>
      <c r="K4" s="48"/>
    </row>
    <row r="5" spans="2:12" ht="15.5" thickBot="1" x14ac:dyDescent="0.9">
      <c r="B5" s="31" t="s">
        <v>26</v>
      </c>
      <c r="C5" s="30" t="s">
        <v>25</v>
      </c>
      <c r="D5" s="15" t="s">
        <v>24</v>
      </c>
      <c r="E5" s="15" t="s">
        <v>23</v>
      </c>
      <c r="F5" s="29" t="s">
        <v>22</v>
      </c>
      <c r="H5" s="31" t="s">
        <v>26</v>
      </c>
      <c r="I5" s="30" t="s">
        <v>25</v>
      </c>
      <c r="J5" s="15" t="s">
        <v>24</v>
      </c>
      <c r="K5" s="15" t="s">
        <v>23</v>
      </c>
      <c r="L5" s="29" t="s">
        <v>22</v>
      </c>
    </row>
    <row r="6" spans="2:12" x14ac:dyDescent="0.75">
      <c r="B6" s="15">
        <v>1</v>
      </c>
      <c r="C6" s="15">
        <v>15.122999999999999</v>
      </c>
      <c r="D6" s="15">
        <v>69.593000000000004</v>
      </c>
      <c r="E6" s="15">
        <v>13.782999999999999</v>
      </c>
      <c r="F6" s="14">
        <f t="shared" ref="F6:F45" si="0">D6/C6</f>
        <v>4.6017985849368515</v>
      </c>
      <c r="H6" s="15">
        <v>1</v>
      </c>
      <c r="I6" s="15">
        <v>22.85</v>
      </c>
      <c r="J6" s="15">
        <v>99.844999999999999</v>
      </c>
      <c r="K6" s="15">
        <v>16.923999999999999</v>
      </c>
      <c r="L6" s="14">
        <f t="shared" ref="L6:L51" si="1">J6/I6</f>
        <v>4.3695842450765863</v>
      </c>
    </row>
    <row r="7" spans="2:12" x14ac:dyDescent="0.75">
      <c r="B7" s="15">
        <v>2</v>
      </c>
      <c r="C7" s="15">
        <v>15.122999999999999</v>
      </c>
      <c r="D7" s="15">
        <v>25.065000000000001</v>
      </c>
      <c r="E7" s="15">
        <v>13.782999999999999</v>
      </c>
      <c r="F7" s="14">
        <f t="shared" si="0"/>
        <v>1.6574092441975801</v>
      </c>
      <c r="H7" s="15">
        <v>2</v>
      </c>
      <c r="I7" s="15">
        <v>22.85</v>
      </c>
      <c r="J7" s="15">
        <v>116.617</v>
      </c>
      <c r="K7" s="15">
        <v>16.923999999999999</v>
      </c>
      <c r="L7" s="14">
        <f t="shared" si="1"/>
        <v>5.1035886214442012</v>
      </c>
    </row>
    <row r="8" spans="2:12" x14ac:dyDescent="0.75">
      <c r="B8" s="15">
        <v>3</v>
      </c>
      <c r="C8" s="15">
        <v>16.059999999999999</v>
      </c>
      <c r="D8" s="15">
        <v>28.861999999999998</v>
      </c>
      <c r="E8" s="15">
        <v>14.202</v>
      </c>
      <c r="F8" s="14">
        <f t="shared" si="0"/>
        <v>1.7971357409713575</v>
      </c>
      <c r="H8" s="15">
        <v>3</v>
      </c>
      <c r="I8" s="15">
        <v>22.85</v>
      </c>
      <c r="J8" s="15">
        <v>102.871</v>
      </c>
      <c r="K8" s="15">
        <v>16.923999999999999</v>
      </c>
      <c r="L8" s="14">
        <f t="shared" si="1"/>
        <v>4.5020131291028438</v>
      </c>
    </row>
    <row r="9" spans="2:12" x14ac:dyDescent="0.75">
      <c r="B9" s="15">
        <v>4</v>
      </c>
      <c r="C9" s="15">
        <v>15.122999999999999</v>
      </c>
      <c r="D9" s="15">
        <v>32.484000000000002</v>
      </c>
      <c r="E9" s="15">
        <v>13.782999999999999</v>
      </c>
      <c r="F9" s="14">
        <f t="shared" si="0"/>
        <v>2.1479865106129736</v>
      </c>
      <c r="H9" s="15">
        <v>4</v>
      </c>
      <c r="I9" s="15">
        <v>22.85</v>
      </c>
      <c r="J9" s="15">
        <v>77.966999999999999</v>
      </c>
      <c r="K9" s="15">
        <v>16.923999999999999</v>
      </c>
      <c r="L9" s="14">
        <f t="shared" si="1"/>
        <v>3.4121225382932163</v>
      </c>
    </row>
    <row r="10" spans="2:12" x14ac:dyDescent="0.75">
      <c r="B10" s="15">
        <v>5</v>
      </c>
      <c r="C10" s="15">
        <v>15.122999999999999</v>
      </c>
      <c r="D10" s="15">
        <v>128.44300000000001</v>
      </c>
      <c r="E10" s="15">
        <v>13.782999999999999</v>
      </c>
      <c r="F10" s="14">
        <f t="shared" si="0"/>
        <v>8.4932222442637055</v>
      </c>
      <c r="H10" s="15">
        <v>5</v>
      </c>
      <c r="I10" s="15">
        <v>22.85</v>
      </c>
      <c r="J10" s="15">
        <v>117.756</v>
      </c>
      <c r="K10" s="15">
        <v>16.923999999999999</v>
      </c>
      <c r="L10" s="14">
        <f t="shared" si="1"/>
        <v>5.1534354485776799</v>
      </c>
    </row>
    <row r="11" spans="2:12" x14ac:dyDescent="0.75">
      <c r="B11" s="15">
        <v>6</v>
      </c>
      <c r="C11" s="15">
        <v>16.059999999999999</v>
      </c>
      <c r="D11" s="15">
        <v>110.40300000000001</v>
      </c>
      <c r="E11" s="15">
        <v>14.202</v>
      </c>
      <c r="F11" s="14">
        <f t="shared" si="0"/>
        <v>6.874408468244086</v>
      </c>
      <c r="H11" s="15">
        <v>6</v>
      </c>
      <c r="I11" s="15">
        <v>16.059999999999999</v>
      </c>
      <c r="J11" s="15">
        <v>43.514000000000003</v>
      </c>
      <c r="K11" s="15">
        <v>14.202</v>
      </c>
      <c r="L11" s="14">
        <f t="shared" si="1"/>
        <v>2.7094645080946456</v>
      </c>
    </row>
    <row r="12" spans="2:12" x14ac:dyDescent="0.75">
      <c r="B12" s="15">
        <v>7</v>
      </c>
      <c r="C12" s="15">
        <v>16.059999999999999</v>
      </c>
      <c r="D12" s="15">
        <v>101.724</v>
      </c>
      <c r="E12" s="15">
        <v>14.202</v>
      </c>
      <c r="F12" s="14">
        <f t="shared" si="0"/>
        <v>6.3339975093399756</v>
      </c>
      <c r="H12" s="15">
        <v>7</v>
      </c>
      <c r="I12" s="15">
        <v>16.059999999999999</v>
      </c>
      <c r="J12" s="15">
        <v>57.908000000000001</v>
      </c>
      <c r="K12" s="15">
        <v>14.202</v>
      </c>
      <c r="L12" s="14">
        <f t="shared" si="1"/>
        <v>3.6057285180572856</v>
      </c>
    </row>
    <row r="13" spans="2:12" x14ac:dyDescent="0.75">
      <c r="B13" s="15">
        <v>8</v>
      </c>
      <c r="C13" s="15">
        <v>16.059999999999999</v>
      </c>
      <c r="D13" s="15">
        <v>55.67</v>
      </c>
      <c r="E13" s="15">
        <v>14.202</v>
      </c>
      <c r="F13" s="14">
        <f t="shared" si="0"/>
        <v>3.4663760896637612</v>
      </c>
      <c r="H13" s="15">
        <v>8</v>
      </c>
      <c r="I13" s="15">
        <v>19.324999999999999</v>
      </c>
      <c r="J13" s="15">
        <v>54.320999999999998</v>
      </c>
      <c r="K13" s="15">
        <v>15.587999999999999</v>
      </c>
      <c r="L13" s="14">
        <f t="shared" si="1"/>
        <v>2.8109184993531695</v>
      </c>
    </row>
    <row r="14" spans="2:12" x14ac:dyDescent="0.75">
      <c r="B14" s="15">
        <v>9</v>
      </c>
      <c r="C14" s="15">
        <v>16.059999999999999</v>
      </c>
      <c r="D14" s="15">
        <v>48.252000000000002</v>
      </c>
      <c r="E14" s="15">
        <v>14.202</v>
      </c>
      <c r="F14" s="14">
        <f t="shared" si="0"/>
        <v>3.0044831880448322</v>
      </c>
      <c r="H14" s="15">
        <v>9</v>
      </c>
      <c r="I14" s="15">
        <v>19.324999999999999</v>
      </c>
      <c r="J14" s="15">
        <v>90.703999999999994</v>
      </c>
      <c r="K14" s="15">
        <v>15.587999999999999</v>
      </c>
      <c r="L14" s="14">
        <f t="shared" si="1"/>
        <v>4.6936093143596374</v>
      </c>
    </row>
    <row r="15" spans="2:12" x14ac:dyDescent="0.75">
      <c r="B15" s="15">
        <v>10</v>
      </c>
      <c r="C15" s="15">
        <v>14.298</v>
      </c>
      <c r="D15" s="15">
        <v>39.567</v>
      </c>
      <c r="E15" s="15">
        <v>13.404999999999999</v>
      </c>
      <c r="F15" s="14">
        <f t="shared" si="0"/>
        <v>2.7673101133025599</v>
      </c>
      <c r="H15" s="15">
        <v>10</v>
      </c>
      <c r="I15" s="15">
        <v>19.324999999999999</v>
      </c>
      <c r="J15" s="15">
        <v>86.9</v>
      </c>
      <c r="K15" s="15">
        <v>15.587999999999999</v>
      </c>
      <c r="L15" s="14">
        <f t="shared" si="1"/>
        <v>4.4967658473479952</v>
      </c>
    </row>
    <row r="16" spans="2:12" x14ac:dyDescent="0.75">
      <c r="B16" s="15">
        <v>11</v>
      </c>
      <c r="C16" s="15">
        <v>14.298</v>
      </c>
      <c r="D16" s="15">
        <v>66.209000000000003</v>
      </c>
      <c r="E16" s="15">
        <v>13.404999999999999</v>
      </c>
      <c r="F16" s="14">
        <f t="shared" si="0"/>
        <v>4.6306476430269967</v>
      </c>
      <c r="H16" s="15">
        <v>11</v>
      </c>
      <c r="I16" s="15">
        <v>20.972000000000001</v>
      </c>
      <c r="J16" s="15">
        <v>60.024000000000001</v>
      </c>
      <c r="K16" s="15">
        <v>16.210999999999999</v>
      </c>
      <c r="L16" s="14">
        <f t="shared" si="1"/>
        <v>2.8621018500858284</v>
      </c>
    </row>
    <row r="17" spans="2:12" x14ac:dyDescent="0.75">
      <c r="B17" s="15">
        <v>12</v>
      </c>
      <c r="C17" s="15">
        <v>26.283999999999999</v>
      </c>
      <c r="D17" s="15">
        <v>12.361000000000001</v>
      </c>
      <c r="E17" s="15">
        <v>18.167000000000002</v>
      </c>
      <c r="F17" s="14">
        <f t="shared" si="0"/>
        <v>0.47028610561558365</v>
      </c>
      <c r="H17" s="15">
        <v>12</v>
      </c>
      <c r="I17" s="15">
        <v>20.972000000000001</v>
      </c>
      <c r="J17" s="15">
        <v>78.655000000000001</v>
      </c>
      <c r="K17" s="15">
        <v>16.210999999999999</v>
      </c>
      <c r="L17" s="14">
        <f t="shared" si="1"/>
        <v>3.7504768262445163</v>
      </c>
    </row>
    <row r="18" spans="2:12" x14ac:dyDescent="0.75">
      <c r="B18" s="15">
        <v>13</v>
      </c>
      <c r="C18" s="15">
        <v>26.283999999999999</v>
      </c>
      <c r="D18" s="15">
        <v>8.2710000000000008</v>
      </c>
      <c r="E18" s="15">
        <v>18.167000000000002</v>
      </c>
      <c r="F18" s="14">
        <f t="shared" si="0"/>
        <v>0.31467813118246846</v>
      </c>
      <c r="H18" s="15">
        <v>13</v>
      </c>
      <c r="I18" s="15">
        <v>20.972000000000001</v>
      </c>
      <c r="J18" s="15">
        <v>83.305000000000007</v>
      </c>
      <c r="K18" s="15">
        <v>16.210999999999999</v>
      </c>
      <c r="L18" s="14">
        <f t="shared" si="1"/>
        <v>3.9722010299446882</v>
      </c>
    </row>
    <row r="19" spans="2:12" x14ac:dyDescent="0.75">
      <c r="B19" s="15">
        <v>14</v>
      </c>
      <c r="C19" s="15">
        <v>26.283999999999999</v>
      </c>
      <c r="D19" s="15">
        <v>8.3550000000000004</v>
      </c>
      <c r="E19" s="15">
        <v>18.167000000000002</v>
      </c>
      <c r="F19" s="14">
        <f t="shared" si="0"/>
        <v>0.31787399178207276</v>
      </c>
      <c r="H19" s="15">
        <v>14</v>
      </c>
      <c r="I19" s="15">
        <v>27.763999999999999</v>
      </c>
      <c r="J19" s="15">
        <v>91.206999999999994</v>
      </c>
      <c r="K19" s="15">
        <v>18.704999999999998</v>
      </c>
      <c r="L19" s="14">
        <f t="shared" si="1"/>
        <v>3.2850814003745858</v>
      </c>
    </row>
    <row r="20" spans="2:12" x14ac:dyDescent="0.75">
      <c r="B20" s="15">
        <v>15</v>
      </c>
      <c r="C20" s="15">
        <v>26.283999999999999</v>
      </c>
      <c r="D20" s="15">
        <v>9.02</v>
      </c>
      <c r="E20" s="15">
        <v>18.167000000000002</v>
      </c>
      <c r="F20" s="14">
        <f t="shared" si="0"/>
        <v>0.34317455486227361</v>
      </c>
      <c r="H20" s="15">
        <v>15</v>
      </c>
      <c r="I20" s="15">
        <v>27.763999999999999</v>
      </c>
      <c r="J20" s="15">
        <v>116.754</v>
      </c>
      <c r="K20" s="15">
        <v>18.704999999999998</v>
      </c>
      <c r="L20" s="14">
        <f t="shared" si="1"/>
        <v>4.2052297939778134</v>
      </c>
    </row>
    <row r="21" spans="2:12" x14ac:dyDescent="0.75">
      <c r="B21" s="15">
        <v>16</v>
      </c>
      <c r="C21" s="15">
        <v>26.283999999999999</v>
      </c>
      <c r="D21" s="15">
        <v>12.932</v>
      </c>
      <c r="E21" s="15">
        <v>18.167000000000002</v>
      </c>
      <c r="F21" s="14">
        <f t="shared" si="0"/>
        <v>0.49201034850098924</v>
      </c>
      <c r="H21" s="15">
        <v>16</v>
      </c>
      <c r="I21" s="15">
        <v>27.763999999999999</v>
      </c>
      <c r="J21" s="15">
        <v>93.075000000000003</v>
      </c>
      <c r="K21" s="15">
        <v>18.704999999999998</v>
      </c>
      <c r="L21" s="14">
        <f t="shared" si="1"/>
        <v>3.3523627719348799</v>
      </c>
    </row>
    <row r="22" spans="2:12" x14ac:dyDescent="0.75">
      <c r="B22" s="15">
        <v>17</v>
      </c>
      <c r="C22" s="15">
        <v>26.283999999999999</v>
      </c>
      <c r="D22" s="15">
        <v>15.787000000000001</v>
      </c>
      <c r="E22" s="15">
        <v>18.167000000000002</v>
      </c>
      <c r="F22" s="14">
        <f t="shared" si="0"/>
        <v>0.60063156292801712</v>
      </c>
      <c r="H22" s="15">
        <v>17</v>
      </c>
      <c r="I22" s="15">
        <v>27.763999999999999</v>
      </c>
      <c r="J22" s="15">
        <v>113.92</v>
      </c>
      <c r="K22" s="15">
        <v>18.704999999999998</v>
      </c>
      <c r="L22" s="14">
        <f t="shared" si="1"/>
        <v>4.1031551649618212</v>
      </c>
    </row>
    <row r="23" spans="2:12" x14ac:dyDescent="0.75">
      <c r="B23" s="15">
        <v>18</v>
      </c>
      <c r="C23" s="15">
        <v>26.283999999999999</v>
      </c>
      <c r="D23" s="15">
        <v>20.161000000000001</v>
      </c>
      <c r="E23" s="15">
        <v>18.167000000000002</v>
      </c>
      <c r="F23" s="14">
        <f t="shared" si="0"/>
        <v>0.76704458986455648</v>
      </c>
      <c r="H23" s="15">
        <v>18</v>
      </c>
      <c r="I23" s="15">
        <v>27.763999999999999</v>
      </c>
      <c r="J23" s="15">
        <v>104.404</v>
      </c>
      <c r="K23" s="15">
        <v>18.704999999999998</v>
      </c>
      <c r="L23" s="14">
        <f t="shared" si="1"/>
        <v>3.7604091629448204</v>
      </c>
    </row>
    <row r="24" spans="2:12" x14ac:dyDescent="0.75">
      <c r="B24" s="15">
        <v>19</v>
      </c>
      <c r="C24" s="15">
        <v>26.283999999999999</v>
      </c>
      <c r="D24" s="15">
        <v>9.5060000000000002</v>
      </c>
      <c r="E24" s="15">
        <v>18.167000000000002</v>
      </c>
      <c r="F24" s="14">
        <f t="shared" si="0"/>
        <v>0.36166489118855583</v>
      </c>
      <c r="H24" s="15">
        <v>19</v>
      </c>
      <c r="I24" s="15">
        <v>27.763999999999999</v>
      </c>
      <c r="J24" s="15">
        <v>95.334999999999994</v>
      </c>
      <c r="K24" s="15">
        <v>18.704999999999998</v>
      </c>
      <c r="L24" s="14">
        <f t="shared" si="1"/>
        <v>3.4337631465206742</v>
      </c>
    </row>
    <row r="25" spans="2:12" x14ac:dyDescent="0.75">
      <c r="B25" s="15">
        <v>20</v>
      </c>
      <c r="C25" s="15">
        <v>26.283999999999999</v>
      </c>
      <c r="D25" s="15">
        <v>11.02</v>
      </c>
      <c r="E25" s="15">
        <v>18.167000000000002</v>
      </c>
      <c r="F25" s="14">
        <f t="shared" si="0"/>
        <v>0.41926647390047178</v>
      </c>
      <c r="H25" s="15">
        <v>20</v>
      </c>
      <c r="I25" s="15">
        <v>27.763999999999999</v>
      </c>
      <c r="J25" s="15">
        <v>111.97499999999999</v>
      </c>
      <c r="K25" s="15">
        <v>18.704999999999998</v>
      </c>
      <c r="L25" s="14">
        <f t="shared" si="1"/>
        <v>4.0331004178072325</v>
      </c>
    </row>
    <row r="26" spans="2:12" x14ac:dyDescent="0.75">
      <c r="B26" s="15">
        <v>21</v>
      </c>
      <c r="C26" s="15">
        <v>26.283999999999999</v>
      </c>
      <c r="D26" s="15">
        <v>7.5529999999999999</v>
      </c>
      <c r="E26" s="15">
        <v>18.167000000000002</v>
      </c>
      <c r="F26" s="14">
        <f t="shared" si="0"/>
        <v>0.28736113224775528</v>
      </c>
      <c r="H26" s="15">
        <v>21</v>
      </c>
      <c r="I26" s="15">
        <v>27.763999999999999</v>
      </c>
      <c r="J26" s="15">
        <v>99.504999999999995</v>
      </c>
      <c r="K26" s="15">
        <v>18.704999999999998</v>
      </c>
      <c r="L26" s="14">
        <f t="shared" si="1"/>
        <v>3.5839576429909235</v>
      </c>
    </row>
    <row r="27" spans="2:12" x14ac:dyDescent="0.75">
      <c r="B27" s="15">
        <v>22</v>
      </c>
      <c r="C27" s="15">
        <v>26.283999999999999</v>
      </c>
      <c r="D27" s="15">
        <v>22.734999999999999</v>
      </c>
      <c r="E27" s="15">
        <v>18.167000000000002</v>
      </c>
      <c r="F27" s="14">
        <f t="shared" si="0"/>
        <v>0.86497488966671743</v>
      </c>
      <c r="H27" s="15">
        <v>22</v>
      </c>
      <c r="I27" s="15">
        <v>26.283999999999999</v>
      </c>
      <c r="J27" s="15">
        <v>19.712</v>
      </c>
      <c r="K27" s="15">
        <v>18.167000000000002</v>
      </c>
      <c r="L27" s="14">
        <f t="shared" si="1"/>
        <v>0.74996195404048094</v>
      </c>
    </row>
    <row r="28" spans="2:12" x14ac:dyDescent="0.75">
      <c r="B28" s="15">
        <v>23</v>
      </c>
      <c r="C28" s="15">
        <v>26.283999999999999</v>
      </c>
      <c r="D28" s="15">
        <v>30.609000000000002</v>
      </c>
      <c r="E28" s="15">
        <v>18.167000000000002</v>
      </c>
      <c r="F28" s="14">
        <f t="shared" si="0"/>
        <v>1.1645487749201036</v>
      </c>
      <c r="H28" s="15">
        <v>23</v>
      </c>
      <c r="I28" s="15">
        <v>26.283999999999999</v>
      </c>
      <c r="J28" s="15">
        <v>17.954000000000001</v>
      </c>
      <c r="K28" s="15">
        <v>18.167000000000002</v>
      </c>
      <c r="L28" s="14">
        <f t="shared" si="1"/>
        <v>0.68307715720590478</v>
      </c>
    </row>
    <row r="29" spans="2:12" x14ac:dyDescent="0.75">
      <c r="B29" s="15">
        <v>24</v>
      </c>
      <c r="C29" s="15">
        <v>26.283999999999999</v>
      </c>
      <c r="D29" s="15">
        <v>23.411000000000001</v>
      </c>
      <c r="E29" s="15">
        <v>18.167000000000002</v>
      </c>
      <c r="F29" s="14">
        <f t="shared" si="0"/>
        <v>0.89069395830162845</v>
      </c>
      <c r="H29" s="15">
        <v>24</v>
      </c>
      <c r="I29" s="15">
        <v>26.283999999999999</v>
      </c>
      <c r="J29" s="15">
        <v>17.823</v>
      </c>
      <c r="K29" s="15">
        <v>18.167000000000002</v>
      </c>
      <c r="L29" s="14">
        <f t="shared" si="1"/>
        <v>0.67809313650890279</v>
      </c>
    </row>
    <row r="30" spans="2:12" x14ac:dyDescent="0.75">
      <c r="B30" s="15">
        <v>25</v>
      </c>
      <c r="C30" s="15">
        <v>26.283999999999999</v>
      </c>
      <c r="D30" s="15">
        <v>5.27</v>
      </c>
      <c r="E30" s="15">
        <v>18.167000000000002</v>
      </c>
      <c r="F30" s="14">
        <f t="shared" si="0"/>
        <v>0.20050220666565211</v>
      </c>
      <c r="H30" s="15">
        <v>25</v>
      </c>
      <c r="I30" s="15">
        <v>26.283999999999999</v>
      </c>
      <c r="J30" s="15">
        <v>65.465999999999994</v>
      </c>
      <c r="K30" s="15">
        <v>18.167000000000002</v>
      </c>
      <c r="L30" s="14">
        <f t="shared" si="1"/>
        <v>2.4907167858773396</v>
      </c>
    </row>
    <row r="31" spans="2:12" x14ac:dyDescent="0.75">
      <c r="B31" s="15">
        <v>26</v>
      </c>
      <c r="C31" s="15">
        <v>26.283999999999999</v>
      </c>
      <c r="D31" s="15">
        <v>14.167999999999999</v>
      </c>
      <c r="E31" s="15">
        <v>18.167000000000002</v>
      </c>
      <c r="F31" s="14">
        <f t="shared" si="0"/>
        <v>0.53903515446659567</v>
      </c>
      <c r="H31" s="15">
        <v>26</v>
      </c>
      <c r="I31" s="15">
        <v>26.283999999999999</v>
      </c>
      <c r="J31" s="15">
        <v>48.347999999999999</v>
      </c>
      <c r="K31" s="15">
        <v>18.167000000000002</v>
      </c>
      <c r="L31" s="14">
        <f t="shared" si="1"/>
        <v>1.8394460508294019</v>
      </c>
    </row>
    <row r="32" spans="2:12" x14ac:dyDescent="0.75">
      <c r="B32" s="15">
        <v>27</v>
      </c>
      <c r="C32" s="15">
        <v>26.283999999999999</v>
      </c>
      <c r="D32" s="15">
        <v>5.4539999999999997</v>
      </c>
      <c r="E32" s="15">
        <v>18.167000000000002</v>
      </c>
      <c r="F32" s="14">
        <f t="shared" si="0"/>
        <v>0.20750266321716634</v>
      </c>
      <c r="H32" s="15">
        <v>27</v>
      </c>
      <c r="I32" s="15">
        <v>26.283999999999999</v>
      </c>
      <c r="J32" s="15">
        <v>18.768000000000001</v>
      </c>
      <c r="K32" s="15">
        <v>18.167000000000002</v>
      </c>
      <c r="L32" s="14">
        <f t="shared" si="1"/>
        <v>0.71404656825445145</v>
      </c>
    </row>
    <row r="33" spans="2:12" x14ac:dyDescent="0.75">
      <c r="B33" s="15">
        <v>28</v>
      </c>
      <c r="C33" s="15">
        <v>26.283999999999999</v>
      </c>
      <c r="D33" s="15">
        <v>10.266999999999999</v>
      </c>
      <c r="E33" s="15">
        <v>18.167000000000002</v>
      </c>
      <c r="F33" s="14">
        <f t="shared" si="0"/>
        <v>0.39061786638259016</v>
      </c>
      <c r="H33" s="15">
        <v>28</v>
      </c>
      <c r="I33" s="15">
        <v>26.283999999999999</v>
      </c>
      <c r="J33" s="15">
        <v>46.055</v>
      </c>
      <c r="K33" s="15">
        <v>18.167000000000002</v>
      </c>
      <c r="L33" s="14">
        <f t="shared" si="1"/>
        <v>1.7522066656521078</v>
      </c>
    </row>
    <row r="34" spans="2:12" x14ac:dyDescent="0.75">
      <c r="B34" s="15">
        <v>29</v>
      </c>
      <c r="C34" s="15">
        <v>26.283999999999999</v>
      </c>
      <c r="D34" s="15">
        <v>27.100999999999999</v>
      </c>
      <c r="E34" s="15">
        <v>18.167000000000002</v>
      </c>
      <c r="F34" s="14">
        <f t="shared" si="0"/>
        <v>1.031083548927104</v>
      </c>
      <c r="H34" s="15">
        <v>29</v>
      </c>
      <c r="I34" s="15">
        <v>26.283999999999999</v>
      </c>
      <c r="J34" s="15">
        <v>85.182000000000002</v>
      </c>
      <c r="K34" s="15">
        <v>18.167000000000002</v>
      </c>
      <c r="L34" s="14">
        <f t="shared" si="1"/>
        <v>3.2408309237558974</v>
      </c>
    </row>
    <row r="35" spans="2:12" x14ac:dyDescent="0.75">
      <c r="B35" s="15">
        <v>30</v>
      </c>
      <c r="C35" s="15">
        <v>26.283999999999999</v>
      </c>
      <c r="D35" s="15">
        <v>14.180999999999999</v>
      </c>
      <c r="E35" s="15">
        <v>18.167000000000002</v>
      </c>
      <c r="F35" s="14">
        <f t="shared" si="0"/>
        <v>0.53952975194034392</v>
      </c>
      <c r="H35" s="15">
        <v>30</v>
      </c>
      <c r="I35" s="15">
        <v>26.283999999999999</v>
      </c>
      <c r="J35" s="15">
        <v>32.616999999999997</v>
      </c>
      <c r="K35" s="15">
        <v>18.167000000000002</v>
      </c>
      <c r="L35" s="14">
        <f t="shared" si="1"/>
        <v>1.2409450616344544</v>
      </c>
    </row>
    <row r="36" spans="2:12" x14ac:dyDescent="0.75">
      <c r="B36" s="15">
        <v>31</v>
      </c>
      <c r="C36" s="15">
        <v>26.283999999999999</v>
      </c>
      <c r="D36" s="15">
        <v>14.574</v>
      </c>
      <c r="E36" s="15">
        <v>18.167000000000002</v>
      </c>
      <c r="F36" s="14">
        <f t="shared" si="0"/>
        <v>0.55448181403134988</v>
      </c>
      <c r="H36" s="15">
        <v>31</v>
      </c>
      <c r="I36" s="15">
        <v>26.283999999999999</v>
      </c>
      <c r="J36" s="15">
        <v>6.1630000000000003</v>
      </c>
      <c r="K36" s="15">
        <v>18.167000000000002</v>
      </c>
      <c r="L36" s="14">
        <f t="shared" si="1"/>
        <v>0.2344772485162076</v>
      </c>
    </row>
    <row r="37" spans="2:12" x14ac:dyDescent="0.75">
      <c r="B37" s="15">
        <v>32</v>
      </c>
      <c r="C37" s="15">
        <v>26.283999999999999</v>
      </c>
      <c r="D37" s="15">
        <v>11.143000000000001</v>
      </c>
      <c r="E37" s="15">
        <v>18.167000000000002</v>
      </c>
      <c r="F37" s="14">
        <f t="shared" si="0"/>
        <v>0.423946126921321</v>
      </c>
      <c r="H37" s="15">
        <v>32</v>
      </c>
      <c r="I37" s="15">
        <v>26.283999999999999</v>
      </c>
      <c r="J37" s="15">
        <v>7.7709999999999999</v>
      </c>
      <c r="K37" s="15">
        <v>18.167000000000002</v>
      </c>
      <c r="L37" s="14">
        <f t="shared" si="1"/>
        <v>0.29565515142291887</v>
      </c>
    </row>
    <row r="38" spans="2:12" x14ac:dyDescent="0.75">
      <c r="B38" s="15">
        <v>33</v>
      </c>
      <c r="C38" s="15">
        <v>26.283999999999999</v>
      </c>
      <c r="D38" s="15">
        <v>4.556</v>
      </c>
      <c r="E38" s="15">
        <v>18.167000000000002</v>
      </c>
      <c r="F38" s="14">
        <f t="shared" si="0"/>
        <v>0.17333739156901537</v>
      </c>
      <c r="H38" s="15">
        <v>33</v>
      </c>
      <c r="I38" s="15">
        <v>26.283999999999999</v>
      </c>
      <c r="J38" s="15">
        <v>26.384</v>
      </c>
      <c r="K38" s="15">
        <v>18.167000000000002</v>
      </c>
      <c r="L38" s="14">
        <f t="shared" si="1"/>
        <v>1.00380459595191</v>
      </c>
    </row>
    <row r="39" spans="2:12" x14ac:dyDescent="0.75">
      <c r="B39" s="15">
        <v>34</v>
      </c>
      <c r="C39" s="15">
        <v>26.283999999999999</v>
      </c>
      <c r="D39" s="15">
        <v>7.57</v>
      </c>
      <c r="E39" s="15">
        <v>18.167000000000002</v>
      </c>
      <c r="F39" s="14">
        <f t="shared" si="0"/>
        <v>0.28800791355958</v>
      </c>
      <c r="H39" s="15">
        <v>34</v>
      </c>
      <c r="I39" s="15">
        <v>26.283999999999999</v>
      </c>
      <c r="J39" s="15">
        <v>57.372</v>
      </c>
      <c r="K39" s="15">
        <v>18.167000000000002</v>
      </c>
      <c r="L39" s="14">
        <f t="shared" si="1"/>
        <v>2.1827727895297522</v>
      </c>
    </row>
    <row r="40" spans="2:12" x14ac:dyDescent="0.75">
      <c r="B40" s="15">
        <v>35</v>
      </c>
      <c r="C40" s="15">
        <v>26.283999999999999</v>
      </c>
      <c r="D40" s="15">
        <v>11.74</v>
      </c>
      <c r="E40" s="15">
        <v>18.167000000000002</v>
      </c>
      <c r="F40" s="14">
        <f t="shared" si="0"/>
        <v>0.44665956475422314</v>
      </c>
      <c r="H40" s="15">
        <v>35</v>
      </c>
      <c r="I40" s="15">
        <v>26.283999999999999</v>
      </c>
      <c r="J40" s="15">
        <v>23.727</v>
      </c>
      <c r="K40" s="15">
        <v>18.167000000000002</v>
      </c>
      <c r="L40" s="14">
        <f t="shared" si="1"/>
        <v>0.90271648150966377</v>
      </c>
    </row>
    <row r="41" spans="2:12" x14ac:dyDescent="0.75">
      <c r="B41" s="15">
        <v>36</v>
      </c>
      <c r="C41" s="15">
        <v>26.283999999999999</v>
      </c>
      <c r="D41" s="15">
        <v>7.9189999999999996</v>
      </c>
      <c r="E41" s="15">
        <v>18.167000000000002</v>
      </c>
      <c r="F41" s="14">
        <f t="shared" si="0"/>
        <v>0.30128595343174552</v>
      </c>
      <c r="H41" s="15">
        <v>36</v>
      </c>
      <c r="I41" s="15">
        <v>26.283999999999999</v>
      </c>
      <c r="J41" s="15">
        <v>34.865000000000002</v>
      </c>
      <c r="K41" s="15">
        <v>18.167000000000002</v>
      </c>
      <c r="L41" s="14">
        <f t="shared" si="1"/>
        <v>1.3264723786333892</v>
      </c>
    </row>
    <row r="42" spans="2:12" x14ac:dyDescent="0.75">
      <c r="B42" s="15">
        <v>37</v>
      </c>
      <c r="C42" s="15">
        <v>26.283999999999999</v>
      </c>
      <c r="D42" s="15">
        <v>4.0730000000000004</v>
      </c>
      <c r="E42" s="15">
        <v>18.167000000000002</v>
      </c>
      <c r="F42" s="14">
        <f t="shared" si="0"/>
        <v>0.15496119312129053</v>
      </c>
      <c r="H42" s="15">
        <v>37</v>
      </c>
      <c r="I42" s="15">
        <v>26.283999999999999</v>
      </c>
      <c r="J42" s="15">
        <v>24.013000000000002</v>
      </c>
      <c r="K42" s="15">
        <v>18.167000000000002</v>
      </c>
      <c r="L42" s="14">
        <f t="shared" si="1"/>
        <v>0.91359762593212612</v>
      </c>
    </row>
    <row r="43" spans="2:12" x14ac:dyDescent="0.75">
      <c r="B43" s="15">
        <v>38</v>
      </c>
      <c r="C43" s="15">
        <v>26.283999999999999</v>
      </c>
      <c r="D43" s="15">
        <v>10.701000000000001</v>
      </c>
      <c r="E43" s="15">
        <v>18.167000000000002</v>
      </c>
      <c r="F43" s="14">
        <f t="shared" si="0"/>
        <v>0.40712981281387922</v>
      </c>
      <c r="H43" s="15">
        <v>38</v>
      </c>
      <c r="I43" s="15">
        <v>26.283999999999999</v>
      </c>
      <c r="J43" s="15">
        <v>16.398</v>
      </c>
      <c r="K43" s="15">
        <v>18.167000000000002</v>
      </c>
      <c r="L43" s="14">
        <f t="shared" si="1"/>
        <v>0.62387764419418656</v>
      </c>
    </row>
    <row r="44" spans="2:12" x14ac:dyDescent="0.75">
      <c r="B44" s="15">
        <v>39</v>
      </c>
      <c r="C44" s="15">
        <v>26.283999999999999</v>
      </c>
      <c r="D44" s="15">
        <v>29.818999999999999</v>
      </c>
      <c r="E44" s="15">
        <v>18.167000000000002</v>
      </c>
      <c r="F44" s="14">
        <f t="shared" si="0"/>
        <v>1.1344924669000152</v>
      </c>
      <c r="H44" s="15">
        <v>39</v>
      </c>
      <c r="I44" s="15">
        <v>26.283999999999999</v>
      </c>
      <c r="J44" s="15">
        <v>36.4</v>
      </c>
      <c r="K44" s="15">
        <v>18.167000000000002</v>
      </c>
      <c r="L44" s="14">
        <f t="shared" si="1"/>
        <v>1.3848729264952062</v>
      </c>
    </row>
    <row r="45" spans="2:12" x14ac:dyDescent="0.75">
      <c r="B45" s="15">
        <v>40</v>
      </c>
      <c r="C45" s="15">
        <v>26.283999999999999</v>
      </c>
      <c r="D45" s="15">
        <v>90.268000000000001</v>
      </c>
      <c r="E45" s="15">
        <v>18.167000000000002</v>
      </c>
      <c r="F45" s="14">
        <f t="shared" si="0"/>
        <v>3.4343326738700353</v>
      </c>
      <c r="H45" s="15">
        <v>40</v>
      </c>
      <c r="I45" s="15">
        <v>26.283999999999999</v>
      </c>
      <c r="J45" s="15">
        <v>46.536000000000001</v>
      </c>
      <c r="K45" s="15">
        <v>18.167000000000002</v>
      </c>
      <c r="L45" s="14">
        <f t="shared" si="1"/>
        <v>1.7705067721807946</v>
      </c>
    </row>
    <row r="46" spans="2:12" ht="15.5" thickBot="1" x14ac:dyDescent="0.9">
      <c r="H46" s="15">
        <v>41</v>
      </c>
      <c r="I46" s="15">
        <v>26.283999999999999</v>
      </c>
      <c r="J46" s="15">
        <v>23.324000000000002</v>
      </c>
      <c r="K46" s="15">
        <v>18.167000000000002</v>
      </c>
      <c r="L46" s="14">
        <f t="shared" si="1"/>
        <v>0.88738395982346685</v>
      </c>
    </row>
    <row r="47" spans="2:12" ht="15.5" thickBot="1" x14ac:dyDescent="0.9">
      <c r="E47" s="28" t="s">
        <v>15</v>
      </c>
      <c r="F47" s="27">
        <f>AVERAGE(F6:F45)</f>
        <v>1.582397271103444</v>
      </c>
      <c r="H47" s="15">
        <v>42</v>
      </c>
      <c r="I47" s="15">
        <v>26.283999999999999</v>
      </c>
      <c r="J47" s="15">
        <v>69.063000000000002</v>
      </c>
      <c r="K47" s="15">
        <v>18.167000000000002</v>
      </c>
      <c r="L47" s="14">
        <f t="shared" si="1"/>
        <v>2.6275681022675395</v>
      </c>
    </row>
    <row r="48" spans="2:12" ht="15.5" thickBot="1" x14ac:dyDescent="0.9">
      <c r="E48" s="28" t="s">
        <v>14</v>
      </c>
      <c r="F48" s="27">
        <f>STDEV(F6:F45)/SQRT(40)</f>
        <v>0.32257267752027802</v>
      </c>
      <c r="H48" s="15">
        <v>43</v>
      </c>
      <c r="I48" s="15">
        <v>26.283999999999999</v>
      </c>
      <c r="J48" s="15">
        <v>33.539000000000001</v>
      </c>
      <c r="K48" s="15">
        <v>18.167000000000002</v>
      </c>
      <c r="L48" s="14">
        <f t="shared" si="1"/>
        <v>1.2760234363110639</v>
      </c>
    </row>
    <row r="49" spans="3:12" x14ac:dyDescent="0.75">
      <c r="H49" s="15">
        <v>44</v>
      </c>
      <c r="I49" s="15">
        <v>26.283999999999999</v>
      </c>
      <c r="J49" s="15">
        <v>26.766999999999999</v>
      </c>
      <c r="K49" s="15">
        <v>18.167000000000002</v>
      </c>
      <c r="L49" s="14">
        <f t="shared" si="1"/>
        <v>1.0183761984477249</v>
      </c>
    </row>
    <row r="50" spans="3:12" x14ac:dyDescent="0.75">
      <c r="H50" s="15">
        <v>45</v>
      </c>
      <c r="I50" s="15">
        <v>26.283999999999999</v>
      </c>
      <c r="J50" s="15">
        <v>29.07</v>
      </c>
      <c r="K50" s="15">
        <v>18.167000000000002</v>
      </c>
      <c r="L50" s="14">
        <f t="shared" si="1"/>
        <v>1.1059960432202101</v>
      </c>
    </row>
    <row r="51" spans="3:12" x14ac:dyDescent="0.75">
      <c r="H51" s="15">
        <v>46</v>
      </c>
      <c r="I51" s="15">
        <v>26.283999999999999</v>
      </c>
      <c r="J51" s="15">
        <v>81.795000000000002</v>
      </c>
      <c r="K51" s="15">
        <v>18.167000000000002</v>
      </c>
      <c r="L51" s="14">
        <f t="shared" si="1"/>
        <v>3.1119692588647085</v>
      </c>
    </row>
    <row r="52" spans="3:12" ht="15.5" thickBot="1" x14ac:dyDescent="0.9">
      <c r="C52" s="26" t="s">
        <v>21</v>
      </c>
    </row>
    <row r="53" spans="3:12" ht="15.5" thickBot="1" x14ac:dyDescent="0.9">
      <c r="C53" s="25" t="s">
        <v>20</v>
      </c>
      <c r="K53" s="28" t="s">
        <v>15</v>
      </c>
      <c r="L53" s="27">
        <f>AVERAGE(L6:L51)</f>
        <v>2.5055318433598881</v>
      </c>
    </row>
    <row r="54" spans="3:12" ht="15.5" thickBot="1" x14ac:dyDescent="0.9">
      <c r="C54" s="25" t="s">
        <v>19</v>
      </c>
      <c r="K54" s="28" t="s">
        <v>14</v>
      </c>
      <c r="L54" s="27">
        <f>STDEV(L6:L51)/SQRT(46)</f>
        <v>0.21723604021718276</v>
      </c>
    </row>
    <row r="55" spans="3:12" x14ac:dyDescent="0.75">
      <c r="C55"/>
    </row>
    <row r="56" spans="3:12" x14ac:dyDescent="0.75">
      <c r="C56" s="26" t="s">
        <v>18</v>
      </c>
    </row>
    <row r="57" spans="3:12" x14ac:dyDescent="0.75">
      <c r="C57" s="25" t="s">
        <v>17</v>
      </c>
    </row>
    <row r="58" spans="3:12" x14ac:dyDescent="0.75">
      <c r="C58" s="25" t="s">
        <v>16</v>
      </c>
    </row>
    <row r="62" spans="3:12" ht="15.5" thickBot="1" x14ac:dyDescent="0.9"/>
    <row r="63" spans="3:12" x14ac:dyDescent="0.75">
      <c r="D63" s="24"/>
      <c r="E63" s="23" t="s">
        <v>3</v>
      </c>
      <c r="F63" s="22" t="s">
        <v>2</v>
      </c>
    </row>
    <row r="64" spans="3:12" x14ac:dyDescent="0.75">
      <c r="D64" s="21" t="s">
        <v>15</v>
      </c>
      <c r="E64" s="20">
        <v>1.582397271103444</v>
      </c>
      <c r="F64" s="19">
        <v>2.5055318433598881</v>
      </c>
    </row>
    <row r="65" spans="4:6" ht="15.5" thickBot="1" x14ac:dyDescent="0.9">
      <c r="D65" s="18" t="s">
        <v>14</v>
      </c>
      <c r="E65" s="17">
        <v>0.32257267752027802</v>
      </c>
      <c r="F65" s="16">
        <v>0.21723604021718276</v>
      </c>
    </row>
  </sheetData>
  <mergeCells count="3">
    <mergeCell ref="B1:F3"/>
    <mergeCell ref="C4:E4"/>
    <mergeCell ref="I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Fibronectin panel 1B</vt:lpstr>
      <vt:lpstr>Collagen panel 1C</vt:lpstr>
      <vt:lpstr>Vitronectin panel 1D</vt:lpstr>
      <vt:lpstr>9EG7 intensity panel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2022-10-13T14:31:55Z</dcterms:created>
  <dcterms:modified xsi:type="dcterms:W3CDTF">2022-10-13T14:48:43Z</dcterms:modified>
</cp:coreProperties>
</file>