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696BF2B7-3B9D-4320-A362-0569D522F47C}" xr6:coauthVersionLast="36" xr6:coauthVersionMax="36" xr10:uidLastSave="{00000000-0000-0000-0000-000000000000}"/>
  <bookViews>
    <workbookView xWindow="0" yWindow="0" windowWidth="28800" windowHeight="12225" tabRatio="873" xr2:uid="{00000000-000D-0000-FFFF-FFFF00000000}"/>
  </bookViews>
  <sheets>
    <sheet name="Adhesion exps. Figure 7M" sheetId="8" r:id="rId1"/>
    <sheet name="Adhesion exps. Figure 7P" sheetId="9" r:id="rId2"/>
    <sheet name="Adhesion exps. Figure 7S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9" l="1"/>
  <c r="E72" i="9"/>
  <c r="D72" i="9"/>
  <c r="C72" i="9"/>
  <c r="B72" i="9"/>
  <c r="F71" i="9"/>
  <c r="E71" i="9"/>
  <c r="D71" i="9"/>
  <c r="C71" i="9"/>
  <c r="B71" i="9"/>
  <c r="E43" i="8" l="1"/>
  <c r="D43" i="8"/>
  <c r="C43" i="8"/>
  <c r="B43" i="8"/>
  <c r="E42" i="8"/>
  <c r="D42" i="8"/>
  <c r="C42" i="8"/>
  <c r="B42" i="8"/>
  <c r="E7" i="6" l="1"/>
  <c r="E6" i="6"/>
  <c r="E5" i="6"/>
</calcChain>
</file>

<file path=xl/sharedStrings.xml><?xml version="1.0" encoding="utf-8"?>
<sst xmlns="http://schemas.openxmlformats.org/spreadsheetml/2006/main" count="81" uniqueCount="37">
  <si>
    <t>SEM</t>
  </si>
  <si>
    <t>Cav1WT</t>
  </si>
  <si>
    <t>Cav1KO</t>
  </si>
  <si>
    <t>sem</t>
  </si>
  <si>
    <t>Normalized to Control</t>
  </si>
  <si>
    <t>Control</t>
  </si>
  <si>
    <t>Cav1KD</t>
  </si>
  <si>
    <t>Cav1KD+siRNATln1</t>
  </si>
  <si>
    <t>(6h serum starvation; exp 30-32 after transfection</t>
  </si>
  <si>
    <t>mean</t>
  </si>
  <si>
    <t>SD</t>
  </si>
  <si>
    <t>HELA Cells</t>
  </si>
  <si>
    <t>48h after transfection with siRNATln1 New</t>
  </si>
  <si>
    <t>From 30-7-2018 48h</t>
  </si>
  <si>
    <t>WT</t>
  </si>
  <si>
    <t>KO</t>
  </si>
  <si>
    <t>KO+2+1</t>
  </si>
  <si>
    <t>KO+2+1+WT</t>
  </si>
  <si>
    <t>KO+2+1+Mut</t>
  </si>
  <si>
    <t>From 11-9-2018 24h siRNA + 48h TalinH (with sorting at 24h)</t>
  </si>
  <si>
    <t>From 15-9-2018 24h siRNA + 48h TalinH (with sorting at 24h)</t>
  </si>
  <si>
    <t>Cav1KO+shRNATln2</t>
  </si>
  <si>
    <t>Cav1KO+shRNATln2+siRNATln1</t>
  </si>
  <si>
    <t>Cav1KO+shRNATln2+siRNATln1+TH WT</t>
  </si>
  <si>
    <t>Cav1KO+shRNATln2+siRNATln1+TH Mut</t>
  </si>
  <si>
    <t>48h after transfection with esiRNATln1</t>
  </si>
  <si>
    <t>Adhesion Summary with esiRNA</t>
  </si>
  <si>
    <t>Adhesion Average Normalized by WT</t>
  </si>
  <si>
    <t>KO+shRNA Talin2</t>
  </si>
  <si>
    <t>KO+shRNA Talin2 +esiRNA Talin1</t>
  </si>
  <si>
    <t>First Plate</t>
  </si>
  <si>
    <t>Second Plate</t>
  </si>
  <si>
    <t>14/6/2018</t>
  </si>
  <si>
    <t>Cav1KO+shRNATln2 +esiRNATln1</t>
  </si>
  <si>
    <t>Average Total</t>
  </si>
  <si>
    <t>From 2-8-2018 24h</t>
  </si>
  <si>
    <t>From 6-8-2018 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</si>
</sst>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4" fillId="0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Font="1"/>
    <xf numFmtId="0" fontId="5" fillId="0" borderId="0" xfId="0" applyFont="1"/>
    <xf numFmtId="14" fontId="3" fillId="0" borderId="0" xfId="0" applyNumberFormat="1" applyFont="1" applyFill="1" applyAlignment="1">
      <alignment horizontal="left"/>
    </xf>
    <xf numFmtId="164" fontId="0" fillId="2" borderId="0" xfId="0" applyNumberForma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[4]Sheet1!$B$43:$E$43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9.7184452596951715E-2</c:v>
                  </c:pt>
                  <c:pt idx="2">
                    <c:v>0.1589003750179222</c:v>
                  </c:pt>
                  <c:pt idx="3">
                    <c:v>9.3528137457151814E-2</c:v>
                  </c:pt>
                </c:numCache>
              </c:numRef>
            </c:plus>
            <c:minus>
              <c:numRef>
                <c:f>[4]Sheet1!$B$43:$E$43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9.7184452596951715E-2</c:v>
                  </c:pt>
                  <c:pt idx="2">
                    <c:v>0.1589003750179222</c:v>
                  </c:pt>
                  <c:pt idx="3">
                    <c:v>9.3528137457151814E-2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[4]Sheet1!$B$41:$E$41</c:f>
              <c:strCache>
                <c:ptCount val="4"/>
                <c:pt idx="0">
                  <c:v>Cav1WT</c:v>
                </c:pt>
                <c:pt idx="1">
                  <c:v>Cav1KO</c:v>
                </c:pt>
                <c:pt idx="2">
                  <c:v>Cav1KO+shRNATln2</c:v>
                </c:pt>
                <c:pt idx="3">
                  <c:v>Cav1KO+shRNATln2 +esiRNATln1</c:v>
                </c:pt>
              </c:strCache>
            </c:strRef>
          </c:cat>
          <c:val>
            <c:numRef>
              <c:f>[4]Sheet1!$B$42:$E$42</c:f>
              <c:numCache>
                <c:formatCode>General</c:formatCode>
                <c:ptCount val="4"/>
                <c:pt idx="0">
                  <c:v>1</c:v>
                </c:pt>
                <c:pt idx="1">
                  <c:v>1.5000066818310118</c:v>
                </c:pt>
                <c:pt idx="2">
                  <c:v>1.6472299079967634</c:v>
                </c:pt>
                <c:pt idx="3">
                  <c:v>1.0372396700896263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0-4579-B2FF-709F37B1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729736"/>
        <c:axId val="301730064"/>
      </c:barChart>
      <c:catAx>
        <c:axId val="30172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730064"/>
        <c:crosses val="autoZero"/>
        <c:auto val="1"/>
        <c:lblAlgn val="ctr"/>
        <c:lblOffset val="100"/>
        <c:noMultiLvlLbl val="0"/>
      </c:catAx>
      <c:valAx>
        <c:axId val="301730064"/>
        <c:scaling>
          <c:orientation val="minMax"/>
          <c:max val="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729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[5]Sheet1!$B$72:$F$72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4.8449716929786862E-2</c:v>
                  </c:pt>
                  <c:pt idx="2">
                    <c:v>5.6606547126765848E-2</c:v>
                  </c:pt>
                  <c:pt idx="3">
                    <c:v>7.9080255653931592E-2</c:v>
                  </c:pt>
                  <c:pt idx="4">
                    <c:v>7.2667389060915313E-2</c:v>
                  </c:pt>
                </c:numCache>
              </c:numRef>
            </c:plus>
            <c:minus>
              <c:numRef>
                <c:f>[5]Sheet1!$B$72:$F$72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4.8449716929786862E-2</c:v>
                  </c:pt>
                  <c:pt idx="2">
                    <c:v>5.6606547126765848E-2</c:v>
                  </c:pt>
                  <c:pt idx="3">
                    <c:v>7.9080255653931592E-2</c:v>
                  </c:pt>
                  <c:pt idx="4">
                    <c:v>7.2667389060915313E-2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[5]Sheet1!$B$70:$F$70</c:f>
              <c:strCache>
                <c:ptCount val="5"/>
                <c:pt idx="0">
                  <c:v>Cav1WT</c:v>
                </c:pt>
                <c:pt idx="1">
                  <c:v>Cav1KO</c:v>
                </c:pt>
                <c:pt idx="2">
                  <c:v>Cav1KO+shRNATln2+siRNATln1</c:v>
                </c:pt>
                <c:pt idx="3">
                  <c:v>Cav1KO+shRNATln2+siRNATln1+TH WT</c:v>
                </c:pt>
                <c:pt idx="4">
                  <c:v>Cav1KO+shRNATln2+siRNATln1+TH Mut</c:v>
                </c:pt>
              </c:strCache>
            </c:strRef>
          </c:cat>
          <c:val>
            <c:numRef>
              <c:f>[5]Sheet1!$B$71:$F$71</c:f>
              <c:numCache>
                <c:formatCode>General</c:formatCode>
                <c:ptCount val="5"/>
                <c:pt idx="0">
                  <c:v>1</c:v>
                </c:pt>
                <c:pt idx="1">
                  <c:v>1.2832021876542223</c:v>
                </c:pt>
                <c:pt idx="2">
                  <c:v>1.0705411645004526</c:v>
                </c:pt>
                <c:pt idx="3">
                  <c:v>1.3201145070040083</c:v>
                </c:pt>
                <c:pt idx="4">
                  <c:v>1.0912851522913536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2-4CC9-A544-F2A1911D2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07808"/>
        <c:axId val="279308136"/>
      </c:barChart>
      <c:catAx>
        <c:axId val="2793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08136"/>
        <c:crosses val="autoZero"/>
        <c:auto val="1"/>
        <c:lblAlgn val="ctr"/>
        <c:lblOffset val="100"/>
        <c:noMultiLvlLbl val="0"/>
      </c:catAx>
      <c:valAx>
        <c:axId val="279308136"/>
        <c:scaling>
          <c:orientation val="minMax"/>
          <c:max val="1.6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[6]Hoja1!$D$23:$D$25</c:f>
                <c:numCache>
                  <c:formatCode>General</c:formatCode>
                  <c:ptCount val="3"/>
                  <c:pt idx="0">
                    <c:v>1.850202691598947E-2</c:v>
                  </c:pt>
                  <c:pt idx="1">
                    <c:v>2.4296913384214289E-2</c:v>
                  </c:pt>
                  <c:pt idx="2">
                    <c:v>3.110530501377547E-2</c:v>
                  </c:pt>
                </c:numCache>
              </c:numRef>
            </c:plus>
            <c:minus>
              <c:numRef>
                <c:f>[6]Hoja1!$D$23:$D$25</c:f>
                <c:numCache>
                  <c:formatCode>General</c:formatCode>
                  <c:ptCount val="3"/>
                  <c:pt idx="0">
                    <c:v>1.850202691598947E-2</c:v>
                  </c:pt>
                  <c:pt idx="1">
                    <c:v>2.4296913384214289E-2</c:v>
                  </c:pt>
                  <c:pt idx="2">
                    <c:v>3.110530501377547E-2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'Adhesion exps. Figure 7S'!$A$5:$A$7</c:f>
              <c:strCache>
                <c:ptCount val="3"/>
                <c:pt idx="0">
                  <c:v>Control</c:v>
                </c:pt>
                <c:pt idx="1">
                  <c:v>Cav1KD</c:v>
                </c:pt>
                <c:pt idx="2">
                  <c:v>Cav1KD+siRNATln1</c:v>
                </c:pt>
              </c:strCache>
            </c:strRef>
          </c:cat>
          <c:val>
            <c:numRef>
              <c:f>[6]Hoja1!$E$23:$E$25</c:f>
              <c:numCache>
                <c:formatCode>General</c:formatCode>
                <c:ptCount val="3"/>
                <c:pt idx="0">
                  <c:v>1</c:v>
                </c:pt>
                <c:pt idx="1">
                  <c:v>1.2623629719853837</c:v>
                </c:pt>
                <c:pt idx="2">
                  <c:v>1.0163215590742996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B-499B-AB80-24E3986A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1786255"/>
        <c:axId val="1"/>
      </c:barChart>
      <c:catAx>
        <c:axId val="117178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178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44</xdr:row>
      <xdr:rowOff>114300</xdr:rowOff>
    </xdr:from>
    <xdr:to>
      <xdr:col>7</xdr:col>
      <xdr:colOff>168275</xdr:colOff>
      <xdr:row>66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47</xdr:row>
      <xdr:rowOff>85725</xdr:rowOff>
    </xdr:from>
    <xdr:to>
      <xdr:col>3</xdr:col>
      <xdr:colOff>904875</xdr:colOff>
      <xdr:row>49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10050" y="9258300"/>
          <a:ext cx="6762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000" b="1"/>
            <a:t>***</a:t>
          </a:r>
        </a:p>
      </xdr:txBody>
    </xdr:sp>
    <xdr:clientData/>
  </xdr:twoCellAnchor>
  <xdr:twoCellAnchor>
    <xdr:from>
      <xdr:col>4</xdr:col>
      <xdr:colOff>714375</xdr:colOff>
      <xdr:row>45</xdr:row>
      <xdr:rowOff>152400</xdr:rowOff>
    </xdr:from>
    <xdr:to>
      <xdr:col>4</xdr:col>
      <xdr:colOff>1390650</xdr:colOff>
      <xdr:row>48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829300" y="8943975"/>
          <a:ext cx="6762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000" b="1"/>
            <a:t>***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428623</xdr:colOff>
      <xdr:row>76</xdr:row>
      <xdr:rowOff>95249</xdr:rowOff>
    </xdr:from>
    <xdr:to>
      <xdr:col>13</xdr:col>
      <xdr:colOff>314534</xdr:colOff>
      <xdr:row>110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828115</xdr:colOff>
      <xdr:row>80</xdr:row>
      <xdr:rowOff>187699</xdr:rowOff>
    </xdr:from>
    <xdr:to>
      <xdr:col>4</xdr:col>
      <xdr:colOff>1628215</xdr:colOff>
      <xdr:row>82</xdr:row>
      <xdr:rowOff>130549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866715" y="15551524"/>
          <a:ext cx="8001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>
              <a:solidFill>
                <a:sysClr val="windowText" lastClr="000000"/>
              </a:solidFill>
            </a:rPr>
            <a:t>***</a:t>
          </a:r>
        </a:p>
      </xdr:txBody>
    </xdr:sp>
    <xdr:clientData/>
  </xdr:twoCellAnchor>
  <xdr:twoCellAnchor>
    <xdr:from>
      <xdr:col>6</xdr:col>
      <xdr:colOff>431987</xdr:colOff>
      <xdr:row>79</xdr:row>
      <xdr:rowOff>141754</xdr:rowOff>
    </xdr:from>
    <xdr:to>
      <xdr:col>8</xdr:col>
      <xdr:colOff>17369</xdr:colOff>
      <xdr:row>81</xdr:row>
      <xdr:rowOff>84604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633137" y="15315079"/>
          <a:ext cx="804582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>
              <a:solidFill>
                <a:sysClr val="windowText" lastClr="000000"/>
              </a:solidFill>
            </a:rPr>
            <a:t>***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10</xdr:row>
      <xdr:rowOff>38100</xdr:rowOff>
    </xdr:from>
    <xdr:to>
      <xdr:col>7</xdr:col>
      <xdr:colOff>133350</xdr:colOff>
      <xdr:row>27</xdr:row>
      <xdr:rowOff>28575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9EG7%20LBPA%20for%20PAPER/Cav1WT%20vs%20KO%20Rab11%20124DN%209EG7%20488%20LBPA647%20NEW%20analysis%20PAPER/NON%20THRESHOLD+Bis%20New%20Analysis%20LBPAFINAL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PAPER\PAPER%20SCISSION%20and%20FIGURES%20FINAL\PAPER%20SCISSION%20FN-related%20Phenotype\FIGURES\FOR%20Re-SUBMISSION%202020\Coloc%209EG7EEA1%20Rab4D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5/Hypoosmotic%209EG7%20activation%20eLife%202020&amp;2022/FINAL%20actBeta1%20CD44%20+%20HYPO%20PAPER%202022/Quantification%20Mean%20actBeta%20Hypo%20Endo-Recy%20eLife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Ahesion%20SUMMARY%20esiR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AdhSUMMARY%20siRNANew+T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-numerical%20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9">
          <cell r="O9">
            <v>1.4119490075778247E-2</v>
          </cell>
          <cell r="S9">
            <v>1.3469035014230199E-2</v>
          </cell>
        </row>
        <row r="10">
          <cell r="O10">
            <v>1.3185845191339219E-2</v>
          </cell>
          <cell r="S10">
            <v>9.3267300121911145E-3</v>
          </cell>
        </row>
        <row r="12">
          <cell r="L12" t="str">
            <v>Cav1WT</v>
          </cell>
        </row>
        <row r="13">
          <cell r="L13" t="str">
            <v>Cav1KO</v>
          </cell>
        </row>
        <row r="35">
          <cell r="N35">
            <v>1.0000000000000002</v>
          </cell>
          <cell r="R35">
            <v>0.99999999999999978</v>
          </cell>
        </row>
        <row r="36">
          <cell r="N36">
            <v>1.1999690928759081</v>
          </cell>
          <cell r="R36">
            <v>1.1691515018636263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48h"/>
    </sheetNames>
    <sheetDataSet>
      <sheetData sheetId="0">
        <row r="54">
          <cell r="C54">
            <v>1.0000000000000002</v>
          </cell>
          <cell r="G54">
            <v>1</v>
          </cell>
        </row>
        <row r="55">
          <cell r="C55">
            <v>5.8228061202829903E-2</v>
          </cell>
          <cell r="G55">
            <v>0.1007503257306113</v>
          </cell>
        </row>
        <row r="108">
          <cell r="C108">
            <v>1.61660797455413</v>
          </cell>
          <cell r="G108">
            <v>0.94726062467997929</v>
          </cell>
        </row>
        <row r="109">
          <cell r="C109">
            <v>9.6849582772032095E-2</v>
          </cell>
          <cell r="G109">
            <v>0.13535738477918521</v>
          </cell>
        </row>
        <row r="110">
          <cell r="C110" t="str">
            <v>Cav1WT</v>
          </cell>
        </row>
        <row r="111">
          <cell r="C111" t="str">
            <v>Cav1KO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5">
          <cell r="C15" t="str">
            <v>Control</v>
          </cell>
          <cell r="E15" t="str">
            <v>Hypoosmotic 1/10  1min</v>
          </cell>
          <cell r="G15" t="str">
            <v>Hypoosmotic 1/20  1min</v>
          </cell>
        </row>
        <row r="16">
          <cell r="D16">
            <v>1</v>
          </cell>
          <cell r="F16">
            <v>0.93932638371704291</v>
          </cell>
          <cell r="H16">
            <v>0.8083586532463678</v>
          </cell>
        </row>
        <row r="17">
          <cell r="D17">
            <v>9.0649330367367902E-17</v>
          </cell>
          <cell r="F17">
            <v>5.5620104742526329E-2</v>
          </cell>
          <cell r="H17">
            <v>5.8475635108666733E-2</v>
          </cell>
        </row>
        <row r="20">
          <cell r="C20" t="str">
            <v>Control</v>
          </cell>
          <cell r="E20" t="str">
            <v>Hypoosmotic 1/10  1min</v>
          </cell>
          <cell r="G20" t="str">
            <v>Hypoosmotic 1/20  1min</v>
          </cell>
        </row>
        <row r="21">
          <cell r="D21">
            <v>1</v>
          </cell>
          <cell r="F21">
            <v>0.75925383140890979</v>
          </cell>
          <cell r="H21">
            <v>0.84526891951710104</v>
          </cell>
        </row>
        <row r="22">
          <cell r="D22">
            <v>9.0649330367367902E-17</v>
          </cell>
          <cell r="F22">
            <v>1.2671729211458725E-2</v>
          </cell>
          <cell r="H22">
            <v>3.9454285596870357E-2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1">
          <cell r="B41" t="str">
            <v>Cav1WT</v>
          </cell>
          <cell r="C41" t="str">
            <v>Cav1KO</v>
          </cell>
          <cell r="D41" t="str">
            <v>Cav1KO+shRNATln2</v>
          </cell>
          <cell r="E41" t="str">
            <v>Cav1KO+shRNATln2 +esiRNATln1</v>
          </cell>
        </row>
        <row r="42">
          <cell r="B42">
            <v>1</v>
          </cell>
          <cell r="C42">
            <v>1.5000066818310118</v>
          </cell>
          <cell r="D42">
            <v>1.6472299079967634</v>
          </cell>
          <cell r="E42">
            <v>1.0372396700896263</v>
          </cell>
        </row>
        <row r="43">
          <cell r="B43">
            <v>0</v>
          </cell>
          <cell r="C43">
            <v>9.7184452596951715E-2</v>
          </cell>
          <cell r="D43">
            <v>0.1589003750179222</v>
          </cell>
          <cell r="E43">
            <v>9.3528137457151814E-2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0">
          <cell r="B70" t="str">
            <v>Cav1WT</v>
          </cell>
          <cell r="C70" t="str">
            <v>Cav1KO</v>
          </cell>
          <cell r="D70" t="str">
            <v>Cav1KO+shRNATln2+siRNATln1</v>
          </cell>
          <cell r="E70" t="str">
            <v>Cav1KO+shRNATln2+siRNATln1+TH WT</v>
          </cell>
          <cell r="F70" t="str">
            <v>Cav1KO+shRNATln2+siRNATln1+TH Mut</v>
          </cell>
        </row>
        <row r="71">
          <cell r="B71">
            <v>1</v>
          </cell>
          <cell r="C71">
            <v>1.2832021876542223</v>
          </cell>
          <cell r="D71">
            <v>1.0705411645004526</v>
          </cell>
          <cell r="E71">
            <v>1.3201145070040083</v>
          </cell>
          <cell r="F71">
            <v>1.0912851522913536</v>
          </cell>
        </row>
        <row r="72">
          <cell r="B72">
            <v>0</v>
          </cell>
          <cell r="C72">
            <v>4.8449716929786862E-2</v>
          </cell>
          <cell r="D72">
            <v>5.6606547126765848E-2</v>
          </cell>
          <cell r="E72">
            <v>7.9080255653931592E-2</v>
          </cell>
          <cell r="F72">
            <v>7.2667389060915313E-2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 48h Figure 6E"/>
      <sheetName val="Colocalization 48h Figure 6J"/>
      <sheetName val="Colocalization 48h Figure 6O"/>
      <sheetName val="Recycl after Hypoos Fig 6S &amp; 6W"/>
    </sheetNames>
    <sheetDataSet>
      <sheetData sheetId="0">
        <row r="51">
          <cell r="C51">
            <v>1.0000000000000002</v>
          </cell>
          <cell r="G51">
            <v>1.0000000000000004</v>
          </cell>
        </row>
        <row r="52">
          <cell r="C52">
            <v>4.8626284980367855E-2</v>
          </cell>
          <cell r="G52">
            <v>8.6030642042970729E-2</v>
          </cell>
        </row>
        <row r="103">
          <cell r="C103">
            <v>1.1651898480413778</v>
          </cell>
          <cell r="G103">
            <v>0.95532565248060242</v>
          </cell>
        </row>
        <row r="104">
          <cell r="C104">
            <v>5.8656806664587738E-2</v>
          </cell>
          <cell r="G104">
            <v>0.1043113918221401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"/>
  <sheetViews>
    <sheetView tabSelected="1" workbookViewId="0">
      <selection activeCell="G17" sqref="G17"/>
    </sheetView>
  </sheetViews>
  <sheetFormatPr defaultRowHeight="14.75" x14ac:dyDescent="0.75"/>
  <cols>
    <col min="1" max="1" width="36.26953125" style="34" customWidth="1"/>
    <col min="2" max="3" width="11.7265625" style="1" customWidth="1"/>
    <col min="4" max="4" width="17" style="1" customWidth="1"/>
    <col min="5" max="5" width="33.40625" style="1" customWidth="1"/>
  </cols>
  <sheetData>
    <row r="1" spans="1:5" ht="15.5" thickBot="1" x14ac:dyDescent="0.9"/>
    <row r="2" spans="1:5" x14ac:dyDescent="0.75">
      <c r="A2" s="39" t="s">
        <v>25</v>
      </c>
      <c r="B2" s="41" t="s">
        <v>26</v>
      </c>
      <c r="C2" s="42"/>
      <c r="D2" s="42"/>
      <c r="E2" s="43"/>
    </row>
    <row r="3" spans="1:5" ht="15.5" thickBot="1" x14ac:dyDescent="0.9">
      <c r="A3" s="40"/>
      <c r="B3" s="44"/>
      <c r="C3" s="45"/>
      <c r="D3" s="45"/>
      <c r="E3" s="46"/>
    </row>
    <row r="4" spans="1:5" ht="15.5" thickBot="1" x14ac:dyDescent="0.9"/>
    <row r="5" spans="1:5" ht="15.5" thickBot="1" x14ac:dyDescent="0.9">
      <c r="A5" s="35">
        <v>43106</v>
      </c>
      <c r="B5" s="6"/>
      <c r="C5" s="6"/>
      <c r="D5" s="6"/>
      <c r="E5" s="7"/>
    </row>
    <row r="6" spans="1:5" x14ac:dyDescent="0.75">
      <c r="A6" s="11" t="s">
        <v>27</v>
      </c>
      <c r="B6" s="8" t="s">
        <v>14</v>
      </c>
      <c r="C6" s="8" t="s">
        <v>15</v>
      </c>
      <c r="D6" s="8" t="s">
        <v>28</v>
      </c>
      <c r="E6" s="9" t="s">
        <v>29</v>
      </c>
    </row>
    <row r="7" spans="1:5" x14ac:dyDescent="0.75">
      <c r="A7" s="11"/>
      <c r="B7" s="8">
        <v>1</v>
      </c>
      <c r="C7" s="8">
        <v>1.9668049792531117</v>
      </c>
      <c r="D7" s="8">
        <v>2.1037344398340245</v>
      </c>
      <c r="E7" s="9">
        <v>1.5062240663900412</v>
      </c>
    </row>
    <row r="8" spans="1:5" ht="15.5" thickBot="1" x14ac:dyDescent="0.9">
      <c r="A8" s="12"/>
      <c r="B8" s="13">
        <v>1</v>
      </c>
      <c r="C8" s="13">
        <v>2.2595936794582396</v>
      </c>
      <c r="D8" s="13">
        <v>2.4943566591422117</v>
      </c>
      <c r="E8" s="14">
        <v>2.0067720090293455</v>
      </c>
    </row>
    <row r="9" spans="1:5" ht="15.5" thickBot="1" x14ac:dyDescent="0.9">
      <c r="A9" s="36"/>
      <c r="B9" s="23"/>
      <c r="C9" s="23"/>
      <c r="D9" s="23"/>
      <c r="E9" s="23"/>
    </row>
    <row r="10" spans="1:5" ht="15.5" thickBot="1" x14ac:dyDescent="0.9">
      <c r="A10" s="35">
        <v>43138</v>
      </c>
      <c r="B10" s="6"/>
      <c r="C10" s="6"/>
      <c r="D10" s="6"/>
      <c r="E10" s="7"/>
    </row>
    <row r="11" spans="1:5" ht="15.5" thickBot="1" x14ac:dyDescent="0.9">
      <c r="A11" s="11" t="s">
        <v>27</v>
      </c>
      <c r="B11" s="8" t="s">
        <v>14</v>
      </c>
      <c r="C11" s="8" t="s">
        <v>15</v>
      </c>
      <c r="D11" s="8" t="s">
        <v>28</v>
      </c>
      <c r="E11" s="9" t="s">
        <v>29</v>
      </c>
    </row>
    <row r="12" spans="1:5" x14ac:dyDescent="0.75">
      <c r="A12" s="47" t="s">
        <v>30</v>
      </c>
      <c r="B12" s="8"/>
      <c r="C12" s="8"/>
      <c r="D12" s="8"/>
      <c r="E12" s="9"/>
    </row>
    <row r="13" spans="1:5" x14ac:dyDescent="0.75">
      <c r="A13" s="48"/>
      <c r="B13" s="8">
        <v>1</v>
      </c>
      <c r="C13" s="8">
        <v>1.2293103448275859</v>
      </c>
      <c r="D13" s="8">
        <v>2.7181034482758619</v>
      </c>
      <c r="E13" s="9">
        <v>1.0206896551724136</v>
      </c>
    </row>
    <row r="14" spans="1:5" x14ac:dyDescent="0.75">
      <c r="A14" s="48"/>
      <c r="B14" s="8">
        <v>1</v>
      </c>
      <c r="C14" s="8">
        <v>1.2492690058479534</v>
      </c>
      <c r="D14" s="8">
        <v>2.7189327485380121</v>
      </c>
      <c r="E14" s="9">
        <v>0.9046052631578948</v>
      </c>
    </row>
    <row r="15" spans="1:5" ht="15.5" thickBot="1" x14ac:dyDescent="0.9">
      <c r="A15" s="49"/>
      <c r="B15" s="8"/>
      <c r="C15" s="8"/>
      <c r="D15" s="8"/>
      <c r="E15" s="9"/>
    </row>
    <row r="16" spans="1:5" ht="15.5" thickBot="1" x14ac:dyDescent="0.9">
      <c r="A16" s="11"/>
      <c r="B16" s="8"/>
      <c r="C16" s="8"/>
      <c r="D16" s="8"/>
      <c r="E16" s="9"/>
    </row>
    <row r="17" spans="1:5" x14ac:dyDescent="0.75">
      <c r="A17" s="47" t="s">
        <v>31</v>
      </c>
      <c r="B17" s="8">
        <v>1</v>
      </c>
      <c r="C17" s="8">
        <v>0.7735849056603773</v>
      </c>
      <c r="D17" s="8">
        <v>2.2035040431266846</v>
      </c>
      <c r="E17" s="9">
        <v>0.57412398921832886</v>
      </c>
    </row>
    <row r="18" spans="1:5" ht="15.5" thickBot="1" x14ac:dyDescent="0.9">
      <c r="A18" s="49"/>
      <c r="B18" s="13">
        <v>1</v>
      </c>
      <c r="C18" s="13">
        <v>1.1092715231788079</v>
      </c>
      <c r="D18" s="13">
        <v>2.2400662251655628</v>
      </c>
      <c r="E18" s="14">
        <v>1.1026490066225167</v>
      </c>
    </row>
    <row r="19" spans="1:5" ht="15.5" thickBot="1" x14ac:dyDescent="0.9">
      <c r="A19" s="36"/>
      <c r="B19" s="23"/>
      <c r="C19" s="23"/>
      <c r="D19" s="23"/>
      <c r="E19" s="23"/>
    </row>
    <row r="20" spans="1:5" ht="15.5" thickBot="1" x14ac:dyDescent="0.9">
      <c r="A20" s="35">
        <v>43227</v>
      </c>
      <c r="B20" s="6"/>
      <c r="C20" s="6"/>
      <c r="D20" s="6"/>
      <c r="E20" s="7"/>
    </row>
    <row r="21" spans="1:5" x14ac:dyDescent="0.75">
      <c r="A21" s="11" t="s">
        <v>27</v>
      </c>
      <c r="B21" s="8" t="s">
        <v>14</v>
      </c>
      <c r="C21" s="8" t="s">
        <v>15</v>
      </c>
      <c r="D21" s="8" t="s">
        <v>28</v>
      </c>
      <c r="E21" s="9" t="s">
        <v>29</v>
      </c>
    </row>
    <row r="22" spans="1:5" x14ac:dyDescent="0.75">
      <c r="A22" s="11"/>
      <c r="B22" s="8">
        <v>1</v>
      </c>
      <c r="C22" s="8">
        <v>1.4329896907216497</v>
      </c>
      <c r="D22" s="8">
        <v>1.3422680412371135</v>
      </c>
      <c r="E22" s="9">
        <v>1.4000000000000001</v>
      </c>
    </row>
    <row r="23" spans="1:5" x14ac:dyDescent="0.75">
      <c r="A23" s="11"/>
      <c r="B23" s="8">
        <v>1</v>
      </c>
      <c r="C23" s="8">
        <v>1.718274111675127</v>
      </c>
      <c r="D23" s="8">
        <v>0.69796954314720816</v>
      </c>
      <c r="E23" s="9">
        <v>1.1065989847715736</v>
      </c>
    </row>
    <row r="24" spans="1:5" ht="15.5" thickBot="1" x14ac:dyDescent="0.9">
      <c r="A24" s="12"/>
      <c r="B24" s="13">
        <v>1</v>
      </c>
      <c r="C24" s="13">
        <v>1.5470085470085471</v>
      </c>
      <c r="D24" s="13">
        <v>0.46837606837606843</v>
      </c>
      <c r="E24" s="14">
        <v>1.0547008547008547</v>
      </c>
    </row>
    <row r="25" spans="1:5" ht="15.5" thickBot="1" x14ac:dyDescent="0.9">
      <c r="A25" s="36"/>
      <c r="B25" s="23"/>
      <c r="C25" s="23"/>
      <c r="D25" s="23"/>
      <c r="E25" s="23"/>
    </row>
    <row r="26" spans="1:5" ht="15.5" thickBot="1" x14ac:dyDescent="0.9">
      <c r="A26" s="35">
        <v>43287</v>
      </c>
      <c r="B26" s="6"/>
      <c r="C26" s="6"/>
      <c r="D26" s="6"/>
      <c r="E26" s="7"/>
    </row>
    <row r="27" spans="1:5" x14ac:dyDescent="0.75">
      <c r="A27" s="11" t="s">
        <v>27</v>
      </c>
      <c r="B27" s="8" t="s">
        <v>14</v>
      </c>
      <c r="C27" s="8" t="s">
        <v>15</v>
      </c>
      <c r="D27" s="8" t="s">
        <v>28</v>
      </c>
      <c r="E27" s="9" t="s">
        <v>29</v>
      </c>
    </row>
    <row r="28" spans="1:5" x14ac:dyDescent="0.75">
      <c r="A28" s="11"/>
      <c r="B28" s="8">
        <v>1</v>
      </c>
      <c r="C28" s="8">
        <v>2.3163841807909611</v>
      </c>
      <c r="D28" s="8">
        <v>2.0677966101694918</v>
      </c>
      <c r="E28" s="9">
        <v>0.8305084745762713</v>
      </c>
    </row>
    <row r="29" spans="1:5" x14ac:dyDescent="0.75">
      <c r="A29" s="11"/>
      <c r="B29" s="8">
        <v>1</v>
      </c>
      <c r="C29" s="8">
        <v>1.9618055555555551</v>
      </c>
      <c r="D29" s="8">
        <v>1.7118055555555554</v>
      </c>
      <c r="E29" s="9">
        <v>0.29513888888888884</v>
      </c>
    </row>
    <row r="30" spans="1:5" x14ac:dyDescent="0.75">
      <c r="A30" s="11"/>
      <c r="B30" s="8">
        <v>1</v>
      </c>
      <c r="C30" s="8">
        <v>1.7167630057803469</v>
      </c>
      <c r="D30" s="8">
        <v>1.2919075144508669</v>
      </c>
      <c r="E30" s="9">
        <v>1.5115606936416186</v>
      </c>
    </row>
    <row r="31" spans="1:5" ht="15.5" thickBot="1" x14ac:dyDescent="0.9">
      <c r="A31" s="12"/>
      <c r="B31" s="13">
        <v>1</v>
      </c>
      <c r="C31" s="13">
        <v>1.176954732510288</v>
      </c>
      <c r="D31" s="13">
        <v>1.2592592592592589</v>
      </c>
      <c r="E31" s="14">
        <v>0.6831275720164609</v>
      </c>
    </row>
    <row r="32" spans="1:5" ht="15.5" thickBot="1" x14ac:dyDescent="0.9">
      <c r="A32" s="36"/>
      <c r="B32" s="23"/>
      <c r="C32" s="23"/>
      <c r="D32" s="23"/>
      <c r="E32" s="23"/>
    </row>
    <row r="33" spans="1:5" ht="15.5" thickBot="1" x14ac:dyDescent="0.9">
      <c r="A33" s="35" t="s">
        <v>32</v>
      </c>
      <c r="B33" s="6"/>
      <c r="C33" s="6"/>
      <c r="D33" s="6"/>
      <c r="E33" s="7"/>
    </row>
    <row r="34" spans="1:5" x14ac:dyDescent="0.75">
      <c r="A34" s="11" t="s">
        <v>27</v>
      </c>
      <c r="B34" s="8" t="s">
        <v>14</v>
      </c>
      <c r="C34" s="8" t="s">
        <v>15</v>
      </c>
      <c r="D34" s="8" t="s">
        <v>28</v>
      </c>
      <c r="E34" s="9" t="s">
        <v>29</v>
      </c>
    </row>
    <row r="35" spans="1:5" x14ac:dyDescent="0.75">
      <c r="A35" s="11"/>
      <c r="B35" s="8">
        <v>1</v>
      </c>
      <c r="C35" s="8">
        <v>1.3424657534246573</v>
      </c>
      <c r="D35" s="8">
        <v>1.215525114155251</v>
      </c>
      <c r="E35" s="9">
        <v>0.95159817351598164</v>
      </c>
    </row>
    <row r="36" spans="1:5" x14ac:dyDescent="0.75">
      <c r="A36" s="11"/>
      <c r="B36" s="8">
        <v>1</v>
      </c>
      <c r="C36" s="8">
        <v>1.2379182156133828</v>
      </c>
      <c r="D36" s="8">
        <v>1.0068153655514251</v>
      </c>
      <c r="E36" s="9">
        <v>0.84696406443618344</v>
      </c>
    </row>
    <row r="37" spans="1:5" x14ac:dyDescent="0.75">
      <c r="A37" s="11"/>
      <c r="B37" s="8">
        <v>1</v>
      </c>
      <c r="C37" s="8">
        <v>1.3660256410256411</v>
      </c>
      <c r="D37" s="8">
        <v>1.3339743589743589</v>
      </c>
      <c r="E37" s="9">
        <v>0.95256410256410251</v>
      </c>
    </row>
    <row r="38" spans="1:5" x14ac:dyDescent="0.75">
      <c r="A38" s="11"/>
      <c r="B38" s="8">
        <v>1</v>
      </c>
      <c r="C38" s="8">
        <v>1.2901408450704226</v>
      </c>
      <c r="D38" s="8">
        <v>1.0935211267605633</v>
      </c>
      <c r="E38" s="9">
        <v>0.69915492957746483</v>
      </c>
    </row>
    <row r="39" spans="1:5" ht="15.5" thickBot="1" x14ac:dyDescent="0.9">
      <c r="A39" s="12"/>
      <c r="B39" s="13">
        <v>1</v>
      </c>
      <c r="C39" s="13">
        <v>1.3055555555555554</v>
      </c>
      <c r="D39" s="13">
        <v>1.6822222222222223</v>
      </c>
      <c r="E39" s="14">
        <v>1.2233333333333334</v>
      </c>
    </row>
    <row r="40" spans="1:5" ht="15.5" thickBot="1" x14ac:dyDescent="0.9"/>
    <row r="41" spans="1:5" x14ac:dyDescent="0.75">
      <c r="A41" s="2"/>
      <c r="B41" s="3" t="s">
        <v>1</v>
      </c>
      <c r="C41" s="3" t="s">
        <v>2</v>
      </c>
      <c r="D41" s="3" t="s">
        <v>21</v>
      </c>
      <c r="E41" s="10" t="s">
        <v>33</v>
      </c>
    </row>
    <row r="42" spans="1:5" ht="15.5" thickBot="1" x14ac:dyDescent="0.9">
      <c r="A42" s="4" t="s">
        <v>34</v>
      </c>
      <c r="B42" s="5">
        <f>AVERAGE(B7:B8,B13:B14,B17:B18,B22:B24,B28:B31,B35:B39)</f>
        <v>1</v>
      </c>
      <c r="C42" s="5">
        <f t="shared" ref="C42:E42" si="0">AVERAGE(C7:C8,C13:C14,C17:C18,C22:C24,C28:C31,C35:C39)</f>
        <v>1.5000066818310118</v>
      </c>
      <c r="D42" s="5">
        <f t="shared" si="0"/>
        <v>1.6472299079967634</v>
      </c>
      <c r="E42" s="5">
        <f t="shared" si="0"/>
        <v>1.0372396700896263</v>
      </c>
    </row>
    <row r="43" spans="1:5" ht="15.5" thickBot="1" x14ac:dyDescent="0.9">
      <c r="A43" s="37" t="s">
        <v>0</v>
      </c>
      <c r="B43" s="38">
        <f>STDEV(B7:B8,B13:B14,B17:B18,B22:B24,B28:B31,B35:B39)/SQRT(18)</f>
        <v>0</v>
      </c>
      <c r="C43" s="38">
        <f t="shared" ref="C43:E43" si="1">STDEV(C7:C8,C13:C14,C17:C18,C22:C24,C28:C31,C35:C39)/SQRT(18)</f>
        <v>9.7184452596951715E-2</v>
      </c>
      <c r="D43" s="38">
        <f t="shared" si="1"/>
        <v>0.1589003750179222</v>
      </c>
      <c r="E43" s="38">
        <f t="shared" si="1"/>
        <v>9.3528137457151814E-2</v>
      </c>
    </row>
  </sheetData>
  <mergeCells count="4">
    <mergeCell ref="A2:A3"/>
    <mergeCell ref="B2:E3"/>
    <mergeCell ref="A12:A15"/>
    <mergeCell ref="A17:A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72"/>
  <sheetViews>
    <sheetView workbookViewId="0">
      <selection activeCell="E16" sqref="E16"/>
    </sheetView>
  </sheetViews>
  <sheetFormatPr defaultRowHeight="14.75" x14ac:dyDescent="0.75"/>
  <cols>
    <col min="2" max="3" width="9.1328125" style="1"/>
    <col min="4" max="4" width="33.1328125" style="1" customWidth="1"/>
    <col min="5" max="5" width="40.26953125" style="1" customWidth="1"/>
    <col min="6" max="6" width="37.1328125" style="1" customWidth="1"/>
  </cols>
  <sheetData>
    <row r="1" spans="2:6" ht="15.5" thickBot="1" x14ac:dyDescent="0.9"/>
    <row r="2" spans="2:6" x14ac:dyDescent="0.75">
      <c r="C2" s="52" t="s">
        <v>12</v>
      </c>
      <c r="D2" s="53"/>
    </row>
    <row r="3" spans="2:6" ht="15.5" thickBot="1" x14ac:dyDescent="0.9">
      <c r="C3" s="54"/>
      <c r="D3" s="55"/>
    </row>
    <row r="4" spans="2:6" ht="15.5" thickBot="1" x14ac:dyDescent="0.9"/>
    <row r="5" spans="2:6" ht="15" customHeight="1" thickBot="1" x14ac:dyDescent="0.9">
      <c r="B5" s="56" t="s">
        <v>13</v>
      </c>
      <c r="C5" s="57"/>
      <c r="D5" s="57"/>
      <c r="E5" s="57"/>
      <c r="F5" s="58"/>
    </row>
    <row r="6" spans="2:6" x14ac:dyDescent="0.75">
      <c r="B6" s="24" t="s">
        <v>14</v>
      </c>
      <c r="C6" s="25" t="s">
        <v>15</v>
      </c>
      <c r="D6" s="25" t="s">
        <v>16</v>
      </c>
      <c r="E6" s="25" t="s">
        <v>17</v>
      </c>
      <c r="F6" s="26" t="s">
        <v>18</v>
      </c>
    </row>
    <row r="7" spans="2:6" x14ac:dyDescent="0.75">
      <c r="B7" s="1">
        <v>1</v>
      </c>
      <c r="C7" s="1">
        <v>1.0601449275362318</v>
      </c>
      <c r="E7" s="1">
        <v>1.268840579710145</v>
      </c>
      <c r="F7" s="1">
        <v>1.057608695652174</v>
      </c>
    </row>
    <row r="8" spans="2:6" x14ac:dyDescent="0.75">
      <c r="B8" s="1">
        <v>1</v>
      </c>
      <c r="C8" s="1">
        <v>1.3475266123982468</v>
      </c>
      <c r="E8" s="1">
        <v>1.7219787100814026</v>
      </c>
    </row>
    <row r="9" spans="2:6" x14ac:dyDescent="0.75">
      <c r="B9" s="1">
        <v>1</v>
      </c>
      <c r="D9" s="1">
        <v>0.88737320741518022</v>
      </c>
      <c r="E9" s="1">
        <v>1.1895767750961874</v>
      </c>
      <c r="F9" s="1">
        <v>1.0524658971668415</v>
      </c>
    </row>
    <row r="10" spans="2:6" x14ac:dyDescent="0.75">
      <c r="B10" s="1">
        <v>1</v>
      </c>
      <c r="C10" s="1">
        <v>1.0799263351749542</v>
      </c>
      <c r="E10" s="1">
        <v>0.86850828729281782</v>
      </c>
      <c r="F10" s="1">
        <v>0.86187845303867405</v>
      </c>
    </row>
    <row r="11" spans="2:6" x14ac:dyDescent="0.75">
      <c r="B11" s="1">
        <v>1</v>
      </c>
      <c r="D11" s="1">
        <v>0.72969582941360922</v>
      </c>
      <c r="E11" s="1">
        <v>1.0050172467858263</v>
      </c>
      <c r="F11" s="1">
        <v>0.82314205079962377</v>
      </c>
    </row>
    <row r="12" spans="2:6" x14ac:dyDescent="0.75">
      <c r="B12" s="1">
        <v>1</v>
      </c>
      <c r="C12" s="1">
        <v>1.067001675041876</v>
      </c>
      <c r="E12" s="1">
        <v>1.7872696817420435</v>
      </c>
      <c r="F12" s="1">
        <v>1.1613623673925182</v>
      </c>
    </row>
    <row r="14" spans="2:6" x14ac:dyDescent="0.75">
      <c r="B14" s="1">
        <v>1</v>
      </c>
      <c r="E14" s="1">
        <v>1.2045035068290881</v>
      </c>
      <c r="F14" s="1">
        <v>0.95570321151716497</v>
      </c>
    </row>
    <row r="15" spans="2:6" x14ac:dyDescent="0.75">
      <c r="B15" s="1">
        <v>1</v>
      </c>
      <c r="C15" s="1">
        <v>1.0375203915171289</v>
      </c>
      <c r="D15" s="1">
        <v>0.95530179445350727</v>
      </c>
      <c r="E15" s="1">
        <v>1.0897226753670473</v>
      </c>
      <c r="F15" s="1">
        <v>0.81044045676998355</v>
      </c>
    </row>
    <row r="16" spans="2:6" x14ac:dyDescent="0.75">
      <c r="B16" s="1">
        <v>1</v>
      </c>
      <c r="C16" s="1">
        <v>1.0765027322404372</v>
      </c>
      <c r="E16" s="1">
        <v>1.172521467603435</v>
      </c>
      <c r="F16" s="1">
        <v>0.96252927400468391</v>
      </c>
    </row>
    <row r="17" spans="2:6" x14ac:dyDescent="0.75">
      <c r="B17" s="1">
        <v>1</v>
      </c>
      <c r="C17" s="1">
        <v>1.0169804355850869</v>
      </c>
      <c r="E17" s="1">
        <v>1.100406053894426</v>
      </c>
      <c r="F17" s="1">
        <v>0.90439276485788134</v>
      </c>
    </row>
    <row r="18" spans="2:6" x14ac:dyDescent="0.75">
      <c r="B18" s="1">
        <v>1</v>
      </c>
      <c r="C18" s="1">
        <v>1.1218951241950323</v>
      </c>
      <c r="E18" s="1">
        <v>1.3206071757129714</v>
      </c>
      <c r="F18" s="1">
        <v>1.0515179392824288</v>
      </c>
    </row>
    <row r="19" spans="2:6" x14ac:dyDescent="0.75">
      <c r="B19" s="1">
        <v>1</v>
      </c>
      <c r="D19" s="1">
        <v>1.0341781874039937</v>
      </c>
      <c r="F19" s="1">
        <v>0.95506912442396319</v>
      </c>
    </row>
    <row r="22" spans="2:6" ht="15.5" thickBot="1" x14ac:dyDescent="0.9"/>
    <row r="23" spans="2:6" ht="15.5" thickBot="1" x14ac:dyDescent="0.9">
      <c r="B23" s="50" t="s">
        <v>35</v>
      </c>
      <c r="C23" s="51"/>
      <c r="D23" s="51"/>
      <c r="E23" s="51"/>
      <c r="F23" s="51"/>
    </row>
    <row r="24" spans="2:6" x14ac:dyDescent="0.75">
      <c r="B24" s="24" t="s">
        <v>14</v>
      </c>
      <c r="C24" s="25" t="s">
        <v>15</v>
      </c>
      <c r="D24" s="25" t="s">
        <v>16</v>
      </c>
      <c r="E24" s="25" t="s">
        <v>17</v>
      </c>
      <c r="F24" s="26" t="s">
        <v>18</v>
      </c>
    </row>
    <row r="25" spans="2:6" x14ac:dyDescent="0.75">
      <c r="B25" s="1">
        <v>1</v>
      </c>
      <c r="C25" s="1">
        <v>2.0459459459459461</v>
      </c>
      <c r="D25" s="1">
        <v>1.5540540540540539</v>
      </c>
      <c r="E25" s="1">
        <v>1.916216216216216</v>
      </c>
      <c r="F25" s="1">
        <v>1.5297297297297299</v>
      </c>
    </row>
    <row r="26" spans="2:6" x14ac:dyDescent="0.75">
      <c r="B26" s="1">
        <v>1</v>
      </c>
      <c r="C26" s="1">
        <v>1.501011122345804</v>
      </c>
      <c r="D26" s="1">
        <v>1.4160768452982815</v>
      </c>
      <c r="E26" s="1">
        <v>1.2694641051567244</v>
      </c>
      <c r="F26" s="1">
        <v>0.84681496461071804</v>
      </c>
    </row>
    <row r="27" spans="2:6" x14ac:dyDescent="0.75">
      <c r="B27" s="1">
        <v>1</v>
      </c>
      <c r="C27" s="1">
        <v>1.2489772063120983</v>
      </c>
      <c r="D27" s="1">
        <v>1.054938632378726</v>
      </c>
    </row>
    <row r="29" spans="2:6" x14ac:dyDescent="0.75">
      <c r="B29" s="1">
        <v>1</v>
      </c>
      <c r="C29" s="1">
        <v>1.7831069609507642</v>
      </c>
      <c r="D29" s="1">
        <v>1.4312393887945669</v>
      </c>
    </row>
    <row r="30" spans="2:6" x14ac:dyDescent="0.75">
      <c r="B30" s="1">
        <v>1</v>
      </c>
      <c r="C30" s="1">
        <v>1.0910465819721717</v>
      </c>
      <c r="D30" s="1">
        <v>0.86600120992135488</v>
      </c>
    </row>
    <row r="33" spans="2:6" ht="15.5" thickBot="1" x14ac:dyDescent="0.9"/>
    <row r="34" spans="2:6" ht="15.75" customHeight="1" thickBot="1" x14ac:dyDescent="0.9">
      <c r="B34" s="50" t="s">
        <v>36</v>
      </c>
      <c r="C34" s="51"/>
      <c r="D34" s="51"/>
      <c r="E34" s="51"/>
      <c r="F34" s="51"/>
    </row>
    <row r="35" spans="2:6" x14ac:dyDescent="0.75">
      <c r="B35" s="24" t="s">
        <v>14</v>
      </c>
      <c r="C35" s="25" t="s">
        <v>15</v>
      </c>
      <c r="D35" s="25" t="s">
        <v>16</v>
      </c>
      <c r="E35" s="25" t="s">
        <v>17</v>
      </c>
      <c r="F35" s="26" t="s">
        <v>18</v>
      </c>
    </row>
    <row r="36" spans="2:6" x14ac:dyDescent="0.75">
      <c r="B36" s="1">
        <v>1</v>
      </c>
      <c r="C36" s="1">
        <v>1.4171817058096416</v>
      </c>
      <c r="D36" s="1">
        <v>1.4140914709517922</v>
      </c>
      <c r="E36" s="1">
        <v>1.73114956736712</v>
      </c>
      <c r="F36" s="1">
        <v>1.7398022249690976</v>
      </c>
    </row>
    <row r="37" spans="2:6" x14ac:dyDescent="0.75">
      <c r="B37" s="1">
        <v>1</v>
      </c>
      <c r="C37" s="1">
        <v>1.9695898161244694</v>
      </c>
      <c r="D37" s="1">
        <v>1.7906647807637903</v>
      </c>
      <c r="E37" s="1">
        <v>2.4052333804809054</v>
      </c>
      <c r="F37" s="1">
        <v>2.1117397454031113</v>
      </c>
    </row>
    <row r="38" spans="2:6" x14ac:dyDescent="0.75">
      <c r="B38" s="1">
        <v>1</v>
      </c>
      <c r="C38" s="1">
        <v>1.6412579957356077</v>
      </c>
      <c r="D38" s="1">
        <v>1.3059701492537317</v>
      </c>
      <c r="E38" s="1">
        <v>1.6855010660980811</v>
      </c>
      <c r="F38" s="1">
        <v>1.6503198294243071</v>
      </c>
    </row>
    <row r="39" spans="2:6" x14ac:dyDescent="0.75">
      <c r="B39" s="1">
        <v>1</v>
      </c>
      <c r="C39" s="1">
        <v>1.8239083750894776</v>
      </c>
      <c r="D39" s="1">
        <v>1.9570508231925554</v>
      </c>
      <c r="E39" s="1">
        <v>2.4166070150322119</v>
      </c>
      <c r="F39" s="1">
        <v>2.0565497494631355</v>
      </c>
    </row>
    <row r="41" spans="2:6" x14ac:dyDescent="0.75">
      <c r="B41" s="1">
        <v>1</v>
      </c>
      <c r="C41" s="1">
        <v>1.3107422775472568</v>
      </c>
      <c r="D41" s="1">
        <v>0.81189488243430152</v>
      </c>
      <c r="E41" s="1">
        <v>0.84186260949746428</v>
      </c>
      <c r="F41" s="1">
        <v>0.73720608575380364</v>
      </c>
    </row>
    <row r="42" spans="2:6" x14ac:dyDescent="0.75">
      <c r="B42" s="1">
        <v>1</v>
      </c>
      <c r="C42" s="1">
        <v>1.2562620423892099</v>
      </c>
      <c r="D42" s="1">
        <v>0.76184971098265875</v>
      </c>
      <c r="E42" s="1">
        <v>0.81117533718689783</v>
      </c>
      <c r="F42" s="1">
        <v>0.65433526011560694</v>
      </c>
    </row>
    <row r="43" spans="2:6" x14ac:dyDescent="0.75">
      <c r="B43" s="1">
        <v>1</v>
      </c>
      <c r="C43" s="1">
        <v>1.2863140218303948</v>
      </c>
      <c r="D43" s="1">
        <v>0.99118387909319883</v>
      </c>
      <c r="E43" s="1">
        <v>1.0071368597816959</v>
      </c>
      <c r="F43" s="1">
        <v>0.7896725440806045</v>
      </c>
    </row>
    <row r="44" spans="2:6" x14ac:dyDescent="0.75">
      <c r="B44" s="1">
        <v>1</v>
      </c>
      <c r="C44" s="1">
        <v>1.3073047858942066</v>
      </c>
      <c r="D44" s="1">
        <v>1.0713685978169605</v>
      </c>
      <c r="E44" s="1">
        <v>1.371536523929471</v>
      </c>
      <c r="F44" s="1">
        <v>0.94416456759026024</v>
      </c>
    </row>
    <row r="45" spans="2:6" x14ac:dyDescent="0.75">
      <c r="B45" s="1">
        <v>1</v>
      </c>
      <c r="C45" s="1">
        <v>1.2149454240134341</v>
      </c>
      <c r="D45" s="1">
        <v>1.089840470193115</v>
      </c>
      <c r="E45" s="1">
        <v>1.400923593618808</v>
      </c>
      <c r="F45" s="1">
        <v>1.0776658270361041</v>
      </c>
    </row>
    <row r="46" spans="2:6" ht="15.5" thickBot="1" x14ac:dyDescent="0.9"/>
    <row r="47" spans="2:6" ht="15.5" thickBot="1" x14ac:dyDescent="0.9">
      <c r="B47" s="50" t="s">
        <v>19</v>
      </c>
      <c r="C47" s="51"/>
      <c r="D47" s="51"/>
      <c r="E47" s="51"/>
      <c r="F47" s="51"/>
    </row>
    <row r="48" spans="2:6" x14ac:dyDescent="0.75">
      <c r="B48" s="24" t="s">
        <v>14</v>
      </c>
      <c r="C48" s="25" t="s">
        <v>15</v>
      </c>
      <c r="D48" s="25" t="s">
        <v>16</v>
      </c>
      <c r="E48" s="25" t="s">
        <v>17</v>
      </c>
      <c r="F48" s="26" t="s">
        <v>18</v>
      </c>
    </row>
    <row r="49" spans="2:6" x14ac:dyDescent="0.75">
      <c r="B49" s="1">
        <v>1</v>
      </c>
      <c r="D49" s="1">
        <v>0.6723793201942303</v>
      </c>
      <c r="F49" s="1">
        <v>0.57726363896029698</v>
      </c>
    </row>
    <row r="50" spans="2:6" x14ac:dyDescent="0.75">
      <c r="B50" s="1">
        <v>1</v>
      </c>
      <c r="C50" s="1">
        <v>0.93516761543326998</v>
      </c>
      <c r="D50" s="1">
        <v>0.84282099936748889</v>
      </c>
      <c r="E50" s="1">
        <v>0.69955724225173932</v>
      </c>
      <c r="F50" s="1">
        <v>0.68058191018342817</v>
      </c>
    </row>
    <row r="51" spans="2:6" x14ac:dyDescent="0.75">
      <c r="B51" s="1">
        <v>1</v>
      </c>
      <c r="C51" s="1">
        <v>1.1221146686522712</v>
      </c>
      <c r="E51" s="1">
        <v>1.1612062546537603</v>
      </c>
      <c r="F51" s="1">
        <v>0.86559940431868954</v>
      </c>
    </row>
    <row r="52" spans="2:6" x14ac:dyDescent="0.75">
      <c r="B52" s="1">
        <v>1</v>
      </c>
      <c r="C52" s="1">
        <v>1.1370906321401373</v>
      </c>
      <c r="D52" s="1">
        <v>0.95963442498095952</v>
      </c>
      <c r="E52" s="1">
        <v>1.146230007616146</v>
      </c>
    </row>
    <row r="53" spans="2:6" x14ac:dyDescent="0.75">
      <c r="B53" s="1">
        <v>1</v>
      </c>
      <c r="C53" s="1">
        <v>1.0546407185628741</v>
      </c>
      <c r="E53" s="1">
        <v>0.70883233532934131</v>
      </c>
    </row>
    <row r="55" spans="2:6" x14ac:dyDescent="0.75">
      <c r="B55" s="1">
        <v>1</v>
      </c>
      <c r="C55" s="1">
        <v>1.1746031746031746</v>
      </c>
      <c r="D55" s="1">
        <v>0.97377501725327797</v>
      </c>
    </row>
    <row r="56" spans="2:6" x14ac:dyDescent="0.75">
      <c r="B56" s="1">
        <v>1</v>
      </c>
      <c r="C56" s="1">
        <v>1.0258084577114428</v>
      </c>
      <c r="D56" s="1">
        <v>0.96548507462686572</v>
      </c>
    </row>
    <row r="57" spans="2:6" x14ac:dyDescent="0.75">
      <c r="B57" s="1">
        <v>1</v>
      </c>
      <c r="C57" s="1">
        <v>1.0622921076504384</v>
      </c>
      <c r="D57" s="1">
        <v>0.82763834290898086</v>
      </c>
    </row>
    <row r="58" spans="2:6" x14ac:dyDescent="0.75">
      <c r="B58" s="1">
        <v>1</v>
      </c>
      <c r="D58" s="1">
        <v>0.71519322392800433</v>
      </c>
    </row>
    <row r="59" spans="2:6" x14ac:dyDescent="0.75">
      <c r="B59" s="1">
        <v>1</v>
      </c>
      <c r="D59" s="1">
        <v>0.62368583797155219</v>
      </c>
    </row>
    <row r="60" spans="2:6" ht="15.5" thickBot="1" x14ac:dyDescent="0.9"/>
    <row r="61" spans="2:6" ht="15.5" thickBot="1" x14ac:dyDescent="0.9">
      <c r="B61" s="50" t="s">
        <v>20</v>
      </c>
      <c r="C61" s="51"/>
      <c r="D61" s="51"/>
      <c r="E61" s="51"/>
      <c r="F61" s="51"/>
    </row>
    <row r="62" spans="2:6" x14ac:dyDescent="0.75">
      <c r="B62" s="24" t="s">
        <v>14</v>
      </c>
      <c r="C62" s="25" t="s">
        <v>15</v>
      </c>
      <c r="D62" s="25" t="s">
        <v>16</v>
      </c>
      <c r="E62" s="25" t="s">
        <v>17</v>
      </c>
      <c r="F62" s="26" t="s">
        <v>18</v>
      </c>
    </row>
    <row r="63" spans="2:6" x14ac:dyDescent="0.75">
      <c r="B63" s="1">
        <v>1</v>
      </c>
      <c r="C63" s="1">
        <v>1.5752589884216941</v>
      </c>
      <c r="D63" s="1">
        <v>1.0396099939061547</v>
      </c>
      <c r="E63" s="1">
        <v>1.0943134535367547</v>
      </c>
      <c r="F63" s="1">
        <v>1.1091077207582063</v>
      </c>
    </row>
    <row r="64" spans="2:6" x14ac:dyDescent="0.75">
      <c r="B64" s="1">
        <v>1</v>
      </c>
      <c r="C64" s="1">
        <v>1.2600700525394044</v>
      </c>
      <c r="D64" s="1">
        <v>1.0525394045534149</v>
      </c>
      <c r="E64" s="1">
        <v>1.3355335533553356</v>
      </c>
      <c r="F64" s="1">
        <v>1.3734873487348733</v>
      </c>
    </row>
    <row r="65" spans="2:6" x14ac:dyDescent="0.75">
      <c r="B65" s="1">
        <v>1</v>
      </c>
      <c r="C65" s="1">
        <v>1.188392857142857</v>
      </c>
      <c r="D65" s="1">
        <v>1.0910714285714285</v>
      </c>
      <c r="E65" s="1">
        <v>1.6286579212916246</v>
      </c>
      <c r="F65" s="1">
        <v>1.2719475277497474</v>
      </c>
    </row>
    <row r="66" spans="2:6" x14ac:dyDescent="0.75">
      <c r="B66" s="1">
        <v>1</v>
      </c>
      <c r="C66" s="1">
        <v>1.1899418121363259</v>
      </c>
      <c r="D66" s="1">
        <v>1.1737323358270988</v>
      </c>
      <c r="E66" s="1">
        <v>1.2433460076045626</v>
      </c>
      <c r="F66" s="1">
        <v>1.0351711026615968</v>
      </c>
    </row>
    <row r="67" spans="2:6" x14ac:dyDescent="0.75">
      <c r="B67" s="1">
        <v>1</v>
      </c>
      <c r="C67" s="1">
        <v>1.1984007996002</v>
      </c>
      <c r="D67" s="1">
        <v>1.1264367816091956</v>
      </c>
    </row>
    <row r="69" spans="2:6" ht="15.5" thickBot="1" x14ac:dyDescent="0.9"/>
    <row r="70" spans="2:6" x14ac:dyDescent="0.75">
      <c r="B70" s="27" t="s">
        <v>1</v>
      </c>
      <c r="C70" s="3" t="s">
        <v>2</v>
      </c>
      <c r="D70" s="3" t="s">
        <v>22</v>
      </c>
      <c r="E70" s="3" t="s">
        <v>23</v>
      </c>
      <c r="F70" s="10" t="s">
        <v>24</v>
      </c>
    </row>
    <row r="71" spans="2:6" x14ac:dyDescent="0.75">
      <c r="B71" s="28">
        <f>AVERAGE(B7:B12,B14:B19,B25:B27,B29:B30,B36:B39,B41:B45,B49:B53,B55:B59,B63:B67)</f>
        <v>1</v>
      </c>
      <c r="C71" s="29">
        <f>AVERAGE(C7:C12,C15:C18,C25:C27,C29:C30,C36:C39,C41:C45,C49:C53,C55:C57,C63:C67)</f>
        <v>1.2832021876542223</v>
      </c>
      <c r="D71" s="29">
        <f>AVERAGE(D7:D12,D14:D19,D25:D27,D29:D30,D36:D39,D41:D45,D49:D50,D52,D55:D59,D63:D67)</f>
        <v>1.0705411645004526</v>
      </c>
      <c r="E71" s="29">
        <f>AVERAGE(E7:E12,E14:E19,E25:E26,E36:E39,E41:E45,E50:E53,E63:E66)</f>
        <v>1.3201145070040083</v>
      </c>
      <c r="F71" s="30">
        <f>AVERAGE(F7:F12,F14:F19,F25:F26,F36:F39,F41:F45,F49:F51,F63:F66)</f>
        <v>1.0912851522913536</v>
      </c>
    </row>
    <row r="72" spans="2:6" ht="15.5" thickBot="1" x14ac:dyDescent="0.9">
      <c r="B72" s="31">
        <f>STDEV(B7:B12,B14:B19,B25:B27,B29:B30,B36:B39,B41:B45,B49:B53,B55:B59,B63:B67)/SQRT(41)</f>
        <v>0</v>
      </c>
      <c r="C72" s="32">
        <f>STDEV(C7:C12,C14:C19,C25:C27,C29:C30,C36:C39,C41:C45,C49:C53,C55:C59,C63:C67)/SQRT(34)</f>
        <v>4.8449716929786862E-2</v>
      </c>
      <c r="D72" s="32">
        <f>STDEV(D7:D12,D14:D19,D25:D27,D29:D30,D36:D39,D41:D45,D49:D50,D52,D55:D59,D63:D67)/SQRT(31)</f>
        <v>5.6606547126765848E-2</v>
      </c>
      <c r="E72" s="32">
        <f>STDEV(E7:E12,E14:E19,E25:E26,E36:E39,E41:E45,E50:E53,E63:E66)/SQRT(30)</f>
        <v>7.9080255653931592E-2</v>
      </c>
      <c r="F72" s="33">
        <f>STDEV(F7:F12,F14:F19,F25:F26,F36:F39,F41:F45,F49:F51,F63:F66)/SQRT(29)</f>
        <v>7.2667389060915313E-2</v>
      </c>
    </row>
  </sheetData>
  <mergeCells count="6">
    <mergeCell ref="B61:F61"/>
    <mergeCell ref="C2:D3"/>
    <mergeCell ref="B5:F5"/>
    <mergeCell ref="B23:F23"/>
    <mergeCell ref="B34:F34"/>
    <mergeCell ref="B47:F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I7" sqref="I7"/>
    </sheetView>
  </sheetViews>
  <sheetFormatPr defaultColWidth="11.40625" defaultRowHeight="14.75" x14ac:dyDescent="0.75"/>
  <cols>
    <col min="1" max="1" width="23.86328125" customWidth="1"/>
    <col min="257" max="257" width="23.86328125" customWidth="1"/>
    <col min="513" max="513" width="23.86328125" customWidth="1"/>
    <col min="769" max="769" width="23.86328125" customWidth="1"/>
    <col min="1025" max="1025" width="23.86328125" customWidth="1"/>
    <col min="1281" max="1281" width="23.86328125" customWidth="1"/>
    <col min="1537" max="1537" width="23.86328125" customWidth="1"/>
    <col min="1793" max="1793" width="23.86328125" customWidth="1"/>
    <col min="2049" max="2049" width="23.86328125" customWidth="1"/>
    <col min="2305" max="2305" width="23.86328125" customWidth="1"/>
    <col min="2561" max="2561" width="23.86328125" customWidth="1"/>
    <col min="2817" max="2817" width="23.86328125" customWidth="1"/>
    <col min="3073" max="3073" width="23.86328125" customWidth="1"/>
    <col min="3329" max="3329" width="23.86328125" customWidth="1"/>
    <col min="3585" max="3585" width="23.86328125" customWidth="1"/>
    <col min="3841" max="3841" width="23.86328125" customWidth="1"/>
    <col min="4097" max="4097" width="23.86328125" customWidth="1"/>
    <col min="4353" max="4353" width="23.86328125" customWidth="1"/>
    <col min="4609" max="4609" width="23.86328125" customWidth="1"/>
    <col min="4865" max="4865" width="23.86328125" customWidth="1"/>
    <col min="5121" max="5121" width="23.86328125" customWidth="1"/>
    <col min="5377" max="5377" width="23.86328125" customWidth="1"/>
    <col min="5633" max="5633" width="23.86328125" customWidth="1"/>
    <col min="5889" max="5889" width="23.86328125" customWidth="1"/>
    <col min="6145" max="6145" width="23.86328125" customWidth="1"/>
    <col min="6401" max="6401" width="23.86328125" customWidth="1"/>
    <col min="6657" max="6657" width="23.86328125" customWidth="1"/>
    <col min="6913" max="6913" width="23.86328125" customWidth="1"/>
    <col min="7169" max="7169" width="23.86328125" customWidth="1"/>
    <col min="7425" max="7425" width="23.86328125" customWidth="1"/>
    <col min="7681" max="7681" width="23.86328125" customWidth="1"/>
    <col min="7937" max="7937" width="23.86328125" customWidth="1"/>
    <col min="8193" max="8193" width="23.86328125" customWidth="1"/>
    <col min="8449" max="8449" width="23.86328125" customWidth="1"/>
    <col min="8705" max="8705" width="23.86328125" customWidth="1"/>
    <col min="8961" max="8961" width="23.86328125" customWidth="1"/>
    <col min="9217" max="9217" width="23.86328125" customWidth="1"/>
    <col min="9473" max="9473" width="23.86328125" customWidth="1"/>
    <col min="9729" max="9729" width="23.86328125" customWidth="1"/>
    <col min="9985" max="9985" width="23.86328125" customWidth="1"/>
    <col min="10241" max="10241" width="23.86328125" customWidth="1"/>
    <col min="10497" max="10497" width="23.86328125" customWidth="1"/>
    <col min="10753" max="10753" width="23.86328125" customWidth="1"/>
    <col min="11009" max="11009" width="23.86328125" customWidth="1"/>
    <col min="11265" max="11265" width="23.86328125" customWidth="1"/>
    <col min="11521" max="11521" width="23.86328125" customWidth="1"/>
    <col min="11777" max="11777" width="23.86328125" customWidth="1"/>
    <col min="12033" max="12033" width="23.86328125" customWidth="1"/>
    <col min="12289" max="12289" width="23.86328125" customWidth="1"/>
    <col min="12545" max="12545" width="23.86328125" customWidth="1"/>
    <col min="12801" max="12801" width="23.86328125" customWidth="1"/>
    <col min="13057" max="13057" width="23.86328125" customWidth="1"/>
    <col min="13313" max="13313" width="23.86328125" customWidth="1"/>
    <col min="13569" max="13569" width="23.86328125" customWidth="1"/>
    <col min="13825" max="13825" width="23.86328125" customWidth="1"/>
    <col min="14081" max="14081" width="23.86328125" customWidth="1"/>
    <col min="14337" max="14337" width="23.86328125" customWidth="1"/>
    <col min="14593" max="14593" width="23.86328125" customWidth="1"/>
    <col min="14849" max="14849" width="23.86328125" customWidth="1"/>
    <col min="15105" max="15105" width="23.86328125" customWidth="1"/>
    <col min="15361" max="15361" width="23.86328125" customWidth="1"/>
    <col min="15617" max="15617" width="23.86328125" customWidth="1"/>
    <col min="15873" max="15873" width="23.86328125" customWidth="1"/>
    <col min="16129" max="16129" width="23.86328125" customWidth="1"/>
  </cols>
  <sheetData>
    <row r="1" spans="1:5" x14ac:dyDescent="0.75">
      <c r="A1" s="17"/>
      <c r="B1" s="18"/>
      <c r="C1" s="18"/>
      <c r="D1" s="16"/>
      <c r="E1" s="16"/>
    </row>
    <row r="2" spans="1:5" x14ac:dyDescent="0.75">
      <c r="A2" t="s">
        <v>11</v>
      </c>
      <c r="D2" s="16"/>
      <c r="E2" s="16"/>
    </row>
    <row r="3" spans="1:5" x14ac:dyDescent="0.75">
      <c r="A3" s="22"/>
      <c r="B3" s="16" t="s">
        <v>8</v>
      </c>
      <c r="C3" s="16"/>
      <c r="D3" s="16"/>
      <c r="E3" s="16"/>
    </row>
    <row r="4" spans="1:5" x14ac:dyDescent="0.75">
      <c r="A4" s="16"/>
      <c r="B4" s="15" t="s">
        <v>9</v>
      </c>
      <c r="C4" s="19" t="s">
        <v>10</v>
      </c>
      <c r="D4" s="19" t="s">
        <v>3</v>
      </c>
      <c r="E4" s="20" t="s">
        <v>4</v>
      </c>
    </row>
    <row r="5" spans="1:5" x14ac:dyDescent="0.75">
      <c r="A5" s="17" t="s">
        <v>5</v>
      </c>
      <c r="B5" s="16">
        <v>0.41049999999999998</v>
      </c>
      <c r="C5" s="21">
        <v>4.137178990568325E-2</v>
      </c>
      <c r="D5" s="21">
        <v>1.850202691598947E-2</v>
      </c>
      <c r="E5" s="16">
        <f>B5/$B$5</f>
        <v>1</v>
      </c>
    </row>
    <row r="6" spans="1:5" x14ac:dyDescent="0.75">
      <c r="A6" s="17" t="s">
        <v>6</v>
      </c>
      <c r="B6" s="16">
        <v>0.51819999999999999</v>
      </c>
      <c r="C6" s="21">
        <v>5.4329549970527614E-2</v>
      </c>
      <c r="D6" s="21">
        <v>2.4296913384214289E-2</v>
      </c>
      <c r="E6" s="16">
        <f>B6/$B$5</f>
        <v>1.2623629719853837</v>
      </c>
    </row>
    <row r="7" spans="1:5" x14ac:dyDescent="0.75">
      <c r="A7" s="17" t="s">
        <v>7</v>
      </c>
      <c r="B7" s="16">
        <v>0.41719999999999996</v>
      </c>
      <c r="C7" s="21">
        <v>6.9553576471666989E-2</v>
      </c>
      <c r="D7" s="21">
        <v>3.110530501377547E-2</v>
      </c>
      <c r="E7" s="16">
        <f>B7/$B$5</f>
        <v>1.0163215590742996</v>
      </c>
    </row>
    <row r="8" spans="1:5" x14ac:dyDescent="0.75">
      <c r="E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Adhesion exps. Figure 7M</vt:lpstr>
      <vt:lpstr>Adhesion exps. Figure 7P</vt:lpstr>
      <vt:lpstr>Adhesion exps. Figure 7S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2020-02-04T15:21:32Z</dcterms:created>
  <dcterms:modified xsi:type="dcterms:W3CDTF">2022-10-13T15:45:00Z</dcterms:modified>
</cp:coreProperties>
</file>