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Elife submission\"/>
    </mc:Choice>
  </mc:AlternateContent>
  <xr:revisionPtr revIDLastSave="0" documentId="8_{9B8EAAB4-5D40-4AC0-925B-7434DA91B2DE}" xr6:coauthVersionLast="47" xr6:coauthVersionMax="47" xr10:uidLastSave="{00000000-0000-0000-0000-000000000000}"/>
  <bookViews>
    <workbookView xWindow="3030" yWindow="-15" windowWidth="19320" windowHeight="14940" xr2:uid="{00000000-000D-0000-FFFF-FFFF00000000}"/>
  </bookViews>
  <sheets>
    <sheet name="2019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C44" i="1"/>
  <c r="C64" i="1"/>
  <c r="D64" i="1"/>
  <c r="F64" i="1"/>
  <c r="G64" i="1"/>
  <c r="H64" i="1"/>
  <c r="I64" i="1"/>
  <c r="J64" i="1"/>
  <c r="K64" i="1"/>
  <c r="L64" i="1"/>
  <c r="M64" i="1"/>
  <c r="C65" i="1"/>
  <c r="D65" i="1"/>
  <c r="F65" i="1"/>
  <c r="G65" i="1"/>
  <c r="H65" i="1"/>
  <c r="I65" i="1"/>
  <c r="J65" i="1"/>
  <c r="K65" i="1"/>
  <c r="L65" i="1"/>
  <c r="M65" i="1"/>
  <c r="C66" i="1"/>
  <c r="D66" i="1"/>
  <c r="F66" i="1"/>
  <c r="G66" i="1"/>
  <c r="H66" i="1"/>
  <c r="I66" i="1"/>
  <c r="J66" i="1"/>
  <c r="K66" i="1"/>
  <c r="L66" i="1"/>
  <c r="M66" i="1"/>
  <c r="D69" i="1"/>
  <c r="F69" i="1"/>
  <c r="G69" i="1"/>
  <c r="H69" i="1"/>
  <c r="I69" i="1"/>
  <c r="J69" i="1"/>
  <c r="K69" i="1"/>
  <c r="L69" i="1"/>
  <c r="M69" i="1"/>
  <c r="D70" i="1"/>
  <c r="F70" i="1"/>
  <c r="G70" i="1"/>
  <c r="H70" i="1"/>
  <c r="I70" i="1"/>
  <c r="J70" i="1"/>
  <c r="K70" i="1"/>
  <c r="L70" i="1"/>
  <c r="M70" i="1"/>
  <c r="D71" i="1"/>
  <c r="F71" i="1"/>
  <c r="G71" i="1"/>
  <c r="H71" i="1"/>
  <c r="I71" i="1"/>
  <c r="J71" i="1"/>
  <c r="K71" i="1"/>
  <c r="L71" i="1"/>
  <c r="M71" i="1"/>
  <c r="L72" i="1" l="1"/>
  <c r="M72" i="1"/>
  <c r="K72" i="1"/>
  <c r="C69" i="1"/>
  <c r="J72" i="1"/>
  <c r="G72" i="1"/>
  <c r="C71" i="1"/>
  <c r="C72" i="1" s="1"/>
  <c r="C67" i="1"/>
  <c r="I72" i="1"/>
  <c r="K67" i="1"/>
  <c r="J67" i="1"/>
  <c r="H67" i="1"/>
  <c r="G67" i="1"/>
  <c r="F67" i="1"/>
  <c r="I67" i="1"/>
  <c r="D67" i="1"/>
  <c r="F72" i="1"/>
  <c r="L67" i="1"/>
  <c r="H72" i="1"/>
  <c r="D72" i="1"/>
  <c r="C70" i="1"/>
  <c r="M67" i="1"/>
</calcChain>
</file>

<file path=xl/sharedStrings.xml><?xml version="1.0" encoding="utf-8"?>
<sst xmlns="http://schemas.openxmlformats.org/spreadsheetml/2006/main" count="189" uniqueCount="77">
  <si>
    <t>FS</t>
  </si>
  <si>
    <t>F</t>
  </si>
  <si>
    <t>M</t>
  </si>
  <si>
    <t>RS</t>
  </si>
  <si>
    <t>031620_DFI_P39\C#2</t>
  </si>
  <si>
    <t>091020_DFI_P37, \P#1</t>
  </si>
  <si>
    <t>091520_DFI_P42\P#1</t>
  </si>
  <si>
    <t>100820_DFI_P27\P#1,C#2</t>
  </si>
  <si>
    <t>032321_DFI_P45,P#1,C#2</t>
  </si>
  <si>
    <t>042021_DFI_P32, P#1,C#1</t>
  </si>
  <si>
    <t>042821_DFI_P40, P#1, C#1</t>
  </si>
  <si>
    <t>042821_DFI_P40, P#2, C#1</t>
  </si>
  <si>
    <t>031820_DFI_P41, \FP#1</t>
  </si>
  <si>
    <t>091820_DFI_P45\P#1</t>
  </si>
  <si>
    <t>100820_DFI_P27\P#1,C#1</t>
  </si>
  <si>
    <t>121620_DFI_P45,P#1</t>
  </si>
  <si>
    <t>032321_DFI_P45,P#1,C#1</t>
  </si>
  <si>
    <t>042021_DFI_P32, P#1,C#2</t>
  </si>
  <si>
    <t>042821_DFI_P40, P#1, C#2</t>
  </si>
  <si>
    <t>042821_DFI_P40, P#2, C#2</t>
  </si>
  <si>
    <t>Type</t>
  </si>
  <si>
    <t>Fmax</t>
  </si>
  <si>
    <t>Imax</t>
  </si>
  <si>
    <t>Rin</t>
  </si>
  <si>
    <t>AHP</t>
  </si>
  <si>
    <t>Threshold</t>
  </si>
  <si>
    <t>SWHH</t>
  </si>
  <si>
    <t>Spike height</t>
  </si>
  <si>
    <t>Vrest</t>
  </si>
  <si>
    <t>Sex</t>
  </si>
  <si>
    <t>Year</t>
  </si>
  <si>
    <t>Age</t>
  </si>
  <si>
    <t>031320_DFI_P36_P#1_ME1</t>
  </si>
  <si>
    <t>031020_DFI_P33_P#2_ME2</t>
  </si>
  <si>
    <t>031020_DFI_P33_P#1_ME2</t>
  </si>
  <si>
    <t>031020_DFI_P33_P#1_ME1</t>
  </si>
  <si>
    <t>030520_DFI_P28_P#2_ME1</t>
  </si>
  <si>
    <t>030520_DFI_P28_P#1_ME1</t>
  </si>
  <si>
    <t>030420_DFI_P27_P#2_ME2</t>
  </si>
  <si>
    <t>030420_DFI_P27_P#1_ME2</t>
  </si>
  <si>
    <t>030420_DFI_P27_P#1_ME1</t>
  </si>
  <si>
    <t>030320_DFI_P26_P#2_ME2</t>
  </si>
  <si>
    <t>030320_DFI_P26_P#1_ME1</t>
  </si>
  <si>
    <t>121919_DFI_P37_P#1_ME1</t>
  </si>
  <si>
    <t>110719_DFI_P41_P#1_ME2</t>
  </si>
  <si>
    <t>092619_DFI_P37_P#2_ME1</t>
  </si>
  <si>
    <t>091819_DFI_P28_P#1_ME2</t>
  </si>
  <si>
    <t>091719_DFI_P27_P#1_ME2</t>
  </si>
  <si>
    <t>090919_DFI_P31_P#1_ME2</t>
  </si>
  <si>
    <t>090619_DFI_P36_P#1_ME1</t>
  </si>
  <si>
    <t>090519_DFI_P35_P#1_ME2</t>
  </si>
  <si>
    <t>082219_DFI_P45_P#1_ME1</t>
  </si>
  <si>
    <t>082019_DFI_P43_P#1_ME1</t>
  </si>
  <si>
    <t>022019_DFI_P23_P#2_ME2</t>
  </si>
  <si>
    <t>021919_DFI_P22_P#1_ME2</t>
  </si>
  <si>
    <t>031120_DFI_P34_P#1_ME2</t>
  </si>
  <si>
    <t>031020_DFI_P33_P#2_ME1</t>
  </si>
  <si>
    <t>030520_DFI_P28_P#2_ME2</t>
  </si>
  <si>
    <t>030520_DFI_P28_P#1_ME2</t>
  </si>
  <si>
    <t>030420_DFI_P27_P#2_ME1</t>
  </si>
  <si>
    <t>092619_DFI_P37_P#1_ME2</t>
  </si>
  <si>
    <t>092019_DFI_P30_P#1_ME1</t>
  </si>
  <si>
    <t>091819_DFI_P28_P#1_ME1</t>
  </si>
  <si>
    <t>090619_DFI_P36_P#1_ME2</t>
  </si>
  <si>
    <t>090519_DFI_P35_P#2_ME1</t>
  </si>
  <si>
    <t>082219_DFI_P45_P#2_ME1</t>
  </si>
  <si>
    <t>082019_DFI_P43_P#1_ME2</t>
  </si>
  <si>
    <t>022019_DFI_P23_P#2_ME1</t>
  </si>
  <si>
    <t>021819_DFI_P24_P#2_ME2</t>
  </si>
  <si>
    <t>050218_DFI_P21_P#1_ME2</t>
  </si>
  <si>
    <t>032918_DFI_P29_P#2_ME2</t>
  </si>
  <si>
    <t>032918_DFI_P29_P#1_ME2</t>
  </si>
  <si>
    <t>032818_DFI_P28_P#1_ME2</t>
  </si>
  <si>
    <t>Cell ID</t>
  </si>
  <si>
    <t>25 animals</t>
  </si>
  <si>
    <t>22 animals</t>
  </si>
  <si>
    <t>14 common 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</si>
</sst>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2" fontId="0" fillId="3" borderId="0" xfId="0" applyNumberFormat="1" applyFill="1"/>
    <xf numFmtId="164" fontId="0" fillId="3" borderId="0" xfId="0" applyNumberFormat="1" applyFill="1"/>
    <xf numFmtId="0" fontId="0" fillId="4" borderId="0" xfId="0" applyFill="1"/>
    <xf numFmtId="164" fontId="0" fillId="3" borderId="0" xfId="0" applyNumberFormat="1" applyFont="1" applyFill="1"/>
    <xf numFmtId="0" fontId="2" fillId="3" borderId="0" xfId="0" applyFont="1" applyFill="1" applyBorder="1"/>
    <xf numFmtId="0" fontId="0" fillId="5" borderId="0" xfId="0" applyFill="1"/>
    <xf numFmtId="0" fontId="2" fillId="0" borderId="0" xfId="0" applyFont="1" applyFill="1" applyBorder="1"/>
    <xf numFmtId="0" fontId="1" fillId="0" borderId="0" xfId="0" applyFont="1"/>
    <xf numFmtId="0" fontId="0" fillId="6" borderId="0" xfId="0" applyFill="1"/>
    <xf numFmtId="2" fontId="0" fillId="6" borderId="0" xfId="0" applyNumberFormat="1" applyFill="1"/>
    <xf numFmtId="164" fontId="0" fillId="6" borderId="0" xfId="0" applyNumberFormat="1" applyFill="1"/>
    <xf numFmtId="0" fontId="0" fillId="7" borderId="0" xfId="0" applyFill="1"/>
    <xf numFmtId="1" fontId="0" fillId="6" borderId="0" xfId="0" applyNumberFormat="1" applyFill="1"/>
    <xf numFmtId="164" fontId="0" fillId="6" borderId="0" xfId="0" applyNumberFormat="1" applyFont="1" applyFill="1"/>
    <xf numFmtId="0" fontId="2" fillId="6" borderId="0" xfId="0" applyFont="1" applyFill="1" applyBorder="1"/>
    <xf numFmtId="164" fontId="3" fillId="6" borderId="0" xfId="0" applyNumberFormat="1" applyFont="1" applyFill="1"/>
    <xf numFmtId="0" fontId="2" fillId="8" borderId="0" xfId="0" applyFont="1" applyFill="1" applyBorder="1"/>
    <xf numFmtId="0" fontId="4" fillId="0" borderId="0" xfId="0" applyFont="1"/>
    <xf numFmtId="0" fontId="4" fillId="0" borderId="0" xfId="0" applyFont="1" applyFill="1"/>
    <xf numFmtId="0" fontId="4" fillId="6" borderId="0" xfId="0" applyFont="1" applyFill="1"/>
    <xf numFmtId="2" fontId="4" fillId="6" borderId="0" xfId="0" applyNumberFormat="1" applyFont="1" applyFill="1"/>
    <xf numFmtId="164" fontId="4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FS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'2019-2022'!$H$2:$H$33</c:f>
              <c:numCache>
                <c:formatCode>General</c:formatCode>
                <c:ptCount val="32"/>
                <c:pt idx="0">
                  <c:v>0.19000000000005457</c:v>
                </c:pt>
                <c:pt idx="1">
                  <c:v>0.21000000000003638</c:v>
                </c:pt>
                <c:pt idx="2">
                  <c:v>0.25999999999999091</c:v>
                </c:pt>
                <c:pt idx="3">
                  <c:v>0.25</c:v>
                </c:pt>
                <c:pt idx="4">
                  <c:v>0.26999999999998181</c:v>
                </c:pt>
                <c:pt idx="5">
                  <c:v>0.26999999999998181</c:v>
                </c:pt>
                <c:pt idx="6">
                  <c:v>0.25999999999999091</c:v>
                </c:pt>
                <c:pt idx="7">
                  <c:v>0.25999999999999091</c:v>
                </c:pt>
                <c:pt idx="8" formatCode="0.00">
                  <c:v>0.24699999999999722</c:v>
                </c:pt>
                <c:pt idx="9" formatCode="0.00">
                  <c:v>0.28000000000005798</c:v>
                </c:pt>
                <c:pt idx="10" formatCode="0.00">
                  <c:v>0.25999999999992696</c:v>
                </c:pt>
                <c:pt idx="11" formatCode="0.00">
                  <c:v>0.29400000000001647</c:v>
                </c:pt>
                <c:pt idx="12" formatCode="0.00">
                  <c:v>0.29499999999998971</c:v>
                </c:pt>
                <c:pt idx="13" formatCode="0.00">
                  <c:v>0.24000000000001798</c:v>
                </c:pt>
                <c:pt idx="14" formatCode="0.00">
                  <c:v>0.25000000000002798</c:v>
                </c:pt>
                <c:pt idx="15" formatCode="0.00">
                  <c:v>0.29000000000012349</c:v>
                </c:pt>
                <c:pt idx="16" formatCode="0.00">
                  <c:v>0.252000000000141</c:v>
                </c:pt>
                <c:pt idx="17" formatCode="0.00">
                  <c:v>0.27199999999999447</c:v>
                </c:pt>
                <c:pt idx="18" formatCode="0.00">
                  <c:v>0.26000000000003798</c:v>
                </c:pt>
                <c:pt idx="19" formatCode="0.00">
                  <c:v>0.28000000000000247</c:v>
                </c:pt>
                <c:pt idx="20" formatCode="0.00">
                  <c:v>0.25400000000003198</c:v>
                </c:pt>
                <c:pt idx="21" formatCode="0.00">
                  <c:v>0.22099999999997122</c:v>
                </c:pt>
                <c:pt idx="22" formatCode="0.00">
                  <c:v>0.22999999999995246</c:v>
                </c:pt>
                <c:pt idx="23" formatCode="0.00">
                  <c:v>0.23999999999996247</c:v>
                </c:pt>
                <c:pt idx="24" formatCode="0.00">
                  <c:v>0.24200000000007549</c:v>
                </c:pt>
                <c:pt idx="25" formatCode="0.00">
                  <c:v>0.220000000000109</c:v>
                </c:pt>
                <c:pt idx="26" formatCode="0.00">
                  <c:v>0.29000000000001247</c:v>
                </c:pt>
                <c:pt idx="27" formatCode="0.00">
                  <c:v>0.21999999999999797</c:v>
                </c:pt>
                <c:pt idx="28" formatCode="0.00">
                  <c:v>0.23699999999998722</c:v>
                </c:pt>
                <c:pt idx="29" formatCode="0.00">
                  <c:v>0.23200000000000998</c:v>
                </c:pt>
                <c:pt idx="30" formatCode="0.00">
                  <c:v>0.19000000000002348</c:v>
                </c:pt>
                <c:pt idx="31" formatCode="0.00">
                  <c:v>0.18000000000006899</c:v>
                </c:pt>
              </c:numCache>
            </c:numRef>
          </c:xVal>
          <c:yVal>
            <c:numRef>
              <c:f>'2019-2022'!$K$2:$K$33</c:f>
              <c:numCache>
                <c:formatCode>0</c:formatCode>
                <c:ptCount val="32"/>
                <c:pt idx="0">
                  <c:v>94</c:v>
                </c:pt>
                <c:pt idx="1">
                  <c:v>30.2</c:v>
                </c:pt>
                <c:pt idx="2">
                  <c:v>52.5</c:v>
                </c:pt>
                <c:pt idx="3">
                  <c:v>88</c:v>
                </c:pt>
                <c:pt idx="4">
                  <c:v>58.1</c:v>
                </c:pt>
                <c:pt idx="5">
                  <c:v>63.3</c:v>
                </c:pt>
                <c:pt idx="6">
                  <c:v>88.2</c:v>
                </c:pt>
                <c:pt idx="7">
                  <c:v>49.1</c:v>
                </c:pt>
                <c:pt idx="8" formatCode="General">
                  <c:v>47</c:v>
                </c:pt>
                <c:pt idx="9" formatCode="General">
                  <c:v>88</c:v>
                </c:pt>
                <c:pt idx="10" formatCode="General">
                  <c:v>63</c:v>
                </c:pt>
                <c:pt idx="11" formatCode="General">
                  <c:v>77</c:v>
                </c:pt>
                <c:pt idx="12" formatCode="General">
                  <c:v>66</c:v>
                </c:pt>
                <c:pt idx="13" formatCode="General">
                  <c:v>65</c:v>
                </c:pt>
                <c:pt idx="14" formatCode="General">
                  <c:v>64</c:v>
                </c:pt>
                <c:pt idx="15" formatCode="General">
                  <c:v>66</c:v>
                </c:pt>
                <c:pt idx="16" formatCode="General">
                  <c:v>45</c:v>
                </c:pt>
                <c:pt idx="17" formatCode="General">
                  <c:v>65</c:v>
                </c:pt>
                <c:pt idx="18" formatCode="General">
                  <c:v>60</c:v>
                </c:pt>
                <c:pt idx="19" formatCode="General">
                  <c:v>48</c:v>
                </c:pt>
                <c:pt idx="20" formatCode="General">
                  <c:v>66</c:v>
                </c:pt>
                <c:pt idx="21" formatCode="General">
                  <c:v>53</c:v>
                </c:pt>
                <c:pt idx="22" formatCode="General">
                  <c:v>57</c:v>
                </c:pt>
                <c:pt idx="23" formatCode="General">
                  <c:v>52</c:v>
                </c:pt>
                <c:pt idx="24" formatCode="General">
                  <c:v>63</c:v>
                </c:pt>
                <c:pt idx="25" formatCode="General">
                  <c:v>49</c:v>
                </c:pt>
                <c:pt idx="26" formatCode="General">
                  <c:v>60</c:v>
                </c:pt>
                <c:pt idx="27" formatCode="General">
                  <c:v>51</c:v>
                </c:pt>
                <c:pt idx="28" formatCode="General">
                  <c:v>83</c:v>
                </c:pt>
                <c:pt idx="29" formatCode="General">
                  <c:v>43</c:v>
                </c:pt>
                <c:pt idx="30" formatCode="General">
                  <c:v>48</c:v>
                </c:pt>
                <c:pt idx="31" formatCode="General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6C-41A4-8E10-771FC1B5D710}"/>
            </c:ext>
          </c:extLst>
        </c:ser>
        <c:ser>
          <c:idx val="0"/>
          <c:order val="1"/>
          <c:tx>
            <c:v>RS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'2019-2022'!$H$37:$H$61</c:f>
              <c:numCache>
                <c:formatCode>General</c:formatCode>
                <c:ptCount val="25"/>
                <c:pt idx="0">
                  <c:v>0.87999999999999545</c:v>
                </c:pt>
                <c:pt idx="1">
                  <c:v>0.78999999999996362</c:v>
                </c:pt>
                <c:pt idx="2">
                  <c:v>0.91000000000002501</c:v>
                </c:pt>
                <c:pt idx="3">
                  <c:v>0.81999999999993634</c:v>
                </c:pt>
                <c:pt idx="4">
                  <c:v>0.89000000000010004</c:v>
                </c:pt>
                <c:pt idx="5">
                  <c:v>0.71999999999997044</c:v>
                </c:pt>
                <c:pt idx="6" formatCode="0.00">
                  <c:v>0.90000000000003411</c:v>
                </c:pt>
                <c:pt idx="7" formatCode="0.00">
                  <c:v>0.80000000000001137</c:v>
                </c:pt>
                <c:pt idx="8" formatCode="0.00">
                  <c:v>0.85000000000001741</c:v>
                </c:pt>
                <c:pt idx="9" formatCode="0.00">
                  <c:v>0.86000000000008292</c:v>
                </c:pt>
                <c:pt idx="10" formatCode="0.00">
                  <c:v>0.9000000000000119</c:v>
                </c:pt>
                <c:pt idx="11" formatCode="0.00">
                  <c:v>0.9000000000000119</c:v>
                </c:pt>
                <c:pt idx="12" formatCode="0.00">
                  <c:v>0.69999999999992291</c:v>
                </c:pt>
                <c:pt idx="13" formatCode="0.00">
                  <c:v>0.8819999999999939</c:v>
                </c:pt>
                <c:pt idx="14" formatCode="0.00">
                  <c:v>0.78000000000000291</c:v>
                </c:pt>
                <c:pt idx="15" formatCode="0.00">
                  <c:v>0.66000000000010495</c:v>
                </c:pt>
                <c:pt idx="16" formatCode="0.00">
                  <c:v>0.71000000000009944</c:v>
                </c:pt>
                <c:pt idx="17" formatCode="0.00">
                  <c:v>0.61999999999995392</c:v>
                </c:pt>
                <c:pt idx="18" formatCode="0.00">
                  <c:v>0.63999999999997392</c:v>
                </c:pt>
                <c:pt idx="19" formatCode="0.00">
                  <c:v>0.67099999999997717</c:v>
                </c:pt>
                <c:pt idx="20" formatCode="0.00">
                  <c:v>0.65</c:v>
                </c:pt>
                <c:pt idx="21" formatCode="0.00">
                  <c:v>0.68500000000004668</c:v>
                </c:pt>
                <c:pt idx="22" formatCode="0.00">
                  <c:v>0.63499999999994117</c:v>
                </c:pt>
                <c:pt idx="23" formatCode="0.00">
                  <c:v>0.69699999999994766</c:v>
                </c:pt>
                <c:pt idx="24" formatCode="0.00">
                  <c:v>0.80800000000014194</c:v>
                </c:pt>
              </c:numCache>
            </c:numRef>
          </c:xVal>
          <c:yVal>
            <c:numRef>
              <c:f>'2019-2022'!$K$37:$K$61</c:f>
              <c:numCache>
                <c:formatCode>General</c:formatCode>
                <c:ptCount val="25"/>
                <c:pt idx="0">
                  <c:v>224.8</c:v>
                </c:pt>
                <c:pt idx="1">
                  <c:v>229</c:v>
                </c:pt>
                <c:pt idx="2">
                  <c:v>236</c:v>
                </c:pt>
                <c:pt idx="3">
                  <c:v>272.3</c:v>
                </c:pt>
                <c:pt idx="4">
                  <c:v>246</c:v>
                </c:pt>
                <c:pt idx="5">
                  <c:v>278</c:v>
                </c:pt>
                <c:pt idx="6">
                  <c:v>150</c:v>
                </c:pt>
                <c:pt idx="7">
                  <c:v>147</c:v>
                </c:pt>
                <c:pt idx="8">
                  <c:v>203</c:v>
                </c:pt>
                <c:pt idx="9">
                  <c:v>199</c:v>
                </c:pt>
                <c:pt idx="10">
                  <c:v>153</c:v>
                </c:pt>
                <c:pt idx="11">
                  <c:v>297</c:v>
                </c:pt>
                <c:pt idx="12">
                  <c:v>80</c:v>
                </c:pt>
                <c:pt idx="13">
                  <c:v>134</c:v>
                </c:pt>
                <c:pt idx="14">
                  <c:v>168</c:v>
                </c:pt>
                <c:pt idx="15">
                  <c:v>333</c:v>
                </c:pt>
                <c:pt idx="16">
                  <c:v>106</c:v>
                </c:pt>
                <c:pt idx="17">
                  <c:v>120</c:v>
                </c:pt>
                <c:pt idx="18">
                  <c:v>140</c:v>
                </c:pt>
                <c:pt idx="19">
                  <c:v>140</c:v>
                </c:pt>
                <c:pt idx="20">
                  <c:v>143</c:v>
                </c:pt>
                <c:pt idx="21">
                  <c:v>135</c:v>
                </c:pt>
                <c:pt idx="22">
                  <c:v>156</c:v>
                </c:pt>
                <c:pt idx="23">
                  <c:v>135</c:v>
                </c:pt>
                <c:pt idx="24">
                  <c:v>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6C-41A4-8E10-771FC1B5D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794912"/>
        <c:axId val="709795472"/>
      </c:scatterChart>
      <c:valAx>
        <c:axId val="709794912"/>
        <c:scaling>
          <c:orientation val="minMax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795472"/>
        <c:crosses val="autoZero"/>
        <c:crossBetween val="midCat"/>
        <c:majorUnit val="0.2"/>
        <c:minorUnit val="0.1"/>
      </c:valAx>
      <c:valAx>
        <c:axId val="709795472"/>
        <c:scaling>
          <c:orientation val="minMax"/>
          <c:max val="400"/>
        </c:scaling>
        <c:delete val="0"/>
        <c:axPos val="l"/>
        <c:numFmt formatCode="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794912"/>
        <c:crosses val="autoZero"/>
        <c:crossBetween val="midCat"/>
        <c:majorUnit val="100"/>
        <c:min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FS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'2019-2022'!$L$2:$L$33</c:f>
              <c:numCache>
                <c:formatCode>0</c:formatCode>
                <c:ptCount val="32"/>
                <c:pt idx="0">
                  <c:v>600</c:v>
                </c:pt>
                <c:pt idx="1">
                  <c:v>800</c:v>
                </c:pt>
                <c:pt idx="2">
                  <c:v>850</c:v>
                </c:pt>
                <c:pt idx="3">
                  <c:v>500</c:v>
                </c:pt>
                <c:pt idx="4">
                  <c:v>725</c:v>
                </c:pt>
                <c:pt idx="5">
                  <c:v>650</c:v>
                </c:pt>
                <c:pt idx="6">
                  <c:v>650</c:v>
                </c:pt>
                <c:pt idx="7">
                  <c:v>1000</c:v>
                </c:pt>
                <c:pt idx="8">
                  <c:v>600</c:v>
                </c:pt>
                <c:pt idx="9">
                  <c:v>550</c:v>
                </c:pt>
                <c:pt idx="10">
                  <c:v>550</c:v>
                </c:pt>
                <c:pt idx="11">
                  <c:v>475</c:v>
                </c:pt>
                <c:pt idx="12">
                  <c:v>550</c:v>
                </c:pt>
                <c:pt idx="13">
                  <c:v>600</c:v>
                </c:pt>
                <c:pt idx="14">
                  <c:v>450</c:v>
                </c:pt>
                <c:pt idx="15">
                  <c:v>500</c:v>
                </c:pt>
                <c:pt idx="16">
                  <c:v>600</c:v>
                </c:pt>
                <c:pt idx="17">
                  <c:v>475</c:v>
                </c:pt>
                <c:pt idx="18">
                  <c:v>600</c:v>
                </c:pt>
                <c:pt idx="19">
                  <c:v>700</c:v>
                </c:pt>
                <c:pt idx="20">
                  <c:v>575</c:v>
                </c:pt>
                <c:pt idx="21">
                  <c:v>650</c:v>
                </c:pt>
                <c:pt idx="22">
                  <c:v>700</c:v>
                </c:pt>
                <c:pt idx="23">
                  <c:v>800</c:v>
                </c:pt>
                <c:pt idx="24">
                  <c:v>525</c:v>
                </c:pt>
                <c:pt idx="25">
                  <c:v>550</c:v>
                </c:pt>
                <c:pt idx="26">
                  <c:v>450</c:v>
                </c:pt>
                <c:pt idx="27">
                  <c:v>700</c:v>
                </c:pt>
                <c:pt idx="28">
                  <c:v>300</c:v>
                </c:pt>
                <c:pt idx="29">
                  <c:v>650</c:v>
                </c:pt>
                <c:pt idx="30">
                  <c:v>700</c:v>
                </c:pt>
                <c:pt idx="31">
                  <c:v>950</c:v>
                </c:pt>
              </c:numCache>
            </c:numRef>
          </c:xVal>
          <c:yVal>
            <c:numRef>
              <c:f>'2019-2022'!$M$2:$M$33</c:f>
              <c:numCache>
                <c:formatCode>0.0</c:formatCode>
                <c:ptCount val="32"/>
                <c:pt idx="0">
                  <c:v>300.48076923077156</c:v>
                </c:pt>
                <c:pt idx="1">
                  <c:v>233.10023310023507</c:v>
                </c:pt>
                <c:pt idx="2">
                  <c:v>247.89291026276558</c:v>
                </c:pt>
                <c:pt idx="3">
                  <c:v>203.58306188925127</c:v>
                </c:pt>
                <c:pt idx="4">
                  <c:v>139.39224979091162</c:v>
                </c:pt>
                <c:pt idx="5">
                  <c:v>197.55037534571269</c:v>
                </c:pt>
                <c:pt idx="6">
                  <c:v>251.63563160543526</c:v>
                </c:pt>
                <c:pt idx="7">
                  <c:v>229.3577981651369</c:v>
                </c:pt>
                <c:pt idx="8">
                  <c:v>251.00401606426183</c:v>
                </c:pt>
                <c:pt idx="9">
                  <c:v>209.90764063811778</c:v>
                </c:pt>
                <c:pt idx="10">
                  <c:v>225.83559168925152</c:v>
                </c:pt>
                <c:pt idx="11">
                  <c:v>271.29679869777777</c:v>
                </c:pt>
                <c:pt idx="12">
                  <c:v>277.93218454697217</c:v>
                </c:pt>
                <c:pt idx="13">
                  <c:v>207.210940737671</c:v>
                </c:pt>
                <c:pt idx="14">
                  <c:v>197.62845849802406</c:v>
                </c:pt>
                <c:pt idx="15">
                  <c:v>174.76406850751408</c:v>
                </c:pt>
                <c:pt idx="16">
                  <c:v>225.73363431151148</c:v>
                </c:pt>
                <c:pt idx="17">
                  <c:v>174.09470752089121</c:v>
                </c:pt>
                <c:pt idx="18">
                  <c:v>217.1081198436824</c:v>
                </c:pt>
                <c:pt idx="19">
                  <c:v>182.08302986161667</c:v>
                </c:pt>
                <c:pt idx="20">
                  <c:v>221.82786157941473</c:v>
                </c:pt>
                <c:pt idx="21">
                  <c:v>177.30496453900682</c:v>
                </c:pt>
                <c:pt idx="22">
                  <c:v>206.95364238410625</c:v>
                </c:pt>
                <c:pt idx="23">
                  <c:v>259.33609958506258</c:v>
                </c:pt>
                <c:pt idx="24">
                  <c:v>248.50894632206334</c:v>
                </c:pt>
                <c:pt idx="25">
                  <c:v>198.33399444664786</c:v>
                </c:pt>
                <c:pt idx="26">
                  <c:v>154.41630636195185</c:v>
                </c:pt>
                <c:pt idx="27">
                  <c:v>222.32103156958638</c:v>
                </c:pt>
                <c:pt idx="28">
                  <c:v>268.09651474530699</c:v>
                </c:pt>
                <c:pt idx="29">
                  <c:v>195.54165037152876</c:v>
                </c:pt>
                <c:pt idx="30">
                  <c:v>295.159386068478</c:v>
                </c:pt>
                <c:pt idx="31">
                  <c:v>252.14321734745283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F1-4ACE-891D-F46553BAAAA0}"/>
            </c:ext>
          </c:extLst>
        </c:ser>
        <c:ser>
          <c:idx val="0"/>
          <c:order val="1"/>
          <c:tx>
            <c:v>RS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'2019-2022'!$L$37:$L$60</c:f>
              <c:numCache>
                <c:formatCode>General</c:formatCode>
                <c:ptCount val="24"/>
                <c:pt idx="0">
                  <c:v>130</c:v>
                </c:pt>
                <c:pt idx="1">
                  <c:v>400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160</c:v>
                </c:pt>
                <c:pt idx="6">
                  <c:v>260</c:v>
                </c:pt>
                <c:pt idx="7">
                  <c:v>240</c:v>
                </c:pt>
                <c:pt idx="8">
                  <c:v>220</c:v>
                </c:pt>
                <c:pt idx="9">
                  <c:v>240</c:v>
                </c:pt>
                <c:pt idx="10">
                  <c:v>240</c:v>
                </c:pt>
                <c:pt idx="11">
                  <c:v>130</c:v>
                </c:pt>
                <c:pt idx="12">
                  <c:v>600</c:v>
                </c:pt>
                <c:pt idx="13">
                  <c:v>220</c:v>
                </c:pt>
                <c:pt idx="14">
                  <c:v>260</c:v>
                </c:pt>
                <c:pt idx="15">
                  <c:v>220</c:v>
                </c:pt>
                <c:pt idx="16">
                  <c:v>475</c:v>
                </c:pt>
                <c:pt idx="17">
                  <c:v>325</c:v>
                </c:pt>
                <c:pt idx="18">
                  <c:v>275</c:v>
                </c:pt>
                <c:pt idx="19">
                  <c:v>325</c:v>
                </c:pt>
                <c:pt idx="20">
                  <c:v>300</c:v>
                </c:pt>
                <c:pt idx="21">
                  <c:v>260</c:v>
                </c:pt>
                <c:pt idx="22">
                  <c:v>260</c:v>
                </c:pt>
                <c:pt idx="23">
                  <c:v>260</c:v>
                </c:pt>
              </c:numCache>
            </c:numRef>
          </c:xVal>
          <c:yVal>
            <c:numRef>
              <c:f>'2019-2022'!$M$37:$M$60</c:f>
              <c:numCache>
                <c:formatCode>0.0</c:formatCode>
                <c:ptCount val="24"/>
                <c:pt idx="0">
                  <c:v>23.394001777944133</c:v>
                </c:pt>
                <c:pt idx="1">
                  <c:v>28.958647052009717</c:v>
                </c:pt>
                <c:pt idx="2">
                  <c:v>32.778287662252531</c:v>
                </c:pt>
                <c:pt idx="3">
                  <c:v>28.83173797716525</c:v>
                </c:pt>
                <c:pt idx="4">
                  <c:v>33.921302578018974</c:v>
                </c:pt>
                <c:pt idx="5">
                  <c:v>36.549707602339197</c:v>
                </c:pt>
                <c:pt idx="6">
                  <c:v>34.972371826257252</c:v>
                </c:pt>
                <c:pt idx="7">
                  <c:v>32.084188911704331</c:v>
                </c:pt>
                <c:pt idx="8">
                  <c:v>37.042524818491621</c:v>
                </c:pt>
                <c:pt idx="9">
                  <c:v>37.616611495636455</c:v>
                </c:pt>
                <c:pt idx="10">
                  <c:v>36.520341830399573</c:v>
                </c:pt>
                <c:pt idx="11">
                  <c:v>26.864388566516226</c:v>
                </c:pt>
                <c:pt idx="12">
                  <c:v>41.387302375631137</c:v>
                </c:pt>
                <c:pt idx="13">
                  <c:v>23.122456529781722</c:v>
                </c:pt>
                <c:pt idx="14">
                  <c:v>34.609261438360896</c:v>
                </c:pt>
                <c:pt idx="15">
                  <c:v>37.824343747635965</c:v>
                </c:pt>
                <c:pt idx="16">
                  <c:v>41.09814236396516</c:v>
                </c:pt>
                <c:pt idx="17">
                  <c:v>34.594893793676036</c:v>
                </c:pt>
                <c:pt idx="18">
                  <c:v>36.010082823190487</c:v>
                </c:pt>
                <c:pt idx="19">
                  <c:v>34.302963776070257</c:v>
                </c:pt>
                <c:pt idx="20">
                  <c:v>30.980853832331643</c:v>
                </c:pt>
                <c:pt idx="21">
                  <c:v>33.776937107343059</c:v>
                </c:pt>
                <c:pt idx="22">
                  <c:v>37.661946369388438</c:v>
                </c:pt>
                <c:pt idx="23">
                  <c:v>38.086532602071983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F1-4ACE-891D-F46553BA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277072"/>
        <c:axId val="710277632"/>
      </c:scatterChart>
      <c:valAx>
        <c:axId val="710277072"/>
        <c:scaling>
          <c:orientation val="minMax"/>
          <c:max val="1000"/>
        </c:scaling>
        <c:delete val="0"/>
        <c:axPos val="b"/>
        <c:numFmt formatCode="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0277632"/>
        <c:crosses val="autoZero"/>
        <c:crossBetween val="midCat"/>
        <c:majorUnit val="200"/>
      </c:valAx>
      <c:valAx>
        <c:axId val="710277632"/>
        <c:scaling>
          <c:orientation val="minMax"/>
          <c:max val="400"/>
        </c:scaling>
        <c:delete val="0"/>
        <c:axPos val="l"/>
        <c:numFmt formatCode="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0277072"/>
        <c:crosses val="autoZero"/>
        <c:crossBetween val="midCat"/>
        <c:majorUnit val="100"/>
        <c:min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3</xdr:row>
      <xdr:rowOff>0</xdr:rowOff>
    </xdr:from>
    <xdr:to>
      <xdr:col>18</xdr:col>
      <xdr:colOff>381000</xdr:colOff>
      <xdr:row>17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18</xdr:row>
      <xdr:rowOff>30480</xdr:rowOff>
    </xdr:from>
    <xdr:to>
      <xdr:col>18</xdr:col>
      <xdr:colOff>400050</xdr:colOff>
      <xdr:row>33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O1" sqref="O1"/>
    </sheetView>
  </sheetViews>
  <sheetFormatPr defaultRowHeight="15" x14ac:dyDescent="0.25"/>
  <cols>
    <col min="1" max="1" width="5.7109375" customWidth="1"/>
    <col min="2" max="2" width="27.7109375" customWidth="1"/>
    <col min="3" max="3" width="4.42578125" customWidth="1"/>
    <col min="4" max="5" width="5" customWidth="1"/>
    <col min="6" max="6" width="10.140625" customWidth="1"/>
    <col min="7" max="7" width="12.5703125" customWidth="1"/>
    <col min="8" max="8" width="9" style="1" bestFit="1" customWidth="1"/>
    <col min="9" max="9" width="10" style="2" bestFit="1" customWidth="1"/>
    <col min="10" max="10" width="7" style="2" bestFit="1" customWidth="1"/>
    <col min="11" max="11" width="6.5703125" customWidth="1"/>
    <col min="12" max="13" width="8.42578125" style="1" customWidth="1"/>
    <col min="15" max="15" width="12.5703125" customWidth="1"/>
  </cols>
  <sheetData>
    <row r="1" spans="1:21" x14ac:dyDescent="0.25">
      <c r="A1" s="25" t="s">
        <v>20</v>
      </c>
      <c r="B1" s="26" t="s">
        <v>73</v>
      </c>
      <c r="C1" s="27" t="s">
        <v>31</v>
      </c>
      <c r="D1" s="27" t="s">
        <v>30</v>
      </c>
      <c r="E1" s="27" t="s">
        <v>29</v>
      </c>
      <c r="F1" s="27" t="s">
        <v>28</v>
      </c>
      <c r="G1" s="27" t="s">
        <v>27</v>
      </c>
      <c r="H1" s="28" t="s">
        <v>26</v>
      </c>
      <c r="I1" s="29" t="s">
        <v>25</v>
      </c>
      <c r="J1" s="29" t="s">
        <v>24</v>
      </c>
      <c r="K1" s="27" t="s">
        <v>23</v>
      </c>
      <c r="L1" s="28" t="s">
        <v>22</v>
      </c>
      <c r="M1" s="28" t="s">
        <v>21</v>
      </c>
    </row>
    <row r="2" spans="1:21" x14ac:dyDescent="0.25">
      <c r="A2" s="10" t="s">
        <v>0</v>
      </c>
      <c r="B2" s="14" t="s">
        <v>19</v>
      </c>
      <c r="C2" s="24">
        <v>41</v>
      </c>
      <c r="D2" s="22">
        <v>21</v>
      </c>
      <c r="E2" s="22" t="s">
        <v>2</v>
      </c>
      <c r="F2" s="18">
        <v>-60.615000000000002</v>
      </c>
      <c r="G2" s="18">
        <v>86.278999999999996</v>
      </c>
      <c r="H2" s="16">
        <v>0.19000000000005457</v>
      </c>
      <c r="I2" s="18">
        <v>-49.534999999999997</v>
      </c>
      <c r="J2" s="18">
        <v>18.13900000000001</v>
      </c>
      <c r="K2" s="20">
        <v>94</v>
      </c>
      <c r="L2" s="20">
        <v>600</v>
      </c>
      <c r="M2" s="18">
        <v>300.48076923077156</v>
      </c>
      <c r="N2" s="4"/>
      <c r="O2" s="4"/>
      <c r="P2" s="4"/>
      <c r="Q2" s="4"/>
      <c r="R2" s="4"/>
      <c r="S2" s="6"/>
      <c r="T2" s="6"/>
      <c r="U2" s="4"/>
    </row>
    <row r="3" spans="1:21" x14ac:dyDescent="0.25">
      <c r="A3" s="10" t="s">
        <v>0</v>
      </c>
      <c r="B3" s="14" t="s">
        <v>18</v>
      </c>
      <c r="C3" s="16">
        <v>41</v>
      </c>
      <c r="D3" s="22">
        <v>21</v>
      </c>
      <c r="E3" s="22" t="s">
        <v>2</v>
      </c>
      <c r="F3" s="18">
        <v>-61.877000000000002</v>
      </c>
      <c r="G3" s="18">
        <v>82.5</v>
      </c>
      <c r="H3" s="16">
        <v>0.21000000000003638</v>
      </c>
      <c r="I3" s="18">
        <v>-48.469000000000001</v>
      </c>
      <c r="J3" s="21">
        <v>16.414999999999999</v>
      </c>
      <c r="K3" s="20">
        <v>30.2</v>
      </c>
      <c r="L3" s="20">
        <v>800</v>
      </c>
      <c r="M3" s="18">
        <v>233.10023310023507</v>
      </c>
      <c r="N3" s="4"/>
      <c r="O3" s="4"/>
      <c r="P3" s="4"/>
      <c r="Q3" s="4"/>
      <c r="R3" s="4"/>
      <c r="S3" s="6"/>
      <c r="T3" s="6"/>
      <c r="U3" s="4"/>
    </row>
    <row r="4" spans="1:21" x14ac:dyDescent="0.25">
      <c r="A4" s="16" t="s">
        <v>0</v>
      </c>
      <c r="B4" s="14" t="s">
        <v>17</v>
      </c>
      <c r="C4" s="16">
        <v>33</v>
      </c>
      <c r="D4" s="22">
        <v>21</v>
      </c>
      <c r="E4" s="22" t="s">
        <v>1</v>
      </c>
      <c r="F4" s="16">
        <v>-67</v>
      </c>
      <c r="G4" s="18">
        <v>71.801999999999992</v>
      </c>
      <c r="H4" s="16">
        <v>0.25999999999999091</v>
      </c>
      <c r="I4" s="18">
        <v>-53.091000000000001</v>
      </c>
      <c r="J4" s="21">
        <v>17.675000000000004</v>
      </c>
      <c r="K4" s="20">
        <v>52.5</v>
      </c>
      <c r="L4" s="20">
        <v>850</v>
      </c>
      <c r="M4" s="18">
        <v>247.89291026276558</v>
      </c>
      <c r="N4" s="4"/>
      <c r="O4" s="4"/>
      <c r="P4" s="4"/>
      <c r="Q4" s="4"/>
      <c r="R4" s="4"/>
      <c r="S4" s="6"/>
      <c r="T4" s="6"/>
      <c r="U4" s="4"/>
    </row>
    <row r="5" spans="1:21" x14ac:dyDescent="0.25">
      <c r="A5" s="10" t="s">
        <v>0</v>
      </c>
      <c r="B5" t="s">
        <v>16</v>
      </c>
      <c r="C5" s="16">
        <v>43</v>
      </c>
      <c r="D5" s="22">
        <v>21</v>
      </c>
      <c r="E5" s="22" t="s">
        <v>1</v>
      </c>
      <c r="F5" s="16">
        <v>-63.2</v>
      </c>
      <c r="G5" s="18">
        <v>63.370000000000005</v>
      </c>
      <c r="H5" s="16">
        <v>0.25</v>
      </c>
      <c r="I5" s="18">
        <v>-44.77</v>
      </c>
      <c r="J5" s="23">
        <v>15.309999999999995</v>
      </c>
      <c r="K5" s="20">
        <v>88</v>
      </c>
      <c r="L5" s="20">
        <v>500</v>
      </c>
      <c r="M5" s="18">
        <v>203.58306188925127</v>
      </c>
      <c r="N5" s="4"/>
      <c r="O5" s="4"/>
      <c r="P5" s="4"/>
      <c r="Q5" s="4"/>
      <c r="R5" s="4"/>
      <c r="S5" s="6"/>
      <c r="T5" s="6"/>
      <c r="U5" s="4"/>
    </row>
    <row r="6" spans="1:21" x14ac:dyDescent="0.25">
      <c r="A6" s="16" t="s">
        <v>0</v>
      </c>
      <c r="B6" t="s">
        <v>15</v>
      </c>
      <c r="C6" s="16">
        <v>45</v>
      </c>
      <c r="D6" s="22">
        <v>20</v>
      </c>
      <c r="E6" s="22" t="s">
        <v>1</v>
      </c>
      <c r="F6" s="16">
        <v>-58.8</v>
      </c>
      <c r="G6" s="18">
        <v>78.61</v>
      </c>
      <c r="H6" s="16">
        <v>0.26999999999998181</v>
      </c>
      <c r="I6" s="18">
        <v>-36.979999999999997</v>
      </c>
      <c r="J6" s="21">
        <v>16.970000000000006</v>
      </c>
      <c r="K6" s="20">
        <v>58.1</v>
      </c>
      <c r="L6" s="20">
        <v>725</v>
      </c>
      <c r="M6" s="18">
        <v>139.39224979091162</v>
      </c>
      <c r="N6" s="4"/>
      <c r="O6" s="4"/>
      <c r="P6" s="4"/>
      <c r="Q6" s="4"/>
      <c r="R6" s="4"/>
      <c r="S6" s="6"/>
      <c r="T6" s="6"/>
      <c r="U6" s="4"/>
    </row>
    <row r="7" spans="1:21" x14ac:dyDescent="0.25">
      <c r="A7" s="10" t="s">
        <v>0</v>
      </c>
      <c r="B7" t="s">
        <v>14</v>
      </c>
      <c r="C7" s="16">
        <v>27</v>
      </c>
      <c r="D7" s="22">
        <v>20</v>
      </c>
      <c r="E7" s="22" t="s">
        <v>1</v>
      </c>
      <c r="F7" s="16">
        <v>-67.2</v>
      </c>
      <c r="G7" s="18">
        <v>77.510000000000005</v>
      </c>
      <c r="H7" s="16">
        <v>0.26999999999998181</v>
      </c>
      <c r="I7" s="18">
        <v>-49.17</v>
      </c>
      <c r="J7" s="21">
        <v>14.170000000000002</v>
      </c>
      <c r="K7" s="20">
        <v>63.3</v>
      </c>
      <c r="L7" s="20">
        <v>650</v>
      </c>
      <c r="M7" s="18">
        <v>197.55037534571269</v>
      </c>
      <c r="N7" s="4"/>
      <c r="O7" s="4"/>
      <c r="P7" s="4"/>
      <c r="Q7" s="4"/>
      <c r="R7" s="4"/>
      <c r="S7" s="6"/>
      <c r="T7" s="6"/>
      <c r="U7" s="4"/>
    </row>
    <row r="8" spans="1:21" x14ac:dyDescent="0.25">
      <c r="A8" s="16" t="s">
        <v>0</v>
      </c>
      <c r="B8" t="s">
        <v>13</v>
      </c>
      <c r="C8" s="16">
        <v>45</v>
      </c>
      <c r="D8" s="22">
        <v>20</v>
      </c>
      <c r="E8" s="22" t="s">
        <v>2</v>
      </c>
      <c r="F8" s="16">
        <v>-67.5</v>
      </c>
      <c r="G8" s="18">
        <v>73.259999999999991</v>
      </c>
      <c r="H8" s="16">
        <v>0.25999999999999091</v>
      </c>
      <c r="I8" s="18">
        <v>-42.79</v>
      </c>
      <c r="J8" s="21">
        <v>19.300000000000004</v>
      </c>
      <c r="K8" s="20">
        <v>88.2</v>
      </c>
      <c r="L8" s="20">
        <v>650</v>
      </c>
      <c r="M8" s="18">
        <v>251.63563160543526</v>
      </c>
      <c r="N8" s="4"/>
      <c r="O8" s="4"/>
      <c r="P8" s="4"/>
      <c r="Q8" s="4"/>
      <c r="R8" s="4"/>
      <c r="S8" s="6"/>
      <c r="T8" s="6"/>
      <c r="U8" s="4"/>
    </row>
    <row r="9" spans="1:21" x14ac:dyDescent="0.25">
      <c r="A9" s="10" t="s">
        <v>0</v>
      </c>
      <c r="B9" t="s">
        <v>12</v>
      </c>
      <c r="C9" s="16">
        <v>41</v>
      </c>
      <c r="D9" s="22">
        <v>20</v>
      </c>
      <c r="E9" s="22" t="s">
        <v>2</v>
      </c>
      <c r="F9" s="16">
        <v>-69.900000000000006</v>
      </c>
      <c r="G9" s="18">
        <v>76.960000000000008</v>
      </c>
      <c r="H9" s="16">
        <v>0.25999999999999091</v>
      </c>
      <c r="I9" s="18">
        <v>-48.24</v>
      </c>
      <c r="J9" s="21">
        <v>15.770000000000003</v>
      </c>
      <c r="K9" s="20">
        <v>49.1</v>
      </c>
      <c r="L9" s="20">
        <v>1000</v>
      </c>
      <c r="M9" s="18">
        <v>229.3577981651369</v>
      </c>
      <c r="N9" s="4"/>
      <c r="O9" s="4"/>
      <c r="P9" s="4"/>
      <c r="Q9" s="4"/>
      <c r="R9" s="4"/>
      <c r="S9" s="6"/>
      <c r="T9" s="6"/>
      <c r="U9" s="4"/>
    </row>
    <row r="10" spans="1:21" x14ac:dyDescent="0.25">
      <c r="A10" s="16" t="s">
        <v>0</v>
      </c>
      <c r="B10" t="s">
        <v>32</v>
      </c>
      <c r="C10" s="16">
        <v>36</v>
      </c>
      <c r="D10" s="16">
        <v>20</v>
      </c>
      <c r="E10" s="16" t="s">
        <v>2</v>
      </c>
      <c r="F10" s="18">
        <v>-66.512</v>
      </c>
      <c r="G10" s="18">
        <v>76.460000000000008</v>
      </c>
      <c r="H10" s="17">
        <v>0.24699999999999722</v>
      </c>
      <c r="I10" s="18">
        <v>-47.07</v>
      </c>
      <c r="J10" s="18">
        <v>15.020000000000003</v>
      </c>
      <c r="K10" s="16">
        <v>47</v>
      </c>
      <c r="L10" s="20">
        <v>600</v>
      </c>
      <c r="M10" s="18">
        <v>251.00401606426183</v>
      </c>
    </row>
    <row r="11" spans="1:21" x14ac:dyDescent="0.25">
      <c r="A11" s="10" t="s">
        <v>0</v>
      </c>
      <c r="B11" t="s">
        <v>55</v>
      </c>
      <c r="C11" s="16">
        <v>34</v>
      </c>
      <c r="D11" s="16">
        <v>20</v>
      </c>
      <c r="E11" s="16" t="s">
        <v>2</v>
      </c>
      <c r="F11" s="18">
        <v>-63.023000000000003</v>
      </c>
      <c r="G11" s="18">
        <v>68.34</v>
      </c>
      <c r="H11" s="17">
        <v>0.28000000000005798</v>
      </c>
      <c r="I11" s="18">
        <v>-43.215000000000003</v>
      </c>
      <c r="J11" s="18">
        <v>17.024999999999999</v>
      </c>
      <c r="K11" s="16">
        <v>88</v>
      </c>
      <c r="L11" s="20">
        <v>550</v>
      </c>
      <c r="M11" s="18">
        <v>209.90764063811778</v>
      </c>
    </row>
    <row r="12" spans="1:21" s="19" customFormat="1" x14ac:dyDescent="0.25">
      <c r="A12" s="16" t="s">
        <v>0</v>
      </c>
      <c r="B12" t="s">
        <v>33</v>
      </c>
      <c r="C12" s="16">
        <v>33</v>
      </c>
      <c r="D12" s="16">
        <v>20</v>
      </c>
      <c r="E12" s="16" t="s">
        <v>2</v>
      </c>
      <c r="F12" s="18">
        <v>-67.325999999999993</v>
      </c>
      <c r="G12" s="18">
        <v>82.384</v>
      </c>
      <c r="H12" s="17">
        <v>0.25999999999992696</v>
      </c>
      <c r="I12" s="18">
        <v>-42.837000000000003</v>
      </c>
      <c r="J12" s="18">
        <v>25.450999999999993</v>
      </c>
      <c r="K12" s="16">
        <v>63</v>
      </c>
      <c r="L12" s="20">
        <v>550</v>
      </c>
      <c r="M12" s="18">
        <v>225.83559168925152</v>
      </c>
      <c r="N12"/>
      <c r="O12"/>
      <c r="P12"/>
      <c r="Q12"/>
    </row>
    <row r="13" spans="1:21" x14ac:dyDescent="0.25">
      <c r="A13" s="16" t="s">
        <v>0</v>
      </c>
      <c r="B13" t="s">
        <v>34</v>
      </c>
      <c r="C13" s="16">
        <v>33</v>
      </c>
      <c r="D13" s="16">
        <v>20</v>
      </c>
      <c r="E13" s="16" t="s">
        <v>2</v>
      </c>
      <c r="F13" s="18">
        <v>-63.488</v>
      </c>
      <c r="G13" s="18">
        <v>85.59</v>
      </c>
      <c r="H13" s="17">
        <v>0.29400000000001647</v>
      </c>
      <c r="I13" s="18">
        <v>-52.38</v>
      </c>
      <c r="J13" s="18">
        <v>13.079999999999991</v>
      </c>
      <c r="K13" s="16">
        <v>77</v>
      </c>
      <c r="L13" s="20">
        <v>475</v>
      </c>
      <c r="M13" s="18">
        <v>271.29679869777777</v>
      </c>
    </row>
    <row r="14" spans="1:21" x14ac:dyDescent="0.25">
      <c r="A14" s="16" t="s">
        <v>0</v>
      </c>
      <c r="B14" t="s">
        <v>35</v>
      </c>
      <c r="C14" s="16">
        <v>33</v>
      </c>
      <c r="D14" s="16">
        <v>20</v>
      </c>
      <c r="E14" s="16" t="s">
        <v>2</v>
      </c>
      <c r="F14" s="18">
        <v>-63.023000000000003</v>
      </c>
      <c r="G14" s="18">
        <v>67.010000000000005</v>
      </c>
      <c r="H14" s="17">
        <v>0.29499999999998971</v>
      </c>
      <c r="I14" s="18">
        <v>-47.24</v>
      </c>
      <c r="J14" s="18">
        <v>14.89</v>
      </c>
      <c r="K14" s="16">
        <v>66</v>
      </c>
      <c r="L14" s="20">
        <v>550</v>
      </c>
      <c r="M14" s="18">
        <v>277.93218454697217</v>
      </c>
    </row>
    <row r="15" spans="1:21" x14ac:dyDescent="0.25">
      <c r="A15" s="10" t="s">
        <v>0</v>
      </c>
      <c r="B15" t="s">
        <v>36</v>
      </c>
      <c r="C15" s="16">
        <v>28</v>
      </c>
      <c r="D15" s="16">
        <v>20</v>
      </c>
      <c r="E15" s="16" t="s">
        <v>2</v>
      </c>
      <c r="F15" s="18">
        <v>-67.965000000000003</v>
      </c>
      <c r="G15" s="18">
        <v>76.667000000000002</v>
      </c>
      <c r="H15" s="17">
        <v>0.24000000000001798</v>
      </c>
      <c r="I15" s="18">
        <v>-43.593000000000004</v>
      </c>
      <c r="J15" s="18">
        <v>19.166999999999994</v>
      </c>
      <c r="K15" s="16">
        <v>65</v>
      </c>
      <c r="L15" s="20">
        <v>600</v>
      </c>
      <c r="M15" s="18">
        <v>207.210940737671</v>
      </c>
    </row>
    <row r="16" spans="1:21" x14ac:dyDescent="0.25">
      <c r="A16" s="10" t="s">
        <v>0</v>
      </c>
      <c r="B16" t="s">
        <v>37</v>
      </c>
      <c r="C16" s="16">
        <v>28</v>
      </c>
      <c r="D16" s="16">
        <v>20</v>
      </c>
      <c r="E16" s="16" t="s">
        <v>2</v>
      </c>
      <c r="F16" s="18">
        <v>-62.326000000000001</v>
      </c>
      <c r="G16" s="18">
        <v>81.87</v>
      </c>
      <c r="H16" s="17">
        <v>0.25000000000002798</v>
      </c>
      <c r="I16" s="18">
        <v>-45.645000000000003</v>
      </c>
      <c r="J16" s="18">
        <v>17.207999999999998</v>
      </c>
      <c r="K16" s="16">
        <v>64</v>
      </c>
      <c r="L16" s="20">
        <v>450</v>
      </c>
      <c r="M16" s="18">
        <v>197.62845849802406</v>
      </c>
    </row>
    <row r="17" spans="1:13" x14ac:dyDescent="0.25">
      <c r="A17" s="16" t="s">
        <v>0</v>
      </c>
      <c r="B17" t="s">
        <v>38</v>
      </c>
      <c r="C17" s="16">
        <v>27</v>
      </c>
      <c r="D17" s="16">
        <v>20</v>
      </c>
      <c r="E17" s="16" t="s">
        <v>2</v>
      </c>
      <c r="F17" s="18">
        <v>-65.813999999999993</v>
      </c>
      <c r="G17" s="18">
        <v>64.745000000000005</v>
      </c>
      <c r="H17" s="17">
        <v>0.29000000000012349</v>
      </c>
      <c r="I17" s="18">
        <v>-46.860999999999997</v>
      </c>
      <c r="J17" s="18">
        <v>12.216000000000001</v>
      </c>
      <c r="K17" s="16">
        <v>66</v>
      </c>
      <c r="L17" s="20">
        <v>500</v>
      </c>
      <c r="M17" s="18">
        <v>174.76406850751408</v>
      </c>
    </row>
    <row r="18" spans="1:13" x14ac:dyDescent="0.25">
      <c r="A18" s="16" t="s">
        <v>0</v>
      </c>
      <c r="B18" t="s">
        <v>39</v>
      </c>
      <c r="C18" s="16">
        <v>27</v>
      </c>
      <c r="D18" s="16">
        <v>20</v>
      </c>
      <c r="E18" s="16" t="s">
        <v>2</v>
      </c>
      <c r="F18" s="18">
        <v>-66.686000000000007</v>
      </c>
      <c r="G18" s="18">
        <v>87.55</v>
      </c>
      <c r="H18" s="17">
        <v>0.252000000000141</v>
      </c>
      <c r="I18" s="18">
        <v>-52.86</v>
      </c>
      <c r="J18" s="18">
        <v>11.420000000000002</v>
      </c>
      <c r="K18" s="16">
        <v>45</v>
      </c>
      <c r="L18" s="20">
        <v>600</v>
      </c>
      <c r="M18" s="18">
        <v>225.73363431151148</v>
      </c>
    </row>
    <row r="19" spans="1:13" x14ac:dyDescent="0.25">
      <c r="A19" s="16" t="s">
        <v>0</v>
      </c>
      <c r="B19" t="s">
        <v>40</v>
      </c>
      <c r="C19" s="16">
        <v>27</v>
      </c>
      <c r="D19" s="16">
        <v>20</v>
      </c>
      <c r="E19" s="16" t="s">
        <v>2</v>
      </c>
      <c r="F19" s="18">
        <v>-59.38</v>
      </c>
      <c r="G19" s="18">
        <v>69</v>
      </c>
      <c r="H19" s="17">
        <v>0.27199999999999447</v>
      </c>
      <c r="I19" s="18">
        <v>-38.159999999999997</v>
      </c>
      <c r="J19" s="18">
        <v>16.120000000000005</v>
      </c>
      <c r="K19" s="16">
        <v>65</v>
      </c>
      <c r="L19" s="20">
        <v>475</v>
      </c>
      <c r="M19" s="18">
        <v>174.09470752089121</v>
      </c>
    </row>
    <row r="20" spans="1:13" x14ac:dyDescent="0.25">
      <c r="A20" s="10" t="s">
        <v>0</v>
      </c>
      <c r="B20" t="s">
        <v>41</v>
      </c>
      <c r="C20" s="16">
        <v>26</v>
      </c>
      <c r="D20" s="16">
        <v>20</v>
      </c>
      <c r="E20" s="16" t="s">
        <v>2</v>
      </c>
      <c r="F20" s="18">
        <v>-63.52</v>
      </c>
      <c r="G20" s="18">
        <v>82.305999999999997</v>
      </c>
      <c r="H20" s="17">
        <v>0.26000000000003798</v>
      </c>
      <c r="I20" s="18">
        <v>-45.704999999999998</v>
      </c>
      <c r="J20" s="18">
        <v>17.975000000000001</v>
      </c>
      <c r="K20" s="16">
        <v>60</v>
      </c>
      <c r="L20" s="20">
        <v>600</v>
      </c>
      <c r="M20" s="18">
        <v>217.1081198436824</v>
      </c>
    </row>
    <row r="21" spans="1:13" x14ac:dyDescent="0.25">
      <c r="A21" s="10" t="s">
        <v>0</v>
      </c>
      <c r="B21" t="s">
        <v>42</v>
      </c>
      <c r="C21" s="16">
        <v>26</v>
      </c>
      <c r="D21" s="16">
        <v>20</v>
      </c>
      <c r="E21" s="16" t="s">
        <v>2</v>
      </c>
      <c r="F21" s="18">
        <v>-68.090999999999994</v>
      </c>
      <c r="G21" s="18">
        <v>86.971000000000004</v>
      </c>
      <c r="H21" s="17">
        <v>0.28000000000000247</v>
      </c>
      <c r="I21" s="18">
        <v>-50.762999999999998</v>
      </c>
      <c r="J21" s="18">
        <v>11.859000000000002</v>
      </c>
      <c r="K21" s="16">
        <v>48</v>
      </c>
      <c r="L21" s="20">
        <v>700</v>
      </c>
      <c r="M21" s="18">
        <v>182.08302986161667</v>
      </c>
    </row>
    <row r="22" spans="1:13" x14ac:dyDescent="0.25">
      <c r="A22" s="16" t="s">
        <v>0</v>
      </c>
      <c r="B22" t="s">
        <v>43</v>
      </c>
      <c r="C22" s="16">
        <v>37</v>
      </c>
      <c r="D22" s="16">
        <v>19</v>
      </c>
      <c r="E22" s="16" t="s">
        <v>1</v>
      </c>
      <c r="F22" s="18">
        <v>-72.325999999999993</v>
      </c>
      <c r="G22" s="18">
        <v>82.75</v>
      </c>
      <c r="H22" s="17">
        <v>0.25400000000003198</v>
      </c>
      <c r="I22" s="18">
        <v>-46.54</v>
      </c>
      <c r="J22" s="18">
        <v>17.230000000000004</v>
      </c>
      <c r="K22" s="16">
        <v>66</v>
      </c>
      <c r="L22" s="20">
        <v>575</v>
      </c>
      <c r="M22" s="18">
        <v>221.82786157941473</v>
      </c>
    </row>
    <row r="23" spans="1:13" x14ac:dyDescent="0.25">
      <c r="A23" s="10" t="s">
        <v>0</v>
      </c>
      <c r="B23" t="s">
        <v>44</v>
      </c>
      <c r="C23" s="16">
        <v>41</v>
      </c>
      <c r="D23" s="16">
        <v>19</v>
      </c>
      <c r="E23" s="16" t="s">
        <v>2</v>
      </c>
      <c r="F23" s="18">
        <v>-68.605000000000004</v>
      </c>
      <c r="G23" s="18">
        <v>77.42</v>
      </c>
      <c r="H23" s="17">
        <v>0.22099999999997122</v>
      </c>
      <c r="I23" s="18">
        <v>-47.32</v>
      </c>
      <c r="J23" s="18">
        <v>17.43</v>
      </c>
      <c r="K23" s="16">
        <v>53</v>
      </c>
      <c r="L23" s="20">
        <v>650</v>
      </c>
      <c r="M23" s="18">
        <v>177.30496453900682</v>
      </c>
    </row>
    <row r="24" spans="1:13" x14ac:dyDescent="0.25">
      <c r="A24" s="16" t="s">
        <v>0</v>
      </c>
      <c r="B24" t="s">
        <v>45</v>
      </c>
      <c r="C24" s="16">
        <v>37</v>
      </c>
      <c r="D24" s="16">
        <v>19</v>
      </c>
      <c r="E24" s="16" t="s">
        <v>2</v>
      </c>
      <c r="F24" s="18">
        <v>-70.096999999999994</v>
      </c>
      <c r="G24" s="18">
        <v>76.245999999999995</v>
      </c>
      <c r="H24" s="17">
        <v>0.22999999999995246</v>
      </c>
      <c r="I24" s="18">
        <v>-45.216999999999999</v>
      </c>
      <c r="J24" s="18">
        <v>20.135000000000005</v>
      </c>
      <c r="K24" s="16">
        <v>57</v>
      </c>
      <c r="L24" s="20">
        <v>700</v>
      </c>
      <c r="M24" s="18">
        <v>206.95364238410625</v>
      </c>
    </row>
    <row r="25" spans="1:13" x14ac:dyDescent="0.25">
      <c r="A25" s="10" t="s">
        <v>0</v>
      </c>
      <c r="B25" t="s">
        <v>46</v>
      </c>
      <c r="C25" s="16">
        <v>28</v>
      </c>
      <c r="D25" s="16">
        <v>19</v>
      </c>
      <c r="E25" s="16" t="s">
        <v>1</v>
      </c>
      <c r="F25" s="18">
        <v>-70.096999999999994</v>
      </c>
      <c r="G25" s="18">
        <v>86.004999999999995</v>
      </c>
      <c r="H25" s="17">
        <v>0.23999999999996247</v>
      </c>
      <c r="I25" s="18">
        <v>-49.249000000000002</v>
      </c>
      <c r="J25" s="18">
        <v>16.669999999999995</v>
      </c>
      <c r="K25" s="16">
        <v>52</v>
      </c>
      <c r="L25" s="20">
        <v>800</v>
      </c>
      <c r="M25" s="18">
        <v>259.33609958506258</v>
      </c>
    </row>
    <row r="26" spans="1:13" x14ac:dyDescent="0.25">
      <c r="A26" s="16" t="s">
        <v>0</v>
      </c>
      <c r="B26" t="s">
        <v>47</v>
      </c>
      <c r="C26" s="16">
        <v>27</v>
      </c>
      <c r="D26" s="16">
        <v>19</v>
      </c>
      <c r="E26" s="16" t="s">
        <v>2</v>
      </c>
      <c r="F26" s="18">
        <v>-67.325999999999993</v>
      </c>
      <c r="G26" s="18">
        <v>75.02000000000001</v>
      </c>
      <c r="H26" s="17">
        <v>0.24200000000007549</v>
      </c>
      <c r="I26" s="18">
        <v>-43.77</v>
      </c>
      <c r="J26" s="18">
        <v>18.619999999999997</v>
      </c>
      <c r="K26" s="16">
        <v>63</v>
      </c>
      <c r="L26" s="20">
        <v>525</v>
      </c>
      <c r="M26" s="18">
        <v>248.50894632206334</v>
      </c>
    </row>
    <row r="27" spans="1:13" x14ac:dyDescent="0.25">
      <c r="A27" s="13" t="s">
        <v>0</v>
      </c>
      <c r="B27" t="s">
        <v>48</v>
      </c>
      <c r="C27" s="16">
        <v>31</v>
      </c>
      <c r="D27" s="16">
        <v>19</v>
      </c>
      <c r="E27" s="16" t="s">
        <v>1</v>
      </c>
      <c r="F27" s="18">
        <v>-67</v>
      </c>
      <c r="G27" s="18">
        <v>74.930000000000007</v>
      </c>
      <c r="H27" s="17">
        <v>0.220000000000109</v>
      </c>
      <c r="I27" s="18">
        <v>-45.49</v>
      </c>
      <c r="J27" s="18">
        <v>18.43</v>
      </c>
      <c r="K27" s="16">
        <v>49</v>
      </c>
      <c r="L27" s="20">
        <v>550</v>
      </c>
      <c r="M27" s="18">
        <v>198.33399444664786</v>
      </c>
    </row>
    <row r="28" spans="1:13" x14ac:dyDescent="0.25">
      <c r="A28" s="10" t="s">
        <v>0</v>
      </c>
      <c r="B28" t="s">
        <v>49</v>
      </c>
      <c r="C28" s="16">
        <v>36</v>
      </c>
      <c r="D28" s="16">
        <v>19</v>
      </c>
      <c r="E28" s="16" t="s">
        <v>1</v>
      </c>
      <c r="F28" s="18">
        <v>-63.372</v>
      </c>
      <c r="G28" s="18">
        <v>47.569000000000003</v>
      </c>
      <c r="H28" s="17">
        <v>0.29000000000001247</v>
      </c>
      <c r="I28" s="18">
        <v>-38.625</v>
      </c>
      <c r="J28" s="18">
        <v>14.209000000000003</v>
      </c>
      <c r="K28" s="16">
        <v>60</v>
      </c>
      <c r="L28" s="20">
        <v>450</v>
      </c>
      <c r="M28" s="18">
        <v>154.41630636195185</v>
      </c>
    </row>
    <row r="29" spans="1:13" x14ac:dyDescent="0.25">
      <c r="A29" s="16" t="s">
        <v>0</v>
      </c>
      <c r="B29" t="s">
        <v>50</v>
      </c>
      <c r="C29" s="16">
        <v>35</v>
      </c>
      <c r="D29" s="16">
        <v>19</v>
      </c>
      <c r="E29" s="16" t="s">
        <v>2</v>
      </c>
      <c r="F29" s="18">
        <v>-70.319999999999993</v>
      </c>
      <c r="G29" s="18">
        <v>82.081000000000003</v>
      </c>
      <c r="H29" s="17">
        <v>0.21999999999999797</v>
      </c>
      <c r="I29" s="18">
        <v>-43.31</v>
      </c>
      <c r="J29" s="18">
        <v>26.162999999999997</v>
      </c>
      <c r="K29" s="16">
        <v>51</v>
      </c>
      <c r="L29" s="20">
        <v>700</v>
      </c>
      <c r="M29" s="18">
        <v>222.32103156958638</v>
      </c>
    </row>
    <row r="30" spans="1:13" x14ac:dyDescent="0.25">
      <c r="A30" s="10" t="s">
        <v>0</v>
      </c>
      <c r="B30" t="s">
        <v>51</v>
      </c>
      <c r="C30" s="16">
        <v>45</v>
      </c>
      <c r="D30" s="16">
        <v>19</v>
      </c>
      <c r="E30" s="16" t="s">
        <v>1</v>
      </c>
      <c r="F30" s="18">
        <v>-61.712000000000003</v>
      </c>
      <c r="G30" s="18">
        <v>83.46</v>
      </c>
      <c r="H30" s="17">
        <v>0.23699999999998722</v>
      </c>
      <c r="I30" s="18">
        <v>-51.69</v>
      </c>
      <c r="J30" s="18">
        <v>11.440000000000005</v>
      </c>
      <c r="K30" s="16">
        <v>83</v>
      </c>
      <c r="L30" s="20">
        <v>300</v>
      </c>
      <c r="M30" s="18">
        <v>268.09651474530699</v>
      </c>
    </row>
    <row r="31" spans="1:13" x14ac:dyDescent="0.25">
      <c r="A31" s="16" t="s">
        <v>0</v>
      </c>
      <c r="B31" t="s">
        <v>52</v>
      </c>
      <c r="C31" s="16">
        <v>43</v>
      </c>
      <c r="D31" s="16">
        <v>19</v>
      </c>
      <c r="E31" s="16" t="s">
        <v>2</v>
      </c>
      <c r="F31" s="18">
        <v>-63.411000000000001</v>
      </c>
      <c r="G31" s="18">
        <v>80.430000000000007</v>
      </c>
      <c r="H31" s="17">
        <v>0.23200000000000998</v>
      </c>
      <c r="I31" s="18">
        <v>-51.28</v>
      </c>
      <c r="J31" s="18">
        <v>13.689999999999998</v>
      </c>
      <c r="K31" s="16">
        <v>43</v>
      </c>
      <c r="L31" s="20">
        <v>650</v>
      </c>
      <c r="M31" s="18">
        <v>195.54165037152876</v>
      </c>
    </row>
    <row r="32" spans="1:13" x14ac:dyDescent="0.25">
      <c r="A32" s="10" t="s">
        <v>0</v>
      </c>
      <c r="B32" t="s">
        <v>53</v>
      </c>
      <c r="C32" s="16">
        <v>23</v>
      </c>
      <c r="D32" s="16">
        <v>19</v>
      </c>
      <c r="E32" s="16" t="s">
        <v>2</v>
      </c>
      <c r="F32" s="18">
        <v>-67.278999999999996</v>
      </c>
      <c r="G32" s="18">
        <v>87.45</v>
      </c>
      <c r="H32" s="17">
        <v>0.19000000000002348</v>
      </c>
      <c r="I32" s="18">
        <v>-43.17</v>
      </c>
      <c r="J32" s="18">
        <v>20.75</v>
      </c>
      <c r="K32" s="16">
        <v>48</v>
      </c>
      <c r="L32" s="20">
        <v>700</v>
      </c>
      <c r="M32" s="18">
        <v>295.159386068478</v>
      </c>
    </row>
    <row r="33" spans="1:26" x14ac:dyDescent="0.25">
      <c r="A33" s="16" t="s">
        <v>0</v>
      </c>
      <c r="B33" t="s">
        <v>54</v>
      </c>
      <c r="C33" s="16">
        <v>22</v>
      </c>
      <c r="D33" s="16">
        <v>19</v>
      </c>
      <c r="E33" s="16" t="s">
        <v>1</v>
      </c>
      <c r="F33" s="18">
        <v>-66.656999999999996</v>
      </c>
      <c r="G33" s="18">
        <v>79.419000000000011</v>
      </c>
      <c r="H33" s="17">
        <v>0.18000000000006899</v>
      </c>
      <c r="I33" s="18">
        <v>-50.755000000000003</v>
      </c>
      <c r="J33" s="18">
        <v>17.987999999999992</v>
      </c>
      <c r="K33" s="16">
        <v>40</v>
      </c>
      <c r="L33" s="20">
        <v>950</v>
      </c>
      <c r="M33" s="18">
        <v>252.14321734745283</v>
      </c>
    </row>
    <row r="34" spans="1:26" x14ac:dyDescent="0.25">
      <c r="A34" s="16"/>
      <c r="C34" s="16"/>
      <c r="D34" s="16"/>
      <c r="E34" s="16"/>
      <c r="F34" s="18"/>
      <c r="G34" s="18"/>
      <c r="H34" s="17"/>
      <c r="I34" s="18"/>
      <c r="J34" s="18"/>
      <c r="K34" s="16"/>
      <c r="L34" s="17"/>
      <c r="M34" s="17"/>
    </row>
    <row r="35" spans="1:26" s="4" customFormat="1" x14ac:dyDescent="0.25">
      <c r="H35" s="5"/>
      <c r="I35" s="6"/>
      <c r="J35" s="6"/>
      <c r="L35" s="5"/>
      <c r="M35" s="5"/>
    </row>
    <row r="36" spans="1:26" x14ac:dyDescent="0.25">
      <c r="A36" s="15"/>
      <c r="B36" s="14"/>
      <c r="C36" s="14"/>
      <c r="D36" s="14"/>
      <c r="E36" s="14"/>
      <c r="F36" s="14"/>
      <c r="G36" s="14"/>
      <c r="H36"/>
      <c r="I36"/>
      <c r="J36"/>
      <c r="K36" s="2"/>
      <c r="L36" s="2"/>
      <c r="M36" s="2"/>
    </row>
    <row r="37" spans="1:26" x14ac:dyDescent="0.25">
      <c r="A37" s="10" t="s">
        <v>3</v>
      </c>
      <c r="B37" t="s">
        <v>11</v>
      </c>
      <c r="C37" s="12">
        <v>41</v>
      </c>
      <c r="D37" s="7">
        <v>21</v>
      </c>
      <c r="E37" s="12" t="s">
        <v>2</v>
      </c>
      <c r="F37" s="9">
        <v>-68.695999999999998</v>
      </c>
      <c r="G37" s="9">
        <v>92.965000000000003</v>
      </c>
      <c r="H37" s="7">
        <v>0.87999999999999545</v>
      </c>
      <c r="I37" s="9">
        <v>-39.767000000000003</v>
      </c>
      <c r="J37" s="9">
        <v>19.399999999999999</v>
      </c>
      <c r="K37" s="7">
        <v>224.8</v>
      </c>
      <c r="L37" s="7">
        <v>130</v>
      </c>
      <c r="M37" s="9">
        <v>23.394001777944133</v>
      </c>
      <c r="N37" s="4"/>
      <c r="O37" s="4"/>
      <c r="P37" s="4"/>
      <c r="Q37" s="4"/>
      <c r="R37" s="4"/>
      <c r="S37" s="6"/>
      <c r="T37" s="6"/>
      <c r="U37" s="4"/>
    </row>
    <row r="38" spans="1:26" x14ac:dyDescent="0.25">
      <c r="A38" s="10" t="s">
        <v>3</v>
      </c>
      <c r="B38" t="s">
        <v>10</v>
      </c>
      <c r="C38" s="12">
        <v>41</v>
      </c>
      <c r="D38" s="7">
        <v>21</v>
      </c>
      <c r="E38" s="12" t="s">
        <v>2</v>
      </c>
      <c r="F38" s="7">
        <v>-70</v>
      </c>
      <c r="G38" s="9">
        <v>96.512</v>
      </c>
      <c r="H38" s="7">
        <v>0.78999999999996362</v>
      </c>
      <c r="I38" s="9">
        <v>-40</v>
      </c>
      <c r="J38" s="9">
        <v>10.93</v>
      </c>
      <c r="K38" s="7">
        <v>229</v>
      </c>
      <c r="L38" s="7">
        <v>400</v>
      </c>
      <c r="M38" s="9">
        <v>28.958647052009717</v>
      </c>
      <c r="N38" s="4"/>
      <c r="O38" s="4"/>
      <c r="P38" s="4"/>
      <c r="Q38" s="4"/>
      <c r="R38" s="4"/>
      <c r="S38" s="6"/>
      <c r="T38" s="6"/>
      <c r="U38" s="4"/>
    </row>
    <row r="39" spans="1:26" x14ac:dyDescent="0.25">
      <c r="A39" s="7" t="s">
        <v>3</v>
      </c>
      <c r="B39" t="s">
        <v>9</v>
      </c>
      <c r="C39" s="12">
        <v>33</v>
      </c>
      <c r="D39" s="7">
        <v>21</v>
      </c>
      <c r="E39" s="12" t="s">
        <v>1</v>
      </c>
      <c r="F39" s="7">
        <v>-69.3</v>
      </c>
      <c r="G39" s="9">
        <v>83.400999999999996</v>
      </c>
      <c r="H39" s="7">
        <v>0.91000000000002501</v>
      </c>
      <c r="I39" s="9">
        <v>-51.899000000000001</v>
      </c>
      <c r="J39" s="11">
        <v>5.8919999999999959</v>
      </c>
      <c r="K39" s="7">
        <v>236</v>
      </c>
      <c r="L39" s="7">
        <v>200</v>
      </c>
      <c r="M39" s="9">
        <v>32.778287662252531</v>
      </c>
      <c r="N39" s="4"/>
      <c r="O39" s="4"/>
      <c r="P39" s="4"/>
      <c r="Q39" s="4"/>
      <c r="R39" s="4"/>
      <c r="S39" s="6"/>
      <c r="T39" s="6"/>
      <c r="U39" s="4"/>
    </row>
    <row r="40" spans="1:26" x14ac:dyDescent="0.25">
      <c r="A40" s="10" t="s">
        <v>3</v>
      </c>
      <c r="B40" t="s">
        <v>8</v>
      </c>
      <c r="C40" s="12">
        <v>43</v>
      </c>
      <c r="D40" s="7">
        <v>21</v>
      </c>
      <c r="E40" s="12" t="s">
        <v>1</v>
      </c>
      <c r="F40" s="7">
        <v>-70.2</v>
      </c>
      <c r="G40" s="9">
        <v>76.509999999999991</v>
      </c>
      <c r="H40" s="7">
        <v>0.81999999999993634</v>
      </c>
      <c r="I40" s="9">
        <v>-38.14</v>
      </c>
      <c r="J40" s="11">
        <v>5.8100000000000023</v>
      </c>
      <c r="K40" s="7">
        <v>272.3</v>
      </c>
      <c r="L40" s="7">
        <v>200</v>
      </c>
      <c r="M40" s="9">
        <v>28.83173797716525</v>
      </c>
      <c r="N40" s="4"/>
      <c r="O40" s="4"/>
      <c r="P40" s="4"/>
      <c r="Q40" s="4"/>
      <c r="R40" s="4"/>
      <c r="S40" s="6"/>
      <c r="T40" s="6"/>
      <c r="U40" s="4"/>
    </row>
    <row r="41" spans="1:26" x14ac:dyDescent="0.25">
      <c r="A41" s="7" t="s">
        <v>3</v>
      </c>
      <c r="B41" t="s">
        <v>7</v>
      </c>
      <c r="C41" s="12">
        <v>27</v>
      </c>
      <c r="D41" s="7">
        <v>20</v>
      </c>
      <c r="E41" s="12" t="s">
        <v>1</v>
      </c>
      <c r="F41" s="7">
        <v>-70.2</v>
      </c>
      <c r="G41" s="9">
        <v>92.97</v>
      </c>
      <c r="H41" s="7">
        <v>0.89000000000010004</v>
      </c>
      <c r="I41" s="9">
        <v>-50.02</v>
      </c>
      <c r="J41" s="11">
        <v>1.6099999999999994</v>
      </c>
      <c r="K41" s="7">
        <v>246</v>
      </c>
      <c r="L41" s="7">
        <v>300</v>
      </c>
      <c r="M41" s="9">
        <v>33.921302578018974</v>
      </c>
      <c r="Q41" s="4"/>
      <c r="R41" s="4"/>
      <c r="S41" s="6"/>
      <c r="T41" s="6"/>
      <c r="U41" s="4"/>
    </row>
    <row r="42" spans="1:26" x14ac:dyDescent="0.25">
      <c r="A42" s="10" t="s">
        <v>3</v>
      </c>
      <c r="B42" t="s">
        <v>6</v>
      </c>
      <c r="C42" s="12">
        <v>42</v>
      </c>
      <c r="D42" s="7">
        <v>20</v>
      </c>
      <c r="E42" s="12" t="s">
        <v>2</v>
      </c>
      <c r="F42" s="7">
        <v>-68.400000000000006</v>
      </c>
      <c r="G42" s="9">
        <v>94.19</v>
      </c>
      <c r="H42" s="7">
        <v>0.71999999999997044</v>
      </c>
      <c r="I42" s="9">
        <v>-46.28</v>
      </c>
      <c r="J42" s="11">
        <v>7.6700000000000017</v>
      </c>
      <c r="K42" s="7">
        <v>278</v>
      </c>
      <c r="L42" s="7">
        <v>160</v>
      </c>
      <c r="M42" s="9">
        <v>36.549707602339197</v>
      </c>
      <c r="Q42" s="4"/>
      <c r="R42" s="4"/>
      <c r="S42" s="6"/>
      <c r="T42" s="6"/>
      <c r="U42" s="4"/>
    </row>
    <row r="43" spans="1:26" x14ac:dyDescent="0.25">
      <c r="A43" s="7" t="s">
        <v>3</v>
      </c>
      <c r="B43" t="s">
        <v>5</v>
      </c>
      <c r="C43" s="7">
        <f>O43-P43</f>
        <v>0</v>
      </c>
      <c r="D43" s="12"/>
      <c r="E43" s="12" t="s">
        <v>2</v>
      </c>
      <c r="F43" s="7">
        <v>-72.2</v>
      </c>
      <c r="G43" s="9">
        <v>81.62</v>
      </c>
      <c r="H43" s="8">
        <v>0.90000000000003411</v>
      </c>
      <c r="I43" s="7">
        <v>-40.19</v>
      </c>
      <c r="J43" s="11">
        <v>5.5500000000000043</v>
      </c>
      <c r="K43" s="7">
        <v>150</v>
      </c>
      <c r="L43" s="7">
        <v>260</v>
      </c>
      <c r="M43" s="9">
        <v>34.972371826257252</v>
      </c>
      <c r="Q43" s="6"/>
      <c r="S43" s="4"/>
      <c r="T43" s="4"/>
      <c r="U43" s="4"/>
      <c r="V43" s="4"/>
      <c r="W43" s="4"/>
      <c r="X43" s="6"/>
      <c r="Y43" s="6"/>
      <c r="Z43" s="4"/>
    </row>
    <row r="44" spans="1:26" x14ac:dyDescent="0.25">
      <c r="A44" s="10" t="s">
        <v>3</v>
      </c>
      <c r="B44" t="s">
        <v>4</v>
      </c>
      <c r="C44" s="7">
        <f>O44-P44</f>
        <v>0</v>
      </c>
      <c r="D44" s="12"/>
      <c r="E44" s="12" t="s">
        <v>2</v>
      </c>
      <c r="F44" s="7">
        <v>-78</v>
      </c>
      <c r="G44" s="9">
        <v>90.18</v>
      </c>
      <c r="H44" s="8">
        <v>0.80000000000001137</v>
      </c>
      <c r="I44" s="7">
        <v>-43.8</v>
      </c>
      <c r="J44" s="11">
        <v>4.2600000000000051</v>
      </c>
      <c r="K44" s="7">
        <v>147</v>
      </c>
      <c r="L44" s="7">
        <v>240</v>
      </c>
      <c r="M44" s="9">
        <v>32.084188911704331</v>
      </c>
      <c r="R44" s="4"/>
      <c r="S44" s="4"/>
      <c r="T44" s="4"/>
      <c r="U44" s="4"/>
      <c r="V44" s="4"/>
      <c r="W44" s="6"/>
      <c r="X44" s="6"/>
      <c r="Y44" s="4"/>
    </row>
    <row r="45" spans="1:26" s="3" customFormat="1" x14ac:dyDescent="0.25">
      <c r="A45" s="7" t="s">
        <v>3</v>
      </c>
      <c r="B45" t="s">
        <v>56</v>
      </c>
      <c r="C45" s="7">
        <v>33</v>
      </c>
      <c r="D45" s="7">
        <v>20</v>
      </c>
      <c r="E45" s="7" t="s">
        <v>2</v>
      </c>
      <c r="F45" s="9">
        <v>-73.45</v>
      </c>
      <c r="G45" s="9">
        <v>95.033000000000001</v>
      </c>
      <c r="H45" s="8">
        <v>0.85000000000001741</v>
      </c>
      <c r="I45" s="9">
        <v>-47.325000000000003</v>
      </c>
      <c r="J45" s="9">
        <v>2.9329999999999998</v>
      </c>
      <c r="K45" s="7">
        <v>203</v>
      </c>
      <c r="L45" s="7">
        <v>220</v>
      </c>
      <c r="M45" s="9">
        <v>37.042524818491621</v>
      </c>
      <c r="N45"/>
      <c r="O45"/>
      <c r="P45"/>
      <c r="Q45"/>
      <c r="R45"/>
      <c r="S45"/>
      <c r="T45"/>
      <c r="U45"/>
      <c r="V45"/>
      <c r="W45"/>
      <c r="X45"/>
      <c r="Y45"/>
    </row>
    <row r="46" spans="1:26" x14ac:dyDescent="0.25">
      <c r="A46" s="10" t="s">
        <v>3</v>
      </c>
      <c r="B46" t="s">
        <v>57</v>
      </c>
      <c r="C46" s="7">
        <v>28</v>
      </c>
      <c r="D46" s="7">
        <v>20</v>
      </c>
      <c r="E46" s="7" t="s">
        <v>2</v>
      </c>
      <c r="F46" s="9">
        <v>-69.921999999999997</v>
      </c>
      <c r="G46" s="9">
        <v>81.552999999999997</v>
      </c>
      <c r="H46" s="8">
        <v>0.86000000000008292</v>
      </c>
      <c r="I46" s="9">
        <v>-41.194000000000003</v>
      </c>
      <c r="J46" s="9">
        <v>5.3529999999999944</v>
      </c>
      <c r="K46" s="7">
        <v>199</v>
      </c>
      <c r="L46" s="7">
        <v>240</v>
      </c>
      <c r="M46" s="9">
        <v>37.616611495636455</v>
      </c>
    </row>
    <row r="47" spans="1:26" x14ac:dyDescent="0.25">
      <c r="A47" s="10" t="s">
        <v>3</v>
      </c>
      <c r="B47" t="s">
        <v>58</v>
      </c>
      <c r="C47" s="7">
        <v>28</v>
      </c>
      <c r="D47" s="7">
        <v>20</v>
      </c>
      <c r="E47" s="7" t="s">
        <v>2</v>
      </c>
      <c r="F47" s="9">
        <v>-70.096999999999994</v>
      </c>
      <c r="G47" s="9">
        <v>89.010999999999996</v>
      </c>
      <c r="H47" s="8">
        <v>0.9000000000000119</v>
      </c>
      <c r="I47" s="9">
        <v>-44.027000000000001</v>
      </c>
      <c r="J47" s="9">
        <v>6.9129999999999967</v>
      </c>
      <c r="K47" s="7">
        <v>153</v>
      </c>
      <c r="L47" s="7">
        <v>240</v>
      </c>
      <c r="M47" s="9">
        <v>36.520341830399573</v>
      </c>
    </row>
    <row r="48" spans="1:26" x14ac:dyDescent="0.25">
      <c r="A48" s="7" t="s">
        <v>3</v>
      </c>
      <c r="B48" t="s">
        <v>59</v>
      </c>
      <c r="C48" s="7">
        <v>27</v>
      </c>
      <c r="D48" s="7">
        <v>20</v>
      </c>
      <c r="E48" s="7" t="s">
        <v>2</v>
      </c>
      <c r="F48" s="9">
        <v>-70.096999999999994</v>
      </c>
      <c r="G48" s="9">
        <v>89.010999999999996</v>
      </c>
      <c r="H48" s="8">
        <v>0.9000000000000119</v>
      </c>
      <c r="I48" s="9">
        <v>-44.027000000000001</v>
      </c>
      <c r="J48" s="9">
        <v>6.9129999999999967</v>
      </c>
      <c r="K48" s="7">
        <v>297</v>
      </c>
      <c r="L48" s="7">
        <v>130</v>
      </c>
      <c r="M48" s="9">
        <v>26.864388566516226</v>
      </c>
    </row>
    <row r="49" spans="1:14" x14ac:dyDescent="0.25">
      <c r="A49" s="10" t="s">
        <v>3</v>
      </c>
      <c r="B49" t="s">
        <v>60</v>
      </c>
      <c r="C49" s="7">
        <v>37</v>
      </c>
      <c r="D49" s="7">
        <v>19</v>
      </c>
      <c r="E49" s="7" t="s">
        <v>2</v>
      </c>
      <c r="F49" s="9">
        <v>-72.441999999999993</v>
      </c>
      <c r="G49" s="9">
        <v>87.405000000000001</v>
      </c>
      <c r="H49" s="8">
        <v>0.69999999999992291</v>
      </c>
      <c r="I49" s="9">
        <v>-42.085999999999999</v>
      </c>
      <c r="J49" s="9">
        <v>6.3109999999999999</v>
      </c>
      <c r="K49" s="7">
        <v>80</v>
      </c>
      <c r="L49" s="7">
        <v>600</v>
      </c>
      <c r="M49" s="9">
        <v>41.387302375631137</v>
      </c>
    </row>
    <row r="50" spans="1:14" x14ac:dyDescent="0.25">
      <c r="A50" s="7" t="s">
        <v>3</v>
      </c>
      <c r="B50" t="s">
        <v>61</v>
      </c>
      <c r="C50" s="7">
        <v>30</v>
      </c>
      <c r="D50" s="7">
        <v>19</v>
      </c>
      <c r="E50" s="7" t="s">
        <v>2</v>
      </c>
      <c r="F50" s="9">
        <v>-62.548000000000002</v>
      </c>
      <c r="G50" s="9">
        <v>92.52000000000001</v>
      </c>
      <c r="H50" s="8">
        <v>0.8819999999999939</v>
      </c>
      <c r="I50" s="9">
        <v>-44.57</v>
      </c>
      <c r="J50" s="9">
        <v>2.6499999999999986</v>
      </c>
      <c r="K50" s="7">
        <v>134</v>
      </c>
      <c r="L50" s="7">
        <v>220</v>
      </c>
      <c r="M50" s="9">
        <v>23.122456529781722</v>
      </c>
    </row>
    <row r="51" spans="1:14" x14ac:dyDescent="0.25">
      <c r="A51" s="10" t="s">
        <v>3</v>
      </c>
      <c r="B51" t="s">
        <v>62</v>
      </c>
      <c r="C51" s="7">
        <v>28</v>
      </c>
      <c r="D51" s="7">
        <v>19</v>
      </c>
      <c r="E51" s="7" t="s">
        <v>1</v>
      </c>
      <c r="F51" s="9">
        <v>-69.099000000000004</v>
      </c>
      <c r="G51" s="9">
        <v>70.543000000000006</v>
      </c>
      <c r="H51" s="8">
        <v>0.78000000000000291</v>
      </c>
      <c r="I51" s="9">
        <v>-43.216999999999999</v>
      </c>
      <c r="J51" s="9">
        <v>6.0320000000000036</v>
      </c>
      <c r="K51" s="7">
        <v>168</v>
      </c>
      <c r="L51" s="7">
        <v>260</v>
      </c>
      <c r="M51" s="9">
        <v>34.609261438360896</v>
      </c>
    </row>
    <row r="52" spans="1:14" x14ac:dyDescent="0.25">
      <c r="A52" s="7" t="s">
        <v>3</v>
      </c>
      <c r="B52" t="s">
        <v>63</v>
      </c>
      <c r="C52" s="7">
        <v>36</v>
      </c>
      <c r="D52" s="7">
        <v>19</v>
      </c>
      <c r="E52" s="7" t="s">
        <v>1</v>
      </c>
      <c r="F52" s="9">
        <v>-72.132000000000005</v>
      </c>
      <c r="G52" s="9">
        <v>91.736000000000004</v>
      </c>
      <c r="H52" s="8">
        <v>0.66000000000010495</v>
      </c>
      <c r="I52" s="9">
        <v>-37.914000000000001</v>
      </c>
      <c r="J52" s="9">
        <v>11.680999999999997</v>
      </c>
      <c r="K52" s="7">
        <v>333</v>
      </c>
      <c r="L52" s="7">
        <v>220</v>
      </c>
      <c r="M52" s="9">
        <v>37.824343747635965</v>
      </c>
    </row>
    <row r="53" spans="1:14" x14ac:dyDescent="0.25">
      <c r="A53" s="10" t="s">
        <v>3</v>
      </c>
      <c r="B53" t="s">
        <v>64</v>
      </c>
      <c r="C53" s="7">
        <v>35</v>
      </c>
      <c r="D53" s="7">
        <v>19</v>
      </c>
      <c r="E53" s="7" t="s">
        <v>2</v>
      </c>
      <c r="F53" s="9">
        <v>-70.096999999999994</v>
      </c>
      <c r="G53" s="9">
        <v>71.558999999999997</v>
      </c>
      <c r="H53" s="8">
        <v>0.71000000000009944</v>
      </c>
      <c r="I53" s="9">
        <v>-39.234000000000002</v>
      </c>
      <c r="J53" s="9">
        <v>9.8359999999999985</v>
      </c>
      <c r="K53" s="7">
        <v>106</v>
      </c>
      <c r="L53" s="7">
        <v>475</v>
      </c>
      <c r="M53" s="9">
        <v>41.09814236396516</v>
      </c>
    </row>
    <row r="54" spans="1:14" x14ac:dyDescent="0.25">
      <c r="A54" s="7" t="s">
        <v>3</v>
      </c>
      <c r="B54" t="s">
        <v>65</v>
      </c>
      <c r="C54" s="7">
        <v>45</v>
      </c>
      <c r="D54" s="7">
        <v>19</v>
      </c>
      <c r="E54" s="7" t="s">
        <v>1</v>
      </c>
      <c r="F54" s="9">
        <v>-72.441999999999993</v>
      </c>
      <c r="G54" s="9">
        <v>84.587999999999994</v>
      </c>
      <c r="H54" s="8">
        <v>0.61999999999995392</v>
      </c>
      <c r="I54" s="9">
        <v>-42.875</v>
      </c>
      <c r="J54" s="9">
        <v>6.5069999999999979</v>
      </c>
      <c r="K54" s="7">
        <v>120</v>
      </c>
      <c r="L54" s="7">
        <v>325</v>
      </c>
      <c r="M54" s="9">
        <v>34.594893793676036</v>
      </c>
    </row>
    <row r="55" spans="1:14" x14ac:dyDescent="0.25">
      <c r="A55" s="10" t="s">
        <v>3</v>
      </c>
      <c r="B55" t="s">
        <v>66</v>
      </c>
      <c r="C55" s="7">
        <v>43</v>
      </c>
      <c r="D55" s="7">
        <v>19</v>
      </c>
      <c r="E55" s="7" t="s">
        <v>2</v>
      </c>
      <c r="F55" s="9">
        <v>-74.302000000000007</v>
      </c>
      <c r="G55" s="9">
        <v>87.116</v>
      </c>
      <c r="H55" s="8">
        <v>0.63999999999997392</v>
      </c>
      <c r="I55" s="9">
        <v>-36.808999999999997</v>
      </c>
      <c r="J55" s="9">
        <v>9.4690000000000012</v>
      </c>
      <c r="K55" s="7">
        <v>140</v>
      </c>
      <c r="L55" s="7">
        <v>275</v>
      </c>
      <c r="M55" s="9">
        <v>36.010082823190487</v>
      </c>
    </row>
    <row r="56" spans="1:14" x14ac:dyDescent="0.25">
      <c r="A56" s="7" t="s">
        <v>3</v>
      </c>
      <c r="B56" t="s">
        <v>67</v>
      </c>
      <c r="C56" s="7">
        <v>23</v>
      </c>
      <c r="D56" s="7">
        <v>19</v>
      </c>
      <c r="E56" s="7" t="s">
        <v>2</v>
      </c>
      <c r="F56" s="9">
        <v>-75.968999999999994</v>
      </c>
      <c r="G56" s="9">
        <v>88.13</v>
      </c>
      <c r="H56" s="8">
        <v>0.67099999999997717</v>
      </c>
      <c r="I56" s="9">
        <v>-39.700000000000003</v>
      </c>
      <c r="J56" s="9">
        <v>7.6400000000000006</v>
      </c>
      <c r="K56" s="7">
        <v>140</v>
      </c>
      <c r="L56" s="7">
        <v>325</v>
      </c>
      <c r="M56" s="9">
        <v>34.302963776070257</v>
      </c>
    </row>
    <row r="57" spans="1:14" x14ac:dyDescent="0.25">
      <c r="A57" s="10" t="s">
        <v>3</v>
      </c>
      <c r="B57" t="s">
        <v>68</v>
      </c>
      <c r="C57" s="7">
        <v>24</v>
      </c>
      <c r="D57" s="7">
        <v>19</v>
      </c>
      <c r="E57" s="7" t="s">
        <v>2</v>
      </c>
      <c r="F57" s="9">
        <v>-72.19</v>
      </c>
      <c r="G57" s="9">
        <v>92.22999999999999</v>
      </c>
      <c r="H57" s="8">
        <v>0.65</v>
      </c>
      <c r="I57" s="9">
        <v>-43.76</v>
      </c>
      <c r="J57" s="9">
        <v>3.8599999999999994</v>
      </c>
      <c r="K57" s="7">
        <v>143</v>
      </c>
      <c r="L57" s="7">
        <v>300</v>
      </c>
      <c r="M57" s="9">
        <v>30.980853832331643</v>
      </c>
    </row>
    <row r="58" spans="1:14" s="4" customFormat="1" x14ac:dyDescent="0.25">
      <c r="A58" s="7" t="s">
        <v>3</v>
      </c>
      <c r="B58" t="s">
        <v>69</v>
      </c>
      <c r="C58" s="7">
        <v>21</v>
      </c>
      <c r="D58" s="7">
        <v>18</v>
      </c>
      <c r="E58" s="7" t="s">
        <v>1</v>
      </c>
      <c r="F58" s="9">
        <v>-69.186000000000007</v>
      </c>
      <c r="G58" s="9">
        <v>98.59</v>
      </c>
      <c r="H58" s="8">
        <v>0.68500000000004668</v>
      </c>
      <c r="I58" s="9">
        <v>-47.62</v>
      </c>
      <c r="J58" s="9">
        <v>2.3800000000000026</v>
      </c>
      <c r="K58" s="7">
        <v>135</v>
      </c>
      <c r="L58" s="7">
        <v>260</v>
      </c>
      <c r="M58" s="9">
        <v>33.776937107343059</v>
      </c>
    </row>
    <row r="59" spans="1:14" s="4" customFormat="1" x14ac:dyDescent="0.25">
      <c r="A59" s="10" t="s">
        <v>3</v>
      </c>
      <c r="B59" t="s">
        <v>70</v>
      </c>
      <c r="C59" s="7">
        <v>29</v>
      </c>
      <c r="D59" s="7">
        <v>18</v>
      </c>
      <c r="E59" s="7" t="s">
        <v>2</v>
      </c>
      <c r="F59" s="9">
        <v>-72.234999999999999</v>
      </c>
      <c r="G59" s="9">
        <v>99.19</v>
      </c>
      <c r="H59" s="8">
        <v>0.63499999999994117</v>
      </c>
      <c r="I59" s="9">
        <v>-45.89</v>
      </c>
      <c r="J59" s="9">
        <v>3.5</v>
      </c>
      <c r="K59" s="7">
        <v>156</v>
      </c>
      <c r="L59" s="7">
        <v>260</v>
      </c>
      <c r="M59" s="9">
        <v>37.661946369388438</v>
      </c>
    </row>
    <row r="60" spans="1:14" s="4" customFormat="1" x14ac:dyDescent="0.25">
      <c r="A60" s="10" t="s">
        <v>3</v>
      </c>
      <c r="B60" t="s">
        <v>71</v>
      </c>
      <c r="C60" s="7">
        <v>29</v>
      </c>
      <c r="D60" s="7">
        <v>18</v>
      </c>
      <c r="E60" s="7" t="s">
        <v>2</v>
      </c>
      <c r="F60" s="9">
        <v>-70.572000000000003</v>
      </c>
      <c r="G60" s="9">
        <v>105.45</v>
      </c>
      <c r="H60" s="8">
        <v>0.69699999999994766</v>
      </c>
      <c r="I60" s="9">
        <v>-48.13</v>
      </c>
      <c r="J60" s="9">
        <v>2.3799999999999955</v>
      </c>
      <c r="K60" s="7">
        <v>135</v>
      </c>
      <c r="L60" s="7">
        <v>260</v>
      </c>
      <c r="M60" s="9">
        <v>38.086532602071983</v>
      </c>
    </row>
    <row r="61" spans="1:14" s="4" customFormat="1" x14ac:dyDescent="0.25">
      <c r="A61" s="7" t="s">
        <v>3</v>
      </c>
      <c r="B61" t="s">
        <v>72</v>
      </c>
      <c r="C61" s="7">
        <v>28</v>
      </c>
      <c r="D61" s="7">
        <v>18</v>
      </c>
      <c r="E61" s="7" t="s">
        <v>1</v>
      </c>
      <c r="F61" s="9">
        <v>-64.204999999999998</v>
      </c>
      <c r="G61" s="9">
        <v>102.31</v>
      </c>
      <c r="H61" s="8">
        <v>0.80800000000014194</v>
      </c>
      <c r="I61" s="9">
        <v>-47.61</v>
      </c>
      <c r="J61" s="9">
        <v>-1.1700000000000017</v>
      </c>
      <c r="K61" s="7">
        <v>226</v>
      </c>
      <c r="L61" s="7"/>
      <c r="M61" s="9"/>
    </row>
    <row r="62" spans="1:14" s="4" customFormat="1" x14ac:dyDescent="0.25">
      <c r="F62" s="6"/>
      <c r="G62" s="6"/>
      <c r="H62" s="5"/>
      <c r="I62" s="6"/>
      <c r="J62" s="6"/>
      <c r="L62" s="5"/>
      <c r="M62" s="5"/>
    </row>
    <row r="64" spans="1:14" x14ac:dyDescent="0.25">
      <c r="A64" t="s">
        <v>0</v>
      </c>
      <c r="C64" s="16">
        <f>COUNT(C2:C33)</f>
        <v>32</v>
      </c>
      <c r="D64" s="16">
        <f>COUNT(D2:D33)</f>
        <v>32</v>
      </c>
      <c r="E64" s="16"/>
      <c r="F64" s="16">
        <f t="shared" ref="F64:M64" si="0">COUNT(F2:F33)</f>
        <v>32</v>
      </c>
      <c r="G64" s="16">
        <f t="shared" si="0"/>
        <v>32</v>
      </c>
      <c r="H64" s="16">
        <f t="shared" si="0"/>
        <v>32</v>
      </c>
      <c r="I64" s="16">
        <f t="shared" si="0"/>
        <v>32</v>
      </c>
      <c r="J64" s="16">
        <f t="shared" si="0"/>
        <v>32</v>
      </c>
      <c r="K64" s="16">
        <f t="shared" si="0"/>
        <v>32</v>
      </c>
      <c r="L64" s="16">
        <f t="shared" si="0"/>
        <v>32</v>
      </c>
      <c r="M64" s="16">
        <f t="shared" si="0"/>
        <v>32</v>
      </c>
      <c r="N64" t="s">
        <v>74</v>
      </c>
    </row>
    <row r="65" spans="1:14" x14ac:dyDescent="0.25">
      <c r="C65" s="18">
        <f>AVERAGE(C2:C33)</f>
        <v>33.71875</v>
      </c>
      <c r="D65" s="16">
        <f>AVERAGE(D2:D33)</f>
        <v>19.75</v>
      </c>
      <c r="E65" s="16"/>
      <c r="F65" s="18">
        <f t="shared" ref="F65:M65" si="1">AVERAGE(F2:F33)</f>
        <v>-65.67025000000001</v>
      </c>
      <c r="G65" s="18">
        <f t="shared" si="1"/>
        <v>77.248874999999998</v>
      </c>
      <c r="H65" s="17">
        <f t="shared" si="1"/>
        <v>0.24831250000001762</v>
      </c>
      <c r="I65" s="18">
        <f t="shared" si="1"/>
        <v>-46.430937500000006</v>
      </c>
      <c r="J65" s="18">
        <f t="shared" si="1"/>
        <v>16.810468750000002</v>
      </c>
      <c r="K65" s="18">
        <f t="shared" si="1"/>
        <v>60.7</v>
      </c>
      <c r="L65" s="18">
        <f t="shared" si="1"/>
        <v>624.21875</v>
      </c>
      <c r="M65" s="18">
        <f t="shared" si="1"/>
        <v>222.42299486337868</v>
      </c>
    </row>
    <row r="66" spans="1:14" x14ac:dyDescent="0.25">
      <c r="C66" s="18">
        <f>_xlfn.STDEV.S(C2:C33)</f>
        <v>6.9664373965463868</v>
      </c>
      <c r="D66" s="16">
        <f>_xlfn.STDEV.S(D2:D33)</f>
        <v>0.672021505032247</v>
      </c>
      <c r="E66" s="16"/>
      <c r="F66" s="18">
        <f t="shared" ref="F66:M66" si="2">_xlfn.STDEV.S(F2:F33)</f>
        <v>3.3898556539827323</v>
      </c>
      <c r="G66" s="18">
        <f t="shared" si="2"/>
        <v>8.5805699026835622</v>
      </c>
      <c r="H66" s="17">
        <f t="shared" si="2"/>
        <v>3.0150629908355247E-2</v>
      </c>
      <c r="I66" s="18">
        <f t="shared" si="2"/>
        <v>4.1783584594099361</v>
      </c>
      <c r="J66" s="18">
        <f t="shared" si="2"/>
        <v>3.4275606108320544</v>
      </c>
      <c r="K66" s="18">
        <f t="shared" si="2"/>
        <v>15.330930152956746</v>
      </c>
      <c r="L66" s="18">
        <f t="shared" si="2"/>
        <v>147.49034618490097</v>
      </c>
      <c r="M66" s="18">
        <f t="shared" si="2"/>
        <v>39.228760304398676</v>
      </c>
    </row>
    <row r="67" spans="1:14" x14ac:dyDescent="0.25">
      <c r="C67" s="16">
        <f>C66/SQRT(C64)</f>
        <v>1.2315037809523768</v>
      </c>
      <c r="D67" s="16">
        <f>D66/SQRT(D64)</f>
        <v>0.11879774082787285</v>
      </c>
      <c r="E67" s="16"/>
      <c r="F67" s="18">
        <f t="shared" ref="F67:M67" si="3">F66/SQRT(F64)</f>
        <v>0.59924748004368711</v>
      </c>
      <c r="G67" s="18">
        <f t="shared" si="3"/>
        <v>1.516844791158185</v>
      </c>
      <c r="H67" s="17">
        <f t="shared" si="3"/>
        <v>5.3299287163109822E-3</v>
      </c>
      <c r="I67" s="18">
        <f t="shared" si="3"/>
        <v>0.73863640021923538</v>
      </c>
      <c r="J67" s="18">
        <f t="shared" si="3"/>
        <v>0.60591283771181259</v>
      </c>
      <c r="K67" s="18">
        <f t="shared" si="3"/>
        <v>2.7101511682632573</v>
      </c>
      <c r="L67" s="18">
        <f t="shared" si="3"/>
        <v>26.072855986723727</v>
      </c>
      <c r="M67" s="18">
        <f t="shared" si="3"/>
        <v>6.9347306071954886</v>
      </c>
    </row>
    <row r="69" spans="1:14" x14ac:dyDescent="0.25">
      <c r="A69" t="s">
        <v>3</v>
      </c>
      <c r="C69" s="7">
        <f>COUNT(C37:C61)</f>
        <v>25</v>
      </c>
      <c r="D69" s="7">
        <f>COUNT(D37:D57)</f>
        <v>19</v>
      </c>
      <c r="E69" s="7"/>
      <c r="F69" s="7">
        <f t="shared" ref="F69:M69" si="4">COUNT(F37:F61)</f>
        <v>25</v>
      </c>
      <c r="G69" s="7">
        <f t="shared" si="4"/>
        <v>25</v>
      </c>
      <c r="H69" s="7">
        <f t="shared" si="4"/>
        <v>25</v>
      </c>
      <c r="I69" s="7">
        <f t="shared" si="4"/>
        <v>25</v>
      </c>
      <c r="J69" s="7">
        <f t="shared" si="4"/>
        <v>25</v>
      </c>
      <c r="K69" s="7">
        <f t="shared" si="4"/>
        <v>25</v>
      </c>
      <c r="L69" s="7">
        <f t="shared" si="4"/>
        <v>24</v>
      </c>
      <c r="M69" s="7">
        <f t="shared" si="4"/>
        <v>24</v>
      </c>
      <c r="N69" t="s">
        <v>75</v>
      </c>
    </row>
    <row r="70" spans="1:14" x14ac:dyDescent="0.25">
      <c r="C70" s="9">
        <f>AVERAGE(C37:C61)</f>
        <v>30.04</v>
      </c>
      <c r="D70" s="7">
        <f>AVERAGE(D37:D57)</f>
        <v>19.736842105263158</v>
      </c>
      <c r="E70" s="7"/>
      <c r="F70" s="9">
        <f t="shared" ref="F70:M70" si="5">AVERAGE(F37:F61)</f>
        <v>-70.719239999999985</v>
      </c>
      <c r="G70" s="9">
        <f t="shared" si="5"/>
        <v>89.372919999999993</v>
      </c>
      <c r="H70" s="8">
        <f t="shared" si="5"/>
        <v>0.77432000000001067</v>
      </c>
      <c r="I70" s="9">
        <f t="shared" si="5"/>
        <v>-43.443360000000006</v>
      </c>
      <c r="J70" s="9">
        <f t="shared" si="5"/>
        <v>6.1723999999999997</v>
      </c>
      <c r="K70" s="9">
        <f t="shared" si="5"/>
        <v>186.04400000000001</v>
      </c>
      <c r="L70" s="9">
        <f t="shared" si="5"/>
        <v>270.83333333333331</v>
      </c>
      <c r="M70" s="9">
        <f t="shared" si="5"/>
        <v>33.874576202424251</v>
      </c>
      <c r="N70" t="s">
        <v>76</v>
      </c>
    </row>
    <row r="71" spans="1:14" x14ac:dyDescent="0.25">
      <c r="C71" s="9">
        <f>_xlfn.STDEV.S(C37:C61)</f>
        <v>11.326517558367177</v>
      </c>
      <c r="D71" s="7">
        <f>_xlfn.STDEV.S(D37:D57)</f>
        <v>0.805681579172283</v>
      </c>
      <c r="E71" s="7"/>
      <c r="F71" s="9">
        <f t="shared" ref="F71:M71" si="6">_xlfn.STDEV.S(F37:F61)</f>
        <v>3.1884565529421907</v>
      </c>
      <c r="G71" s="9">
        <f t="shared" si="6"/>
        <v>8.6397090224922124</v>
      </c>
      <c r="H71" s="8">
        <f t="shared" si="6"/>
        <v>0.10128372689300461</v>
      </c>
      <c r="I71" s="9">
        <f t="shared" si="6"/>
        <v>3.9816048364112349</v>
      </c>
      <c r="J71" s="9">
        <f t="shared" si="6"/>
        <v>4.0910968781815269</v>
      </c>
      <c r="K71" s="9">
        <f t="shared" si="6"/>
        <v>65.339842872987248</v>
      </c>
      <c r="L71" s="9">
        <f t="shared" si="6"/>
        <v>103.73111841456367</v>
      </c>
      <c r="M71" s="9">
        <f t="shared" si="6"/>
        <v>4.8386653385318636</v>
      </c>
    </row>
    <row r="72" spans="1:14" x14ac:dyDescent="0.25">
      <c r="C72" s="7">
        <f>C71/SQRT(C69)</f>
        <v>2.2653035116734355</v>
      </c>
      <c r="D72" s="7">
        <f>D71/SQRT(D69)</f>
        <v>0.18483603075180241</v>
      </c>
      <c r="E72" s="7"/>
      <c r="F72" s="9">
        <f t="shared" ref="F72:M72" si="7">F71/SQRT(F69)</f>
        <v>0.63769131058843809</v>
      </c>
      <c r="G72" s="9">
        <f t="shared" si="7"/>
        <v>1.7279418044984425</v>
      </c>
      <c r="H72" s="8">
        <f t="shared" si="7"/>
        <v>2.0256745378600921E-2</v>
      </c>
      <c r="I72" s="9">
        <f t="shared" si="7"/>
        <v>0.79632096728224699</v>
      </c>
      <c r="J72" s="9">
        <f t="shared" si="7"/>
        <v>0.81821937563630542</v>
      </c>
      <c r="K72" s="9">
        <f t="shared" si="7"/>
        <v>13.067968574597449</v>
      </c>
      <c r="L72" s="9">
        <f t="shared" si="7"/>
        <v>21.174025880325082</v>
      </c>
      <c r="M72" s="9">
        <f t="shared" si="7"/>
        <v>0.98768842629119125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Aric Agmon</dc:creator>
  <cp:lastModifiedBy>Aric Agmon</cp:lastModifiedBy>
  <dcterms:created xsi:type="dcterms:W3CDTF">2022-08-29T19:12:47Z</dcterms:created>
  <dcterms:modified xsi:type="dcterms:W3CDTF">2022-08-30T02:26:27Z</dcterms:modified>
</cp:coreProperties>
</file>