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hared/File Sharing/Nico_et_Laura/Project_HCP-1_CLS-2/00-Paper/Revision_1_20220925/00_Revised figures and sources/Figure 1_Figure supplement 1/"/>
    </mc:Choice>
  </mc:AlternateContent>
  <xr:revisionPtr revIDLastSave="0" documentId="13_ncr:1_{213AA45B-19A6-104A-9CC0-6D143F1D06C3}" xr6:coauthVersionLast="47" xr6:coauthVersionMax="47" xr10:uidLastSave="{00000000-0000-0000-0000-000000000000}"/>
  <bookViews>
    <workbookView xWindow="6460" yWindow="2500" windowWidth="28040" windowHeight="17440" xr2:uid="{50025142-A0B5-6846-9932-F3133F995F3C}"/>
  </bookViews>
  <sheets>
    <sheet name="GFP_HCP-1 signal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4" i="1" l="1"/>
  <c r="Z4" i="1"/>
  <c r="Z5" i="1"/>
  <c r="Z6" i="1"/>
  <c r="M20" i="1"/>
  <c r="M21" i="1"/>
  <c r="M22" i="1"/>
  <c r="M23" i="1"/>
  <c r="M24" i="1"/>
  <c r="M25" i="1"/>
  <c r="M26" i="1"/>
  <c r="M27" i="1"/>
  <c r="M28" i="1"/>
  <c r="M29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4" i="1"/>
  <c r="L29" i="1"/>
  <c r="L28" i="1"/>
  <c r="L27" i="1"/>
  <c r="L26" i="1"/>
  <c r="L25" i="1"/>
  <c r="L24" i="1"/>
  <c r="L23" i="1"/>
  <c r="L22" i="1"/>
  <c r="L21" i="1"/>
  <c r="L20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<sst xmlns="http://schemas.openxmlformats.org/spreadsheetml/2006/main" count="174" uniqueCount="164">
  <si>
    <t>Signal</t>
  </si>
  <si>
    <t>Noise</t>
  </si>
  <si>
    <t xml:space="preserve">Area </t>
  </si>
  <si>
    <t>Mean</t>
  </si>
  <si>
    <t>IntDen</t>
  </si>
  <si>
    <t>RawIntDen</t>
  </si>
  <si>
    <t>SIGNAL/NOISE</t>
  </si>
  <si>
    <t>Image #</t>
  </si>
  <si>
    <t>frame</t>
  </si>
  <si>
    <t>intden</t>
  </si>
  <si>
    <t>SUM_PHX441_ctrl_30x_4Z_2um_15s_NM_20221007_01</t>
  </si>
  <si>
    <t>12/22</t>
  </si>
  <si>
    <t>SUM_PHX441_ctrl_30x_4Z_2um_15s_NM_20221007_02</t>
  </si>
  <si>
    <t>1/7</t>
  </si>
  <si>
    <t>1179324</t>
  </si>
  <si>
    <t>597703</t>
  </si>
  <si>
    <t>SUM_PHX441_ctrl_30x_4Z_2um_15s_NM_20221007_03</t>
  </si>
  <si>
    <t>15/30</t>
  </si>
  <si>
    <t>1546334</t>
  </si>
  <si>
    <t>720460</t>
  </si>
  <si>
    <t>SUM_PHX441_ctrl_30x_4Z_2um_15s_NM_20221007_04_TOP</t>
  </si>
  <si>
    <t>2/15</t>
  </si>
  <si>
    <t>1674303</t>
  </si>
  <si>
    <t>671877</t>
  </si>
  <si>
    <t>SUM_PHX441_ctrl_30x_4Z_2um_15s_NM_20221007_04_BOTTOM</t>
  </si>
  <si>
    <t>3/15</t>
  </si>
  <si>
    <t>1010832</t>
  </si>
  <si>
    <t>473348</t>
  </si>
  <si>
    <t>SUM_PHX441_ctrl_30x_4Z_2um_15s_NM_20221007_06</t>
  </si>
  <si>
    <t>21/36</t>
  </si>
  <si>
    <t>1397763</t>
  </si>
  <si>
    <t>645985</t>
  </si>
  <si>
    <t>SUM_PHX441_ctrl_30x_4Z_2um_15s_NM_20221007_07</t>
  </si>
  <si>
    <t>4/11</t>
  </si>
  <si>
    <t>1512295</t>
  </si>
  <si>
    <t>592330</t>
  </si>
  <si>
    <t>SUM_PHX441_ctrl_30x_4Z_2um_15s_NM_20221007_08</t>
  </si>
  <si>
    <t>3/9</t>
  </si>
  <si>
    <t>1189957</t>
  </si>
  <si>
    <t>SUM_PHX441_ctrl_30x_4Z_2um_15s_NM_20221007_09</t>
  </si>
  <si>
    <t>5/13</t>
  </si>
  <si>
    <t>SUM_PHX441_ctrl_30x_4Z_2um_15s_NM_20221007_12_LEFT</t>
  </si>
  <si>
    <t>8/12</t>
  </si>
  <si>
    <t>SUM_PHX441_ctrl_30x_4Z_2um_15s_NM_20221007_12_RIGHT</t>
  </si>
  <si>
    <t>6/12</t>
  </si>
  <si>
    <t>SUM_PHX441_ctrl_30x_4Z_2um_15s_NM_20221007_15</t>
  </si>
  <si>
    <t>10/19</t>
  </si>
  <si>
    <t>SUM_PHX441_ctrl_30x_4Z_2um_15s_NM_20221007_16</t>
  </si>
  <si>
    <t>9/22</t>
  </si>
  <si>
    <t>SUM_PHX441_ctrl_30x_4Z_2um_15s_NM_20221007_17</t>
  </si>
  <si>
    <t>8/21</t>
  </si>
  <si>
    <t>SUM_PHX441_ctrl_30x_4Z_2um_15s_NM_20221007_18</t>
  </si>
  <si>
    <t>3/12</t>
  </si>
  <si>
    <t>SUM_JDU755_ctrl_30x_4Z_2um_15s_NM_20221011_01</t>
  </si>
  <si>
    <t>18/42</t>
  </si>
  <si>
    <t>640090</t>
  </si>
  <si>
    <t>460313</t>
  </si>
  <si>
    <t>SUM_JDU755_ctrl_30x_4Z_2um_15s_NM_20221011_02</t>
  </si>
  <si>
    <t>3/27</t>
  </si>
  <si>
    <t>626734</t>
  </si>
  <si>
    <t>427990</t>
  </si>
  <si>
    <t>SUM_JDU755_ctrl_30x_4Z_2um_15s_NM_20221011_03</t>
  </si>
  <si>
    <t>19/35</t>
  </si>
  <si>
    <t>704374</t>
  </si>
  <si>
    <t>422920</t>
  </si>
  <si>
    <t>SUM_JDU755_ctrl_30x_4Z_2um_15s_NM_20221011_04</t>
  </si>
  <si>
    <t>14/27</t>
  </si>
  <si>
    <t>604079</t>
  </si>
  <si>
    <t>341135</t>
  </si>
  <si>
    <t>SUM_JDU755_ctrl_30x_4Z_2um_15s_NM_20221011_06</t>
  </si>
  <si>
    <t>18/30</t>
  </si>
  <si>
    <t>533028</t>
  </si>
  <si>
    <t>382381</t>
  </si>
  <si>
    <t>SUM_JDU755_ctrl_30x_4Z_2um_15s_NM_20221011_08</t>
  </si>
  <si>
    <t>21/38</t>
  </si>
  <si>
    <t>399777</t>
  </si>
  <si>
    <t>324960</t>
  </si>
  <si>
    <t>SUM_JDU755_ctrl_30x_4Z_2um_15s_NM_20221011_09</t>
  </si>
  <si>
    <t>527187</t>
  </si>
  <si>
    <t>391749</t>
  </si>
  <si>
    <t>SUM_JDU755_ctrl_30x_4Z_2um_15s_NM_20221011_11</t>
  </si>
  <si>
    <t>16/28</t>
  </si>
  <si>
    <t>517753</t>
  </si>
  <si>
    <t>360433</t>
  </si>
  <si>
    <t>SUM_JDU755_ctrl_30x_4Z_2um_15s_NM_20221011_12</t>
  </si>
  <si>
    <t>18/37</t>
  </si>
  <si>
    <t>646747</t>
  </si>
  <si>
    <t>382595</t>
  </si>
  <si>
    <t>SUM_JDU755_ctrl_30x_4Z_2um_15s_NM_20221011_13</t>
  </si>
  <si>
    <t>3/18</t>
  </si>
  <si>
    <t>433519</t>
  </si>
  <si>
    <t>281466</t>
  </si>
  <si>
    <t>Descriptive statistics</t>
  </si>
  <si>
    <t>Number of values</t>
  </si>
  <si>
    <t>Minimum</t>
  </si>
  <si>
    <t>25% Percentile</t>
  </si>
  <si>
    <t>Median</t>
  </si>
  <si>
    <t>75% Percentile</t>
  </si>
  <si>
    <t>Maximum</t>
  </si>
  <si>
    <t>Range</t>
  </si>
  <si>
    <t>10% Percentile</t>
  </si>
  <si>
    <t>90% Percentile</t>
  </si>
  <si>
    <t>95% CI of median</t>
  </si>
  <si>
    <t>Actual confidence level</t>
  </si>
  <si>
    <t>96%</t>
  </si>
  <si>
    <t>98%</t>
  </si>
  <si>
    <t>Lower confidence limit</t>
  </si>
  <si>
    <t>Upper confidence limit</t>
  </si>
  <si>
    <t>Std. Deviation</t>
  </si>
  <si>
    <t>Std. Error of Mean</t>
  </si>
  <si>
    <t>Lower 95% CI of mean</t>
  </si>
  <si>
    <t>Upper 95% CI of mean</t>
  </si>
  <si>
    <t>Coefficient of variation</t>
  </si>
  <si>
    <t>19%</t>
  </si>
  <si>
    <t>11%</t>
  </si>
  <si>
    <t>Geometric mean</t>
  </si>
  <si>
    <t>Geometric SD factor</t>
  </si>
  <si>
    <t>Lower 95% CI of geo. mean</t>
  </si>
  <si>
    <t>Upper 95% CI of geo. mean</t>
  </si>
  <si>
    <t>Sum</t>
  </si>
  <si>
    <t>Unpaired t-test Results</t>
  </si>
  <si>
    <t>Table Analyzed</t>
  </si>
  <si>
    <t>GFP::HCP-1 signal intensity/ Noise</t>
  </si>
  <si>
    <t>Column B</t>
  </si>
  <si>
    <t>bub-3∆ JDU755</t>
  </si>
  <si>
    <t>vs.</t>
  </si>
  <si>
    <t>vs,</t>
  </si>
  <si>
    <t>Column A</t>
  </si>
  <si>
    <t>Control PHX441</t>
  </si>
  <si>
    <t>Unpaired t test</t>
  </si>
  <si>
    <t>P value</t>
  </si>
  <si>
    <t>&lt;0,0001</t>
  </si>
  <si>
    <t>P value summary</t>
  </si>
  <si>
    <t>****</t>
  </si>
  <si>
    <t>Significantly different (P &lt; 0.05)?</t>
  </si>
  <si>
    <t>Yes</t>
  </si>
  <si>
    <t>One- or two-tailed P value?</t>
  </si>
  <si>
    <t>Two-tailed</t>
  </si>
  <si>
    <t>t, df</t>
  </si>
  <si>
    <t>t=5,705, df=23</t>
  </si>
  <si>
    <t>How big is the difference?</t>
  </si>
  <si>
    <t>Mean of column A</t>
  </si>
  <si>
    <t>Mean of column B</t>
  </si>
  <si>
    <t>Difference between means (B - A) ± SEM</t>
  </si>
  <si>
    <t>-0,8485 ± 0,1487</t>
  </si>
  <si>
    <t>95% confidence interval</t>
  </si>
  <si>
    <t>-1,156 to -0,5409</t>
  </si>
  <si>
    <t>R squared (eta squared)</t>
  </si>
  <si>
    <t>F test to compare variances</t>
  </si>
  <si>
    <t>F, DFn, Dfd</t>
  </si>
  <si>
    <t>6,814, 14, 9</t>
  </si>
  <si>
    <t>**</t>
  </si>
  <si>
    <t>Data analyzed</t>
  </si>
  <si>
    <t>Sample size, column A</t>
  </si>
  <si>
    <t>Sample size, column B</t>
  </si>
  <si>
    <t>a.u. Scaling</t>
  </si>
  <si>
    <t>Control</t>
  </si>
  <si>
    <t>bub-3∆</t>
  </si>
  <si>
    <t>AVERAGE SIGNAL REDUCTION RELATIVE TO CONTROL</t>
  </si>
  <si>
    <t>AVERAGE CORRECTED SIGNAL</t>
  </si>
  <si>
    <t>%</t>
  </si>
  <si>
    <t>% REDUCTION</t>
  </si>
  <si>
    <t>Control
PHX441</t>
  </si>
  <si>
    <r>
      <t xml:space="preserve">bub-3∆
</t>
    </r>
    <r>
      <rPr>
        <sz val="12"/>
        <color theme="1"/>
        <rFont val="Calibri"/>
        <family val="2"/>
        <scheme val="minor"/>
      </rPr>
      <t>JDU755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</si>
</sst>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9" fontId="1" fillId="3" borderId="0" xfId="0" applyNumberFormat="1" applyFont="1" applyFill="1" applyAlignment="1">
      <alignment horizontal="right"/>
    </xf>
    <xf numFmtId="49" fontId="1" fillId="4" borderId="0" xfId="0" applyNumberFormat="1" applyFont="1" applyFill="1" applyAlignment="1">
      <alignment horizontal="right"/>
    </xf>
    <xf numFmtId="49" fontId="1" fillId="0" borderId="0" xfId="0" applyNumberFormat="1" applyFont="1" applyAlignment="1">
      <alignment horizontal="right"/>
    </xf>
    <xf numFmtId="49" fontId="0" fillId="3" borderId="0" xfId="0" applyNumberFormat="1" applyFill="1" applyAlignment="1">
      <alignment horizontal="right"/>
    </xf>
    <xf numFmtId="49" fontId="0" fillId="4" borderId="0" xfId="0" applyNumberFormat="1" applyFill="1" applyAlignment="1">
      <alignment horizontal="right"/>
    </xf>
    <xf numFmtId="49" fontId="0" fillId="2" borderId="0" xfId="0" applyNumberFormat="1" applyFill="1" applyAlignment="1">
      <alignment horizontal="right"/>
    </xf>
    <xf numFmtId="0" fontId="1" fillId="5" borderId="0" xfId="0" applyFont="1" applyFill="1" applyAlignment="1">
      <alignment horizontal="right"/>
    </xf>
    <xf numFmtId="49" fontId="0" fillId="5" borderId="0" xfId="0" applyNumberFormat="1" applyFill="1" applyAlignment="1">
      <alignment horizontal="right"/>
    </xf>
    <xf numFmtId="0" fontId="0" fillId="5" borderId="0" xfId="0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49" fontId="0" fillId="0" borderId="0" xfId="0" applyNumberFormat="1"/>
    <xf numFmtId="0" fontId="5" fillId="6" borderId="3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right"/>
    </xf>
    <xf numFmtId="0" fontId="0" fillId="0" borderId="4" xfId="0" applyBorder="1"/>
    <xf numFmtId="0" fontId="0" fillId="8" borderId="4" xfId="0" applyFill="1" applyBorder="1"/>
    <xf numFmtId="0" fontId="1" fillId="9" borderId="4" xfId="0" applyFont="1" applyFill="1" applyBorder="1"/>
    <xf numFmtId="49" fontId="0" fillId="0" borderId="4" xfId="0" applyNumberFormat="1" applyBorder="1"/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1" fillId="3" borderId="0" xfId="0" applyNumberFormat="1" applyFont="1" applyFill="1" applyAlignment="1">
      <alignment horizontal="center"/>
    </xf>
    <xf numFmtId="49" fontId="1" fillId="4" borderId="0" xfId="0" applyNumberFormat="1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7D6E9-581F-8548-8B16-DC3204E6282D}">
  <dimension ref="A1:Z34"/>
  <sheetViews>
    <sheetView tabSelected="1" workbookViewId="0">
      <selection activeCell="J33" sqref="J33"/>
    </sheetView>
  </sheetViews>
  <sheetFormatPr baseColWidth="10" defaultRowHeight="16" x14ac:dyDescent="0.2"/>
  <cols>
    <col min="12" max="12" width="13.33203125" bestFit="1" customWidth="1"/>
    <col min="15" max="15" width="23.1640625" bestFit="1" customWidth="1"/>
    <col min="16" max="17" width="10.83203125" style="2"/>
    <col min="19" max="19" width="32.33203125" style="16" bestFit="1" customWidth="1"/>
    <col min="20" max="20" width="10.83203125" style="16"/>
    <col min="24" max="24" width="26.83203125" bestFit="1" customWidth="1"/>
  </cols>
  <sheetData>
    <row r="1" spans="1:26" x14ac:dyDescent="0.2">
      <c r="A1" s="1"/>
      <c r="B1" s="1"/>
      <c r="C1" s="28" t="s">
        <v>0</v>
      </c>
      <c r="D1" s="28"/>
      <c r="E1" s="28"/>
      <c r="F1" s="28"/>
      <c r="G1" s="29" t="s">
        <v>1</v>
      </c>
      <c r="H1" s="29"/>
      <c r="I1" s="29"/>
      <c r="J1" s="29"/>
      <c r="K1" s="2"/>
      <c r="L1" s="30" t="s">
        <v>6</v>
      </c>
      <c r="M1" s="30"/>
      <c r="O1" s="14" t="s">
        <v>92</v>
      </c>
      <c r="S1" s="17" t="s">
        <v>120</v>
      </c>
    </row>
    <row r="2" spans="1:26" x14ac:dyDescent="0.2">
      <c r="A2" s="1"/>
      <c r="B2" s="1"/>
      <c r="C2" s="3" t="s">
        <v>2</v>
      </c>
      <c r="D2" s="3" t="s">
        <v>3</v>
      </c>
      <c r="E2" s="3" t="s">
        <v>4</v>
      </c>
      <c r="F2" s="3" t="s">
        <v>5</v>
      </c>
      <c r="G2" s="4" t="s">
        <v>2</v>
      </c>
      <c r="H2" s="4" t="s">
        <v>3</v>
      </c>
      <c r="I2" s="4" t="s">
        <v>4</v>
      </c>
      <c r="J2" s="4" t="s">
        <v>5</v>
      </c>
      <c r="K2" s="2"/>
      <c r="L2" s="9" t="s">
        <v>9</v>
      </c>
      <c r="M2" s="5" t="s">
        <v>155</v>
      </c>
      <c r="O2" s="15" t="s">
        <v>93</v>
      </c>
      <c r="P2" s="13">
        <v>15</v>
      </c>
      <c r="Q2" s="13">
        <v>10</v>
      </c>
      <c r="S2" s="15" t="s">
        <v>121</v>
      </c>
      <c r="T2" s="12" t="s">
        <v>122</v>
      </c>
      <c r="X2" s="27" t="s">
        <v>158</v>
      </c>
      <c r="Y2" s="27"/>
      <c r="Z2" s="27"/>
    </row>
    <row r="3" spans="1:26" x14ac:dyDescent="0.2">
      <c r="A3" s="5" t="s">
        <v>7</v>
      </c>
      <c r="B3" s="5" t="s">
        <v>8</v>
      </c>
      <c r="C3" s="6"/>
      <c r="D3" s="6"/>
      <c r="E3" s="6"/>
      <c r="F3" s="6"/>
      <c r="G3" s="7"/>
      <c r="H3" s="7"/>
      <c r="I3" s="7"/>
      <c r="J3" s="7"/>
      <c r="K3" s="2"/>
      <c r="L3" s="11"/>
      <c r="O3" s="15"/>
      <c r="P3" s="13"/>
      <c r="Q3" s="13"/>
      <c r="S3" s="15"/>
      <c r="T3" s="12"/>
      <c r="Y3" s="19" t="s">
        <v>156</v>
      </c>
      <c r="Z3" s="20" t="s">
        <v>157</v>
      </c>
    </row>
    <row r="4" spans="1:26" x14ac:dyDescent="0.2">
      <c r="A4" s="1" t="s">
        <v>10</v>
      </c>
      <c r="B4" s="1" t="s">
        <v>11</v>
      </c>
      <c r="C4" s="6">
        <v>23</v>
      </c>
      <c r="D4" s="6">
        <v>2726.4</v>
      </c>
      <c r="E4" s="6">
        <v>62636.6</v>
      </c>
      <c r="F4" s="6">
        <v>1355037</v>
      </c>
      <c r="G4" s="7">
        <v>23</v>
      </c>
      <c r="H4" s="7">
        <v>1357.1</v>
      </c>
      <c r="I4" s="7">
        <v>31178.7</v>
      </c>
      <c r="J4" s="7">
        <v>674498</v>
      </c>
      <c r="K4" s="33" t="s">
        <v>162</v>
      </c>
      <c r="L4" s="10">
        <f t="shared" ref="L4:L18" si="0">E4/I4</f>
        <v>2.0089548313431926</v>
      </c>
      <c r="M4" s="18">
        <f>L4/4</f>
        <v>0.50223870783579816</v>
      </c>
      <c r="O4" s="15" t="s">
        <v>94</v>
      </c>
      <c r="P4" s="13">
        <v>1.9</v>
      </c>
      <c r="Q4" s="13">
        <v>1.2</v>
      </c>
      <c r="S4" s="15" t="s">
        <v>123</v>
      </c>
      <c r="T4" s="12" t="s">
        <v>124</v>
      </c>
      <c r="X4" s="21" t="s">
        <v>159</v>
      </c>
      <c r="Y4" s="25">
        <f>AVERAGE(L4:L18)</f>
        <v>2.3413525021956318</v>
      </c>
      <c r="Z4" s="25">
        <f>AVERAGE(L20:L29)</f>
        <v>1.4928245631005987</v>
      </c>
    </row>
    <row r="5" spans="1:26" x14ac:dyDescent="0.2">
      <c r="A5" s="1" t="s">
        <v>12</v>
      </c>
      <c r="B5" s="1" t="s">
        <v>13</v>
      </c>
      <c r="C5" s="6">
        <v>19.5</v>
      </c>
      <c r="D5" s="6">
        <v>2801.2</v>
      </c>
      <c r="E5" s="6">
        <v>54514.3</v>
      </c>
      <c r="F5" s="6" t="s">
        <v>14</v>
      </c>
      <c r="G5" s="7">
        <v>19.5</v>
      </c>
      <c r="H5" s="7">
        <v>1419.7</v>
      </c>
      <c r="I5" s="7">
        <v>27628.799999999999</v>
      </c>
      <c r="J5" s="7" t="s">
        <v>15</v>
      </c>
      <c r="K5" s="31"/>
      <c r="L5" s="10">
        <f t="shared" si="0"/>
        <v>1.9730969133657634</v>
      </c>
      <c r="M5" s="18">
        <f t="shared" ref="M5:M29" si="1">L5/4</f>
        <v>0.49327422834144086</v>
      </c>
      <c r="O5" s="15" t="s">
        <v>95</v>
      </c>
      <c r="P5" s="13">
        <v>2</v>
      </c>
      <c r="Q5" s="13">
        <v>1.4</v>
      </c>
      <c r="S5" s="15" t="s">
        <v>125</v>
      </c>
      <c r="T5" s="12" t="s">
        <v>126</v>
      </c>
      <c r="X5" s="21" t="s">
        <v>160</v>
      </c>
      <c r="Y5" s="22">
        <v>100</v>
      </c>
      <c r="Z5" s="22">
        <f>Z4/Y4*100</f>
        <v>63.759069243126966</v>
      </c>
    </row>
    <row r="6" spans="1:26" x14ac:dyDescent="0.2">
      <c r="A6" s="1" t="s">
        <v>16</v>
      </c>
      <c r="B6" s="1" t="s">
        <v>17</v>
      </c>
      <c r="C6" s="6">
        <v>24.5</v>
      </c>
      <c r="D6" s="6">
        <v>2912.1</v>
      </c>
      <c r="E6" s="6">
        <v>71479.3</v>
      </c>
      <c r="F6" s="6" t="s">
        <v>18</v>
      </c>
      <c r="G6" s="7">
        <v>24.5</v>
      </c>
      <c r="H6" s="7">
        <v>1356.8</v>
      </c>
      <c r="I6" s="7">
        <v>33303.300000000003</v>
      </c>
      <c r="J6" s="7" t="s">
        <v>19</v>
      </c>
      <c r="K6" s="31"/>
      <c r="L6" s="10">
        <f t="shared" si="0"/>
        <v>2.1463128278579</v>
      </c>
      <c r="M6" s="18">
        <f t="shared" si="1"/>
        <v>0.536578206964475</v>
      </c>
      <c r="O6" s="15" t="s">
        <v>96</v>
      </c>
      <c r="P6" s="13">
        <v>2.2000000000000002</v>
      </c>
      <c r="Q6" s="13">
        <v>1.5</v>
      </c>
      <c r="S6" s="15" t="s">
        <v>127</v>
      </c>
      <c r="T6" s="12" t="s">
        <v>128</v>
      </c>
      <c r="X6" s="21" t="s">
        <v>161</v>
      </c>
      <c r="Y6" s="23"/>
      <c r="Z6" s="24">
        <f>Y5-Z5</f>
        <v>36.240930756873034</v>
      </c>
    </row>
    <row r="7" spans="1:26" x14ac:dyDescent="0.2">
      <c r="A7" s="1" t="s">
        <v>20</v>
      </c>
      <c r="B7" s="1" t="s">
        <v>21</v>
      </c>
      <c r="C7" s="6">
        <v>22.4</v>
      </c>
      <c r="D7" s="6">
        <v>3452.2</v>
      </c>
      <c r="E7" s="6">
        <v>77394.7</v>
      </c>
      <c r="F7" s="6" t="s">
        <v>22</v>
      </c>
      <c r="G7" s="7">
        <v>22.4</v>
      </c>
      <c r="H7" s="7">
        <v>1385.3</v>
      </c>
      <c r="I7" s="7">
        <v>31057.5</v>
      </c>
      <c r="J7" s="7" t="s">
        <v>23</v>
      </c>
      <c r="K7" s="31"/>
      <c r="L7" s="10">
        <f t="shared" si="0"/>
        <v>2.4919810029783465</v>
      </c>
      <c r="M7" s="18">
        <f t="shared" si="1"/>
        <v>0.62299525074458661</v>
      </c>
      <c r="O7" s="15" t="s">
        <v>97</v>
      </c>
      <c r="P7" s="13">
        <v>2.6</v>
      </c>
      <c r="Q7" s="13">
        <v>1.7</v>
      </c>
      <c r="S7" s="15"/>
      <c r="T7" s="12"/>
    </row>
    <row r="8" spans="1:26" x14ac:dyDescent="0.2">
      <c r="A8" s="1" t="s">
        <v>24</v>
      </c>
      <c r="B8" s="1" t="s">
        <v>25</v>
      </c>
      <c r="C8" s="6">
        <v>14.9</v>
      </c>
      <c r="D8" s="6">
        <v>3129.5</v>
      </c>
      <c r="E8" s="6">
        <v>46725.7</v>
      </c>
      <c r="F8" s="6" t="s">
        <v>26</v>
      </c>
      <c r="G8" s="7">
        <v>14.9</v>
      </c>
      <c r="H8" s="7">
        <v>1465.5</v>
      </c>
      <c r="I8" s="7">
        <v>21880.5</v>
      </c>
      <c r="J8" s="7" t="s">
        <v>27</v>
      </c>
      <c r="K8" s="31"/>
      <c r="L8" s="10">
        <f t="shared" si="0"/>
        <v>2.1354950755238682</v>
      </c>
      <c r="M8" s="18">
        <f t="shared" si="1"/>
        <v>0.53387376888096705</v>
      </c>
      <c r="O8" s="15" t="s">
        <v>98</v>
      </c>
      <c r="P8" s="13">
        <v>3.4</v>
      </c>
      <c r="Q8" s="13">
        <v>1.8</v>
      </c>
      <c r="S8" s="15" t="s">
        <v>129</v>
      </c>
      <c r="T8" s="12"/>
    </row>
    <row r="9" spans="1:26" x14ac:dyDescent="0.2">
      <c r="A9" s="1" t="s">
        <v>28</v>
      </c>
      <c r="B9" s="1" t="s">
        <v>29</v>
      </c>
      <c r="C9" s="6">
        <v>22.1</v>
      </c>
      <c r="D9" s="6">
        <v>2924.2</v>
      </c>
      <c r="E9" s="6">
        <v>64611.6</v>
      </c>
      <c r="F9" s="6" t="s">
        <v>30</v>
      </c>
      <c r="G9" s="7">
        <v>22.1</v>
      </c>
      <c r="H9" s="7">
        <v>1351.4</v>
      </c>
      <c r="I9" s="7">
        <v>29860.7</v>
      </c>
      <c r="J9" s="7" t="s">
        <v>31</v>
      </c>
      <c r="K9" s="31"/>
      <c r="L9" s="10">
        <f t="shared" si="0"/>
        <v>2.1637670918632179</v>
      </c>
      <c r="M9" s="18">
        <f t="shared" si="1"/>
        <v>0.54094177296580448</v>
      </c>
      <c r="O9" s="15" t="s">
        <v>99</v>
      </c>
      <c r="P9" s="13">
        <v>1.5</v>
      </c>
      <c r="Q9" s="13">
        <v>0.54</v>
      </c>
      <c r="S9" s="15" t="s">
        <v>130</v>
      </c>
      <c r="T9" s="12" t="s">
        <v>131</v>
      </c>
    </row>
    <row r="10" spans="1:26" x14ac:dyDescent="0.2">
      <c r="A10" s="1" t="s">
        <v>32</v>
      </c>
      <c r="B10" s="1" t="s">
        <v>33</v>
      </c>
      <c r="C10" s="6">
        <v>19.7</v>
      </c>
      <c r="D10" s="6">
        <v>3550</v>
      </c>
      <c r="E10" s="6">
        <v>69905.899999999994</v>
      </c>
      <c r="F10" s="6" t="s">
        <v>34</v>
      </c>
      <c r="G10" s="7">
        <v>19.7</v>
      </c>
      <c r="H10" s="7">
        <v>1390.4</v>
      </c>
      <c r="I10" s="7">
        <v>27380.5</v>
      </c>
      <c r="J10" s="7" t="s">
        <v>35</v>
      </c>
      <c r="K10" s="31"/>
      <c r="L10" s="10">
        <f t="shared" si="0"/>
        <v>2.5531272255802486</v>
      </c>
      <c r="M10" s="18">
        <f t="shared" si="1"/>
        <v>0.63828180639506216</v>
      </c>
      <c r="O10" s="15"/>
      <c r="P10" s="13"/>
      <c r="Q10" s="13"/>
      <c r="S10" s="15" t="s">
        <v>132</v>
      </c>
      <c r="T10" s="12" t="s">
        <v>133</v>
      </c>
    </row>
    <row r="11" spans="1:26" x14ac:dyDescent="0.2">
      <c r="A11" s="1" t="s">
        <v>36</v>
      </c>
      <c r="B11" s="1" t="s">
        <v>37</v>
      </c>
      <c r="C11" s="6">
        <v>17.600000000000001</v>
      </c>
      <c r="D11" s="6">
        <v>3123.2</v>
      </c>
      <c r="E11" s="6">
        <v>55005.8</v>
      </c>
      <c r="F11" s="6" t="s">
        <v>38</v>
      </c>
      <c r="G11" s="7">
        <v>17.600000000000001</v>
      </c>
      <c r="H11" s="7">
        <v>1359.4</v>
      </c>
      <c r="I11" s="7">
        <v>23940.9</v>
      </c>
      <c r="J11" s="7">
        <v>517921</v>
      </c>
      <c r="K11" s="31"/>
      <c r="L11" s="10">
        <f t="shared" si="0"/>
        <v>2.2975660898295387</v>
      </c>
      <c r="M11" s="18">
        <f t="shared" si="1"/>
        <v>0.57439152245738467</v>
      </c>
      <c r="O11" s="15" t="s">
        <v>100</v>
      </c>
      <c r="P11" s="13">
        <v>1.9</v>
      </c>
      <c r="Q11" s="13">
        <v>1.2</v>
      </c>
      <c r="S11" s="15" t="s">
        <v>134</v>
      </c>
      <c r="T11" s="12" t="s">
        <v>135</v>
      </c>
    </row>
    <row r="12" spans="1:26" x14ac:dyDescent="0.2">
      <c r="A12" s="8" t="s">
        <v>39</v>
      </c>
      <c r="B12" s="1" t="s">
        <v>40</v>
      </c>
      <c r="C12" s="6">
        <v>21</v>
      </c>
      <c r="D12" s="6">
        <v>3543.4</v>
      </c>
      <c r="E12" s="6">
        <v>74362.7</v>
      </c>
      <c r="F12" s="6">
        <v>1608711</v>
      </c>
      <c r="G12" s="7">
        <v>21</v>
      </c>
      <c r="H12" s="7">
        <v>1380.1</v>
      </c>
      <c r="I12" s="7">
        <v>28964</v>
      </c>
      <c r="J12" s="7">
        <v>626587</v>
      </c>
      <c r="K12" s="31"/>
      <c r="L12" s="10">
        <f t="shared" si="0"/>
        <v>2.5674181742853195</v>
      </c>
      <c r="M12" s="18">
        <f t="shared" si="1"/>
        <v>0.64185454357132987</v>
      </c>
      <c r="O12" s="15" t="s">
        <v>101</v>
      </c>
      <c r="P12" s="13">
        <v>3.3</v>
      </c>
      <c r="Q12" s="13">
        <v>1.8</v>
      </c>
      <c r="S12" s="15" t="s">
        <v>136</v>
      </c>
      <c r="T12" s="12" t="s">
        <v>137</v>
      </c>
    </row>
    <row r="13" spans="1:26" x14ac:dyDescent="0.2">
      <c r="A13" s="1" t="s">
        <v>41</v>
      </c>
      <c r="B13" s="1" t="s">
        <v>42</v>
      </c>
      <c r="C13" s="6">
        <v>14.7</v>
      </c>
      <c r="D13" s="6">
        <v>3299.9</v>
      </c>
      <c r="E13" s="6">
        <v>48659.4</v>
      </c>
      <c r="F13" s="6">
        <v>1052663</v>
      </c>
      <c r="G13" s="7">
        <v>14.7</v>
      </c>
      <c r="H13" s="7">
        <v>1364.2</v>
      </c>
      <c r="I13" s="7">
        <v>20115.7</v>
      </c>
      <c r="J13" s="7">
        <v>435169</v>
      </c>
      <c r="K13" s="31"/>
      <c r="L13" s="10">
        <f t="shared" si="0"/>
        <v>2.4189762225525335</v>
      </c>
      <c r="M13" s="18">
        <f t="shared" si="1"/>
        <v>0.60474405563813338</v>
      </c>
      <c r="O13" s="15"/>
      <c r="P13" s="13"/>
      <c r="Q13" s="13"/>
      <c r="S13" s="15" t="s">
        <v>138</v>
      </c>
      <c r="T13" s="12" t="s">
        <v>139</v>
      </c>
    </row>
    <row r="14" spans="1:26" x14ac:dyDescent="0.2">
      <c r="A14" s="1" t="s">
        <v>43</v>
      </c>
      <c r="B14" s="1" t="s">
        <v>44</v>
      </c>
      <c r="C14" s="6">
        <v>17.7</v>
      </c>
      <c r="D14" s="6">
        <v>4504.5</v>
      </c>
      <c r="E14" s="6">
        <v>79748.3</v>
      </c>
      <c r="F14" s="6">
        <v>1725219</v>
      </c>
      <c r="G14" s="7">
        <v>17.7</v>
      </c>
      <c r="H14" s="7">
        <v>1408.1</v>
      </c>
      <c r="I14" s="7">
        <v>24929.1</v>
      </c>
      <c r="J14" s="7">
        <v>539298</v>
      </c>
      <c r="K14" s="31"/>
      <c r="L14" s="10">
        <f t="shared" si="0"/>
        <v>3.1990043764115033</v>
      </c>
      <c r="M14" s="18">
        <f t="shared" si="1"/>
        <v>0.79975109410287581</v>
      </c>
      <c r="O14" s="15" t="s">
        <v>102</v>
      </c>
      <c r="P14" s="13"/>
      <c r="Q14" s="13"/>
      <c r="S14" s="15"/>
      <c r="T14" s="12"/>
    </row>
    <row r="15" spans="1:26" x14ac:dyDescent="0.2">
      <c r="A15" s="1" t="s">
        <v>45</v>
      </c>
      <c r="B15" s="1" t="s">
        <v>46</v>
      </c>
      <c r="C15" s="6">
        <v>20.3</v>
      </c>
      <c r="D15" s="6">
        <v>2774.8</v>
      </c>
      <c r="E15" s="6">
        <v>56308.1</v>
      </c>
      <c r="F15" s="6">
        <v>1218131</v>
      </c>
      <c r="G15" s="7">
        <v>20.3</v>
      </c>
      <c r="H15" s="7">
        <v>1357.3</v>
      </c>
      <c r="I15" s="7">
        <v>27542.799999999999</v>
      </c>
      <c r="J15" s="7">
        <v>595841</v>
      </c>
      <c r="K15" s="31"/>
      <c r="L15" s="10">
        <f t="shared" si="0"/>
        <v>2.0443854655300115</v>
      </c>
      <c r="M15" s="18">
        <f t="shared" si="1"/>
        <v>0.51109636638250289</v>
      </c>
      <c r="O15" s="15" t="s">
        <v>103</v>
      </c>
      <c r="P15" s="13" t="s">
        <v>104</v>
      </c>
      <c r="Q15" s="13" t="s">
        <v>105</v>
      </c>
      <c r="S15" s="15" t="s">
        <v>140</v>
      </c>
      <c r="T15" s="12"/>
    </row>
    <row r="16" spans="1:26" x14ac:dyDescent="0.2">
      <c r="A16" s="1" t="s">
        <v>47</v>
      </c>
      <c r="B16" s="1" t="s">
        <v>48</v>
      </c>
      <c r="C16" s="6">
        <v>19.600000000000001</v>
      </c>
      <c r="D16" s="6">
        <v>2507</v>
      </c>
      <c r="E16" s="6">
        <v>49136.1</v>
      </c>
      <c r="F16" s="6">
        <v>1062976</v>
      </c>
      <c r="G16" s="7">
        <v>19.600000000000001</v>
      </c>
      <c r="H16" s="7">
        <v>1340.1</v>
      </c>
      <c r="I16" s="7">
        <v>26264.7</v>
      </c>
      <c r="J16" s="7">
        <v>568192</v>
      </c>
      <c r="K16" s="31"/>
      <c r="L16" s="10">
        <f t="shared" si="0"/>
        <v>1.8708037784554934</v>
      </c>
      <c r="M16" s="18">
        <f t="shared" si="1"/>
        <v>0.46770094461387335</v>
      </c>
      <c r="O16" s="15" t="s">
        <v>106</v>
      </c>
      <c r="P16" s="13">
        <v>2</v>
      </c>
      <c r="Q16" s="13">
        <v>1.3</v>
      </c>
      <c r="S16" s="15" t="s">
        <v>141</v>
      </c>
      <c r="T16" s="12">
        <v>2.3410000000000002</v>
      </c>
    </row>
    <row r="17" spans="1:20" x14ac:dyDescent="0.2">
      <c r="A17" s="1" t="s">
        <v>49</v>
      </c>
      <c r="B17" s="1" t="s">
        <v>50</v>
      </c>
      <c r="C17" s="6">
        <v>23.4</v>
      </c>
      <c r="D17" s="6">
        <v>2560</v>
      </c>
      <c r="E17" s="6">
        <v>59996</v>
      </c>
      <c r="F17" s="6">
        <v>1297913</v>
      </c>
      <c r="G17" s="7">
        <v>23.4</v>
      </c>
      <c r="H17" s="7">
        <v>1359.3</v>
      </c>
      <c r="I17" s="7">
        <v>31855.7</v>
      </c>
      <c r="J17" s="7">
        <v>689145</v>
      </c>
      <c r="K17" s="31"/>
      <c r="L17" s="10">
        <f t="shared" si="0"/>
        <v>1.883367811726002</v>
      </c>
      <c r="M17" s="18">
        <f t="shared" si="1"/>
        <v>0.4708419529315005</v>
      </c>
      <c r="O17" s="15" t="s">
        <v>107</v>
      </c>
      <c r="P17" s="13">
        <v>2.6</v>
      </c>
      <c r="Q17" s="13">
        <v>1.7</v>
      </c>
      <c r="S17" s="15" t="s">
        <v>142</v>
      </c>
      <c r="T17" s="12">
        <v>1.4930000000000001</v>
      </c>
    </row>
    <row r="18" spans="1:20" x14ac:dyDescent="0.2">
      <c r="A18" s="1" t="s">
        <v>51</v>
      </c>
      <c r="B18" s="1" t="s">
        <v>52</v>
      </c>
      <c r="C18" s="6">
        <v>13.4</v>
      </c>
      <c r="D18" s="6">
        <v>4666.8</v>
      </c>
      <c r="E18" s="6">
        <v>62343.6</v>
      </c>
      <c r="F18" s="6">
        <v>1348698</v>
      </c>
      <c r="G18" s="7">
        <v>13.4</v>
      </c>
      <c r="H18" s="7">
        <v>1386.4</v>
      </c>
      <c r="I18" s="7">
        <v>18521.400000000001</v>
      </c>
      <c r="J18" s="7">
        <v>400680</v>
      </c>
      <c r="K18" s="31"/>
      <c r="L18" s="10">
        <f t="shared" si="0"/>
        <v>3.3660306456315392</v>
      </c>
      <c r="M18" s="18">
        <f t="shared" si="1"/>
        <v>0.8415076614078848</v>
      </c>
      <c r="O18" s="15"/>
      <c r="P18" s="13"/>
      <c r="Q18" s="13"/>
      <c r="S18" s="15" t="s">
        <v>143</v>
      </c>
      <c r="T18" s="12" t="s">
        <v>144</v>
      </c>
    </row>
    <row r="19" spans="1:2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2"/>
      <c r="L19" s="1"/>
      <c r="M19" s="18"/>
      <c r="O19" s="15" t="s">
        <v>3</v>
      </c>
      <c r="P19" s="13">
        <v>2.2999999999999998</v>
      </c>
      <c r="Q19" s="13">
        <v>1.5</v>
      </c>
      <c r="S19" s="15" t="s">
        <v>145</v>
      </c>
      <c r="T19" s="12" t="s">
        <v>146</v>
      </c>
    </row>
    <row r="20" spans="1:20" x14ac:dyDescent="0.2">
      <c r="A20" s="1" t="s">
        <v>53</v>
      </c>
      <c r="B20" s="1" t="s">
        <v>54</v>
      </c>
      <c r="C20" s="6">
        <v>15.6</v>
      </c>
      <c r="D20" s="6">
        <v>1899.4</v>
      </c>
      <c r="E20" s="6">
        <v>29588.2</v>
      </c>
      <c r="F20" s="6" t="s">
        <v>55</v>
      </c>
      <c r="G20" s="7">
        <v>15.6</v>
      </c>
      <c r="H20" s="7">
        <v>1365.9</v>
      </c>
      <c r="I20" s="7">
        <v>21278</v>
      </c>
      <c r="J20" s="7" t="s">
        <v>56</v>
      </c>
      <c r="K20" s="32" t="s">
        <v>163</v>
      </c>
      <c r="L20" s="10">
        <f t="shared" ref="L20:L29" si="2">E20/I20</f>
        <v>1.3905536234608515</v>
      </c>
      <c r="M20" s="18">
        <f t="shared" si="1"/>
        <v>0.34763840586521289</v>
      </c>
      <c r="O20" s="15" t="s">
        <v>108</v>
      </c>
      <c r="P20" s="13">
        <v>0.45</v>
      </c>
      <c r="Q20" s="13">
        <v>0.17</v>
      </c>
      <c r="S20" s="15" t="s">
        <v>147</v>
      </c>
      <c r="T20" s="12">
        <v>0.58589999999999998</v>
      </c>
    </row>
    <row r="21" spans="1:20" x14ac:dyDescent="0.2">
      <c r="A21" s="1" t="s">
        <v>57</v>
      </c>
      <c r="B21" s="1" t="s">
        <v>58</v>
      </c>
      <c r="C21" s="6">
        <v>14.5</v>
      </c>
      <c r="D21" s="6">
        <v>2002.3</v>
      </c>
      <c r="E21" s="6">
        <v>28970.799999999999</v>
      </c>
      <c r="F21" s="6" t="s">
        <v>59</v>
      </c>
      <c r="G21" s="7">
        <v>14.5</v>
      </c>
      <c r="H21" s="7">
        <v>1367.4</v>
      </c>
      <c r="I21" s="7">
        <v>19783.8</v>
      </c>
      <c r="J21" s="7" t="s">
        <v>60</v>
      </c>
      <c r="K21" s="26"/>
      <c r="L21" s="10">
        <f t="shared" si="2"/>
        <v>1.4643698379482202</v>
      </c>
      <c r="M21" s="18">
        <f t="shared" si="1"/>
        <v>0.36609245948705504</v>
      </c>
      <c r="O21" s="15" t="s">
        <v>109</v>
      </c>
      <c r="P21" s="13">
        <v>0.12</v>
      </c>
      <c r="Q21" s="13">
        <v>5.3999999999999999E-2</v>
      </c>
      <c r="S21" s="15"/>
      <c r="T21" s="12"/>
    </row>
    <row r="22" spans="1:20" x14ac:dyDescent="0.2">
      <c r="A22" s="8" t="s">
        <v>61</v>
      </c>
      <c r="B22" s="1" t="s">
        <v>62</v>
      </c>
      <c r="C22" s="6">
        <v>14.1</v>
      </c>
      <c r="D22" s="6">
        <v>2309.4</v>
      </c>
      <c r="E22" s="6">
        <v>32559.7</v>
      </c>
      <c r="F22" s="6" t="s">
        <v>63</v>
      </c>
      <c r="G22" s="7">
        <v>14.1</v>
      </c>
      <c r="H22" s="7">
        <v>1386.6</v>
      </c>
      <c r="I22" s="7">
        <v>19549.5</v>
      </c>
      <c r="J22" s="7" t="s">
        <v>64</v>
      </c>
      <c r="K22" s="26"/>
      <c r="L22" s="10">
        <f t="shared" si="2"/>
        <v>1.6655003964295763</v>
      </c>
      <c r="M22" s="18">
        <f t="shared" si="1"/>
        <v>0.41637509910739406</v>
      </c>
      <c r="O22" s="15"/>
      <c r="P22" s="13"/>
      <c r="Q22" s="13"/>
      <c r="S22" s="15" t="s">
        <v>148</v>
      </c>
      <c r="T22" s="12"/>
    </row>
    <row r="23" spans="1:20" x14ac:dyDescent="0.2">
      <c r="A23" s="1" t="s">
        <v>65</v>
      </c>
      <c r="B23" s="1" t="s">
        <v>66</v>
      </c>
      <c r="C23" s="6">
        <v>10.9</v>
      </c>
      <c r="D23" s="6">
        <v>2559.6999999999998</v>
      </c>
      <c r="E23" s="6">
        <v>27923.599999999999</v>
      </c>
      <c r="F23" s="6" t="s">
        <v>67</v>
      </c>
      <c r="G23" s="7">
        <v>10.9</v>
      </c>
      <c r="H23" s="7">
        <v>1445.5</v>
      </c>
      <c r="I23" s="7">
        <v>15769</v>
      </c>
      <c r="J23" s="7" t="s">
        <v>68</v>
      </c>
      <c r="K23" s="26"/>
      <c r="L23" s="10">
        <f t="shared" si="2"/>
        <v>1.7707907920603716</v>
      </c>
      <c r="M23" s="18">
        <f t="shared" si="1"/>
        <v>0.4426976980150929</v>
      </c>
      <c r="O23" s="15" t="s">
        <v>110</v>
      </c>
      <c r="P23" s="13">
        <v>2.1</v>
      </c>
      <c r="Q23" s="13">
        <v>1.4</v>
      </c>
      <c r="S23" s="15" t="s">
        <v>149</v>
      </c>
      <c r="T23" s="12" t="s">
        <v>150</v>
      </c>
    </row>
    <row r="24" spans="1:20" x14ac:dyDescent="0.2">
      <c r="A24" s="6" t="s">
        <v>69</v>
      </c>
      <c r="B24" s="1" t="s">
        <v>70</v>
      </c>
      <c r="C24" s="6">
        <v>12.8</v>
      </c>
      <c r="D24" s="6">
        <v>1924.3</v>
      </c>
      <c r="E24" s="6">
        <v>24639.200000000001</v>
      </c>
      <c r="F24" s="6" t="s">
        <v>71</v>
      </c>
      <c r="G24" s="7">
        <v>12.8</v>
      </c>
      <c r="H24" s="7">
        <v>1380.4</v>
      </c>
      <c r="I24" s="7">
        <v>17675.599999999999</v>
      </c>
      <c r="J24" s="7" t="s">
        <v>72</v>
      </c>
      <c r="K24" s="26"/>
      <c r="L24" s="10">
        <f t="shared" si="2"/>
        <v>1.3939668243227954</v>
      </c>
      <c r="M24" s="18">
        <f t="shared" si="1"/>
        <v>0.34849170608069885</v>
      </c>
      <c r="O24" s="15" t="s">
        <v>111</v>
      </c>
      <c r="P24" s="13">
        <v>2.6</v>
      </c>
      <c r="Q24" s="13">
        <v>1.6</v>
      </c>
      <c r="S24" s="15" t="s">
        <v>130</v>
      </c>
      <c r="T24" s="12">
        <v>6.6E-3</v>
      </c>
    </row>
    <row r="25" spans="1:20" x14ac:dyDescent="0.2">
      <c r="A25" s="1" t="s">
        <v>73</v>
      </c>
      <c r="B25" s="1" t="s">
        <v>74</v>
      </c>
      <c r="C25" s="6">
        <v>11.1</v>
      </c>
      <c r="D25" s="6">
        <v>1665.7</v>
      </c>
      <c r="E25" s="6">
        <v>18479.7</v>
      </c>
      <c r="F25" s="6" t="s">
        <v>75</v>
      </c>
      <c r="G25" s="7">
        <v>11.1</v>
      </c>
      <c r="H25" s="7">
        <v>1354</v>
      </c>
      <c r="I25" s="7">
        <v>15021.3</v>
      </c>
      <c r="J25" s="7" t="s">
        <v>76</v>
      </c>
      <c r="K25" s="26"/>
      <c r="L25" s="10">
        <f t="shared" si="2"/>
        <v>1.2302330690419605</v>
      </c>
      <c r="M25" s="18">
        <f t="shared" si="1"/>
        <v>0.30755826726049013</v>
      </c>
      <c r="O25" s="15"/>
      <c r="P25" s="13"/>
      <c r="Q25" s="13"/>
      <c r="S25" s="15" t="s">
        <v>132</v>
      </c>
      <c r="T25" s="12" t="s">
        <v>151</v>
      </c>
    </row>
    <row r="26" spans="1:20" x14ac:dyDescent="0.2">
      <c r="A26" s="6" t="s">
        <v>77</v>
      </c>
      <c r="B26" s="1" t="s">
        <v>29</v>
      </c>
      <c r="C26" s="6">
        <v>13.2</v>
      </c>
      <c r="D26" s="6">
        <v>1843.3</v>
      </c>
      <c r="E26" s="6">
        <v>24369.200000000001</v>
      </c>
      <c r="F26" s="6" t="s">
        <v>78</v>
      </c>
      <c r="G26" s="7">
        <v>13.2</v>
      </c>
      <c r="H26" s="7">
        <v>1369.8</v>
      </c>
      <c r="I26" s="7">
        <v>18108.599999999999</v>
      </c>
      <c r="J26" s="7" t="s">
        <v>79</v>
      </c>
      <c r="K26" s="26"/>
      <c r="L26" s="10">
        <f t="shared" si="2"/>
        <v>1.345725235523453</v>
      </c>
      <c r="M26" s="18">
        <f t="shared" si="1"/>
        <v>0.33643130888086326</v>
      </c>
      <c r="O26" s="15" t="s">
        <v>112</v>
      </c>
      <c r="P26" s="13" t="s">
        <v>113</v>
      </c>
      <c r="Q26" s="13" t="s">
        <v>114</v>
      </c>
      <c r="S26" s="15" t="s">
        <v>134</v>
      </c>
      <c r="T26" s="12" t="s">
        <v>135</v>
      </c>
    </row>
    <row r="27" spans="1:20" x14ac:dyDescent="0.2">
      <c r="A27" s="1" t="s">
        <v>80</v>
      </c>
      <c r="B27" s="1" t="s">
        <v>81</v>
      </c>
      <c r="C27" s="6">
        <v>12.4</v>
      </c>
      <c r="D27" s="6">
        <v>1924.7</v>
      </c>
      <c r="E27" s="6">
        <v>23933.1</v>
      </c>
      <c r="F27" s="6" t="s">
        <v>82</v>
      </c>
      <c r="G27" s="7">
        <v>12.4</v>
      </c>
      <c r="H27" s="7">
        <v>1339.9</v>
      </c>
      <c r="I27" s="7">
        <v>16661</v>
      </c>
      <c r="J27" s="7" t="s">
        <v>83</v>
      </c>
      <c r="K27" s="26"/>
      <c r="L27" s="10">
        <f t="shared" si="2"/>
        <v>1.4364744012964408</v>
      </c>
      <c r="M27" s="18">
        <f t="shared" si="1"/>
        <v>0.35911860032411019</v>
      </c>
      <c r="O27" s="15"/>
      <c r="P27" s="13"/>
      <c r="Q27" s="13"/>
      <c r="S27" s="15"/>
      <c r="T27" s="12"/>
    </row>
    <row r="28" spans="1:20" x14ac:dyDescent="0.2">
      <c r="A28" s="6" t="s">
        <v>84</v>
      </c>
      <c r="B28" s="1" t="s">
        <v>85</v>
      </c>
      <c r="C28" s="6">
        <v>13</v>
      </c>
      <c r="D28" s="6">
        <v>2301.6</v>
      </c>
      <c r="E28" s="6">
        <v>29895.9</v>
      </c>
      <c r="F28" s="6" t="s">
        <v>86</v>
      </c>
      <c r="G28" s="7">
        <v>13</v>
      </c>
      <c r="H28" s="7">
        <v>1361.5</v>
      </c>
      <c r="I28" s="7">
        <v>17685.5</v>
      </c>
      <c r="J28" s="7" t="s">
        <v>87</v>
      </c>
      <c r="K28" s="26"/>
      <c r="L28" s="10">
        <f t="shared" si="2"/>
        <v>1.6904187045885049</v>
      </c>
      <c r="M28" s="18">
        <f t="shared" si="1"/>
        <v>0.42260467614712621</v>
      </c>
      <c r="O28" s="15" t="s">
        <v>115</v>
      </c>
      <c r="P28" s="13">
        <v>2.2999999999999998</v>
      </c>
      <c r="Q28" s="13">
        <v>1.5</v>
      </c>
      <c r="S28" s="15" t="s">
        <v>152</v>
      </c>
      <c r="T28" s="12"/>
    </row>
    <row r="29" spans="1:20" x14ac:dyDescent="0.2">
      <c r="A29" s="1" t="s">
        <v>88</v>
      </c>
      <c r="B29" s="1" t="s">
        <v>89</v>
      </c>
      <c r="C29" s="6">
        <v>8.9</v>
      </c>
      <c r="D29" s="6">
        <v>2257.9</v>
      </c>
      <c r="E29" s="6">
        <v>20039.400000000001</v>
      </c>
      <c r="F29" s="6" t="s">
        <v>90</v>
      </c>
      <c r="G29" s="7">
        <v>8.9</v>
      </c>
      <c r="H29" s="7">
        <v>1466</v>
      </c>
      <c r="I29" s="7">
        <v>13010.8</v>
      </c>
      <c r="J29" s="7" t="s">
        <v>91</v>
      </c>
      <c r="K29" s="26"/>
      <c r="L29" s="10">
        <f t="shared" si="2"/>
        <v>1.5402127463338151</v>
      </c>
      <c r="M29" s="18">
        <f t="shared" si="1"/>
        <v>0.38505318658345378</v>
      </c>
      <c r="O29" s="15" t="s">
        <v>116</v>
      </c>
      <c r="P29" s="13">
        <v>1.2</v>
      </c>
      <c r="Q29" s="13">
        <v>1.1000000000000001</v>
      </c>
      <c r="S29" s="15" t="s">
        <v>153</v>
      </c>
      <c r="T29" s="12">
        <v>15</v>
      </c>
    </row>
    <row r="30" spans="1:20" x14ac:dyDescent="0.2">
      <c r="O30" s="15"/>
      <c r="P30" s="13"/>
      <c r="Q30" s="13"/>
      <c r="S30" s="15" t="s">
        <v>154</v>
      </c>
      <c r="T30" s="12">
        <v>10</v>
      </c>
    </row>
    <row r="31" spans="1:20" x14ac:dyDescent="0.2">
      <c r="O31" s="15" t="s">
        <v>117</v>
      </c>
      <c r="P31" s="13">
        <v>2.1</v>
      </c>
      <c r="Q31" s="13">
        <v>1.4</v>
      </c>
    </row>
    <row r="32" spans="1:20" x14ac:dyDescent="0.2">
      <c r="O32" s="15" t="s">
        <v>118</v>
      </c>
      <c r="P32" s="13">
        <v>2.5</v>
      </c>
      <c r="Q32" s="13">
        <v>1.6</v>
      </c>
    </row>
    <row r="33" spans="15:17" x14ac:dyDescent="0.2">
      <c r="O33" s="15"/>
      <c r="P33" s="13"/>
      <c r="Q33" s="13"/>
    </row>
    <row r="34" spans="15:17" x14ac:dyDescent="0.2">
      <c r="O34" s="15" t="s">
        <v>119</v>
      </c>
      <c r="P34" s="13">
        <v>35</v>
      </c>
      <c r="Q34" s="13">
        <v>15</v>
      </c>
    </row>
  </sheetData>
  <mergeCells count="6">
    <mergeCell ref="K20:K29"/>
    <mergeCell ref="X2:Z2"/>
    <mergeCell ref="C1:F1"/>
    <mergeCell ref="G1:J1"/>
    <mergeCell ref="L1:M1"/>
    <mergeCell ref="K4:K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GFP_HCP-1 signal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2022-10-31T13:44:50Z</dcterms:created>
  <dcterms:modified xsi:type="dcterms:W3CDTF">2023-02-01T14:42:20Z</dcterms:modified>
</cp:coreProperties>
</file>