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stavogomez/Desktop/"/>
    </mc:Choice>
  </mc:AlternateContent>
  <xr:revisionPtr revIDLastSave="0" documentId="13_ncr:1_{C4EB98A4-7530-FF49-87B0-4C02D6CE80BB}" xr6:coauthVersionLast="36" xr6:coauthVersionMax="36" xr10:uidLastSave="{00000000-0000-0000-0000-000000000000}"/>
  <bookViews>
    <workbookView xWindow="320" yWindow="460" windowWidth="26040" windowHeight="14940" xr2:uid="{C22544BE-0D9E-3A40-B955-CAF1E6C78C0C}"/>
  </bookViews>
  <sheets>
    <sheet name="Serum ELISA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29" i="1"/>
  <c r="F30" i="1" s="1"/>
  <c r="F28" i="1"/>
  <c r="F19" i="1"/>
  <c r="F20" i="1" s="1"/>
  <c r="F18" i="1"/>
  <c r="C28" i="1"/>
  <c r="C18" i="1"/>
  <c r="C26" i="1"/>
  <c r="C27" i="1" s="1"/>
  <c r="C25" i="1"/>
  <c r="C17" i="1"/>
  <c r="C16" i="1"/>
</calcChain>
</file>

<file path=xl/sharedStrings.xml><?xml version="1.0" encoding="utf-8"?>
<sst xmlns="http://schemas.openxmlformats.org/spreadsheetml/2006/main" count="47" uniqueCount="14">
  <si>
    <t>Mutant</t>
  </si>
  <si>
    <t>ng/ml</t>
  </si>
  <si>
    <t>Geno</t>
  </si>
  <si>
    <t>conc (adjusted)</t>
  </si>
  <si>
    <t>WT</t>
  </si>
  <si>
    <t>avg</t>
  </si>
  <si>
    <t>sd</t>
  </si>
  <si>
    <t>sem</t>
  </si>
  <si>
    <t xml:space="preserve">CTX-1 </t>
  </si>
  <si>
    <t xml:space="preserve">P1NP </t>
  </si>
  <si>
    <t xml:space="preserve">KSR2 SERUM ELISA ASSAYS </t>
  </si>
  <si>
    <t>t-test</t>
  </si>
  <si>
    <t>Genotype</t>
  </si>
  <si>
    <t>Source Data for Figure 3O-3P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</si>
</sst>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Fill="1"/>
    <xf numFmtId="0" fontId="0" fillId="0" borderId="0" xfId="0" applyFont="1" applyFill="1"/>
    <xf numFmtId="0" fontId="4" fillId="0" borderId="0" xfId="0" applyFont="1" applyFill="1" applyAlignment="1">
      <alignment horizontal="left"/>
    </xf>
    <xf numFmtId="14" fontId="4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ont="1" applyFill="1" applyBorder="1"/>
    <xf numFmtId="0" fontId="5" fillId="0" borderId="5" xfId="0" applyFont="1" applyBorder="1"/>
    <xf numFmtId="0" fontId="5" fillId="0" borderId="0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 applyAlignment="1"/>
    <xf numFmtId="2" fontId="5" fillId="0" borderId="6" xfId="0" applyNumberFormat="1" applyFont="1" applyBorder="1"/>
    <xf numFmtId="0" fontId="5" fillId="0" borderId="6" xfId="0" applyFont="1" applyBorder="1"/>
    <xf numFmtId="0" fontId="0" fillId="0" borderId="2" xfId="0" applyBorder="1"/>
    <xf numFmtId="0" fontId="0" fillId="0" borderId="0" xfId="0" applyBorder="1"/>
    <xf numFmtId="0" fontId="6" fillId="0" borderId="0" xfId="0" applyFont="1" applyFill="1"/>
    <xf numFmtId="0" fontId="0" fillId="0" borderId="0" xfId="0" applyFill="1"/>
    <xf numFmtId="2" fontId="5" fillId="0" borderId="4" xfId="0" applyNumberFormat="1" applyFont="1" applyFill="1" applyBorder="1"/>
    <xf numFmtId="2" fontId="5" fillId="0" borderId="6" xfId="0" applyNumberFormat="1" applyFont="1" applyFill="1" applyBorder="1"/>
    <xf numFmtId="0" fontId="5" fillId="0" borderId="6" xfId="0" applyFont="1" applyFill="1" applyBorder="1"/>
    <xf numFmtId="0" fontId="3" fillId="0" borderId="0" xfId="0" applyFont="1" applyFill="1" applyBorder="1" applyAlignment="1">
      <alignment horizontal="left"/>
    </xf>
    <xf numFmtId="2" fontId="5" fillId="0" borderId="9" xfId="0" applyNumberFormat="1" applyFont="1" applyFill="1" applyBorder="1"/>
    <xf numFmtId="2" fontId="5" fillId="0" borderId="4" xfId="0" applyNumberFormat="1" applyFont="1" applyBorder="1"/>
    <xf numFmtId="0" fontId="0" fillId="2" borderId="8" xfId="0" applyFill="1" applyBorder="1"/>
    <xf numFmtId="2" fontId="0" fillId="0" borderId="4" xfId="0" applyNumberFormat="1" applyBorder="1"/>
    <xf numFmtId="0" fontId="1" fillId="0" borderId="1" xfId="0" applyFont="1" applyBorder="1"/>
    <xf numFmtId="2" fontId="5" fillId="0" borderId="3" xfId="0" applyNumberFormat="1" applyFont="1" applyFill="1" applyBorder="1"/>
    <xf numFmtId="0" fontId="5" fillId="0" borderId="5" xfId="0" applyFont="1" applyFill="1" applyBorder="1"/>
    <xf numFmtId="0" fontId="0" fillId="2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92FD-ECB7-7A4B-BBAB-28A35CD12274}">
  <dimension ref="A1:K34"/>
  <sheetViews>
    <sheetView tabSelected="1" zoomScale="92" workbookViewId="0"/>
  </sheetViews>
  <sheetFormatPr baseColWidth="10" defaultRowHeight="16" x14ac:dyDescent="0.2"/>
  <sheetData>
    <row r="1" spans="1:11" x14ac:dyDescent="0.2">
      <c r="A1" s="15" t="s">
        <v>13</v>
      </c>
    </row>
    <row r="4" spans="1:11" x14ac:dyDescent="0.2">
      <c r="A4" s="1" t="s">
        <v>10</v>
      </c>
      <c r="B4" s="2"/>
    </row>
    <row r="5" spans="1:11" x14ac:dyDescent="0.2">
      <c r="A5" s="3"/>
      <c r="B5" s="2"/>
    </row>
    <row r="6" spans="1:11" x14ac:dyDescent="0.2">
      <c r="A6" s="4"/>
      <c r="B6" s="2"/>
    </row>
    <row r="7" spans="1:11" ht="17" thickBot="1" x14ac:dyDescent="0.25">
      <c r="A7" s="5"/>
    </row>
    <row r="8" spans="1:11" ht="17" thickBot="1" x14ac:dyDescent="0.25">
      <c r="A8" s="5"/>
      <c r="B8" s="25" t="s">
        <v>9</v>
      </c>
      <c r="C8" s="13"/>
      <c r="E8" s="25" t="s">
        <v>8</v>
      </c>
      <c r="F8" s="13"/>
    </row>
    <row r="9" spans="1:11" x14ac:dyDescent="0.2">
      <c r="A9" s="5"/>
      <c r="B9" s="7"/>
      <c r="C9" s="9" t="s">
        <v>1</v>
      </c>
      <c r="E9" s="7"/>
      <c r="F9" s="9" t="s">
        <v>1</v>
      </c>
    </row>
    <row r="10" spans="1:11" x14ac:dyDescent="0.2">
      <c r="A10" s="5"/>
      <c r="B10" s="7" t="s">
        <v>2</v>
      </c>
      <c r="C10" s="10" t="s">
        <v>3</v>
      </c>
      <c r="E10" s="7" t="s">
        <v>12</v>
      </c>
      <c r="F10" s="12" t="s">
        <v>3</v>
      </c>
    </row>
    <row r="11" spans="1:11" x14ac:dyDescent="0.2">
      <c r="A11" s="5"/>
      <c r="B11" s="26" t="s">
        <v>4</v>
      </c>
      <c r="C11" s="17">
        <v>60.618777113900002</v>
      </c>
      <c r="D11" s="16"/>
      <c r="E11" s="26" t="s">
        <v>4</v>
      </c>
      <c r="F11" s="22">
        <v>28.421925839899998</v>
      </c>
    </row>
    <row r="12" spans="1:11" x14ac:dyDescent="0.2">
      <c r="A12" s="5"/>
      <c r="B12" s="26" t="s">
        <v>4</v>
      </c>
      <c r="C12" s="17">
        <v>47.361508550300002</v>
      </c>
      <c r="D12" s="16"/>
      <c r="E12" s="26" t="s">
        <v>4</v>
      </c>
      <c r="F12" s="22">
        <v>34.5598364174</v>
      </c>
      <c r="K12" s="16"/>
    </row>
    <row r="13" spans="1:11" x14ac:dyDescent="0.2">
      <c r="A13" s="5"/>
      <c r="B13" s="26" t="s">
        <v>4</v>
      </c>
      <c r="C13" s="17">
        <v>73.029063723500002</v>
      </c>
      <c r="D13" s="16"/>
      <c r="E13" s="26" t="s">
        <v>4</v>
      </c>
      <c r="F13" s="22">
        <v>22.058559585499999</v>
      </c>
      <c r="K13" s="16"/>
    </row>
    <row r="14" spans="1:11" x14ac:dyDescent="0.2">
      <c r="A14" s="5"/>
      <c r="B14" s="26" t="s">
        <v>4</v>
      </c>
      <c r="C14" s="17">
        <v>74.240879046399996</v>
      </c>
      <c r="D14" s="16"/>
      <c r="E14" s="26" t="s">
        <v>4</v>
      </c>
      <c r="F14" s="22">
        <v>31.471440549899999</v>
      </c>
      <c r="K14" s="16"/>
    </row>
    <row r="15" spans="1:11" x14ac:dyDescent="0.2">
      <c r="A15" s="5"/>
      <c r="B15" s="26" t="s">
        <v>4</v>
      </c>
      <c r="C15" s="17">
        <v>72.858710883100002</v>
      </c>
      <c r="D15" s="16"/>
      <c r="E15" s="26" t="s">
        <v>4</v>
      </c>
      <c r="F15" s="22">
        <v>27.8705454487</v>
      </c>
      <c r="K15" s="16"/>
    </row>
    <row r="16" spans="1:11" x14ac:dyDescent="0.2">
      <c r="A16" s="5"/>
      <c r="B16" s="27" t="s">
        <v>5</v>
      </c>
      <c r="C16" s="18">
        <f>AVERAGE(C11:C15)</f>
        <v>65.621787863440005</v>
      </c>
      <c r="D16" s="16"/>
      <c r="E16" s="26" t="s">
        <v>4</v>
      </c>
      <c r="F16" s="22">
        <v>26.464791975699999</v>
      </c>
      <c r="K16" s="16"/>
    </row>
    <row r="17" spans="1:11" x14ac:dyDescent="0.2">
      <c r="A17" s="5"/>
      <c r="B17" s="27" t="s">
        <v>6</v>
      </c>
      <c r="C17" s="18">
        <f>STDEV(C11:C15)</f>
        <v>11.618922502039418</v>
      </c>
      <c r="D17" s="16"/>
      <c r="E17" s="26" t="s">
        <v>4</v>
      </c>
      <c r="F17" s="22">
        <v>21.3802576627</v>
      </c>
      <c r="K17" s="16"/>
    </row>
    <row r="18" spans="1:11" x14ac:dyDescent="0.2">
      <c r="A18" s="5"/>
      <c r="B18" s="27" t="s">
        <v>7</v>
      </c>
      <c r="C18" s="18">
        <f>C17/(SQRT(5))</f>
        <v>5.1961401079724148</v>
      </c>
      <c r="D18" s="16"/>
      <c r="E18" s="27" t="s">
        <v>5</v>
      </c>
      <c r="F18" s="18">
        <f>AVERAGE(F11:F17)</f>
        <v>27.461051068542854</v>
      </c>
      <c r="K18" s="16"/>
    </row>
    <row r="19" spans="1:11" x14ac:dyDescent="0.2">
      <c r="A19" s="5"/>
      <c r="B19" s="27"/>
      <c r="C19" s="19"/>
      <c r="D19" s="16"/>
      <c r="E19" s="27" t="s">
        <v>6</v>
      </c>
      <c r="F19" s="18">
        <f>STDEV(F11:F17)</f>
        <v>4.7385377147369123</v>
      </c>
      <c r="K19" s="16"/>
    </row>
    <row r="20" spans="1:11" x14ac:dyDescent="0.2">
      <c r="A20" s="5"/>
      <c r="B20" s="26" t="s">
        <v>0</v>
      </c>
      <c r="C20" s="22">
        <v>96.028864565099994</v>
      </c>
      <c r="D20" s="16"/>
      <c r="E20" s="27" t="s">
        <v>7</v>
      </c>
      <c r="F20" s="18">
        <f>F19/(SQRT(7))</f>
        <v>1.7909989101848849</v>
      </c>
      <c r="K20" s="16"/>
    </row>
    <row r="21" spans="1:11" x14ac:dyDescent="0.2">
      <c r="A21" s="5"/>
      <c r="B21" s="26" t="s">
        <v>0</v>
      </c>
      <c r="C21" s="22">
        <v>81.678443638899907</v>
      </c>
      <c r="D21" s="16"/>
      <c r="E21" s="27"/>
      <c r="F21" s="19"/>
      <c r="K21" s="16"/>
    </row>
    <row r="22" spans="1:11" x14ac:dyDescent="0.2">
      <c r="A22" s="5"/>
      <c r="B22" s="26" t="s">
        <v>0</v>
      </c>
      <c r="C22" s="22">
        <v>78.284319507299998</v>
      </c>
      <c r="D22" s="16"/>
      <c r="E22" s="26" t="s">
        <v>0</v>
      </c>
      <c r="F22" s="17">
        <v>24.064144105299999</v>
      </c>
      <c r="K22" s="16"/>
    </row>
    <row r="23" spans="1:11" x14ac:dyDescent="0.2">
      <c r="A23" s="5"/>
      <c r="B23" s="26" t="s">
        <v>0</v>
      </c>
      <c r="C23" s="22">
        <v>76.400414941999998</v>
      </c>
      <c r="D23" s="16"/>
      <c r="E23" s="26" t="s">
        <v>0</v>
      </c>
      <c r="F23" s="17">
        <v>26.073824932899999</v>
      </c>
      <c r="K23" s="16"/>
    </row>
    <row r="24" spans="1:11" x14ac:dyDescent="0.2">
      <c r="A24" s="5"/>
      <c r="B24" s="26" t="s">
        <v>0</v>
      </c>
      <c r="C24" s="22">
        <v>91.277794699200001</v>
      </c>
      <c r="D24" s="16"/>
      <c r="E24" s="26" t="s">
        <v>0</v>
      </c>
      <c r="F24" s="17">
        <v>21.717554768599999</v>
      </c>
      <c r="K24" s="16"/>
    </row>
    <row r="25" spans="1:11" x14ac:dyDescent="0.2">
      <c r="A25" s="5"/>
      <c r="B25" s="7" t="s">
        <v>5</v>
      </c>
      <c r="C25" s="11">
        <f>AVERAGE(C20:C24)</f>
        <v>84.733967470499977</v>
      </c>
      <c r="D25" s="16"/>
      <c r="E25" s="26" t="s">
        <v>0</v>
      </c>
      <c r="F25" s="17">
        <v>29.3374147396</v>
      </c>
      <c r="K25" s="16"/>
    </row>
    <row r="26" spans="1:11" x14ac:dyDescent="0.2">
      <c r="A26" s="5"/>
      <c r="B26" s="7" t="s">
        <v>6</v>
      </c>
      <c r="C26" s="11">
        <f>STDEV(C20:C24)</f>
        <v>8.5261166080554194</v>
      </c>
      <c r="D26" s="16"/>
      <c r="E26" s="26" t="s">
        <v>0</v>
      </c>
      <c r="F26" s="21">
        <v>32.549869869799998</v>
      </c>
      <c r="K26" s="16"/>
    </row>
    <row r="27" spans="1:11" x14ac:dyDescent="0.2">
      <c r="A27" s="5"/>
      <c r="B27" s="7" t="s">
        <v>7</v>
      </c>
      <c r="C27" s="11">
        <f>C26/(SQRT(5))</f>
        <v>3.8129952639403695</v>
      </c>
      <c r="D27" s="16"/>
      <c r="E27" s="26" t="s">
        <v>0</v>
      </c>
      <c r="F27" s="24">
        <v>33.904486648300001</v>
      </c>
      <c r="K27" s="16"/>
    </row>
    <row r="28" spans="1:11" ht="17" thickBot="1" x14ac:dyDescent="0.25">
      <c r="A28" s="5"/>
      <c r="B28" s="28" t="s">
        <v>11</v>
      </c>
      <c r="C28" s="23">
        <f>TTEST(C11:C15,C20:C24,2,2)</f>
        <v>1.7997145648782256E-2</v>
      </c>
      <c r="D28" s="16"/>
      <c r="E28" s="7" t="s">
        <v>5</v>
      </c>
      <c r="F28" s="11">
        <f>AVERAGE(F22:F27)</f>
        <v>27.941215844083334</v>
      </c>
      <c r="K28" s="16"/>
    </row>
    <row r="29" spans="1:11" x14ac:dyDescent="0.2">
      <c r="A29" s="5"/>
      <c r="E29" s="7" t="s">
        <v>6</v>
      </c>
      <c r="F29" s="11">
        <f>STDEV(F22:F27)</f>
        <v>4.8166887637535147</v>
      </c>
      <c r="K29" s="16"/>
    </row>
    <row r="30" spans="1:11" x14ac:dyDescent="0.2">
      <c r="A30" s="20"/>
      <c r="B30" s="8"/>
      <c r="E30" s="7" t="s">
        <v>7</v>
      </c>
      <c r="F30" s="11">
        <f>F29/(SQRT(6))</f>
        <v>1.9664049534988703</v>
      </c>
    </row>
    <row r="31" spans="1:11" ht="17" thickBot="1" x14ac:dyDescent="0.25">
      <c r="A31" s="20"/>
      <c r="B31" s="8"/>
      <c r="E31" s="28" t="s">
        <v>11</v>
      </c>
      <c r="F31" s="23">
        <f>TTEST(F11:F17,F22:F27,2,2)</f>
        <v>0.85983099527996232</v>
      </c>
    </row>
    <row r="32" spans="1:11" x14ac:dyDescent="0.2">
      <c r="A32" s="20"/>
      <c r="B32" s="14"/>
    </row>
    <row r="33" spans="1:6" x14ac:dyDescent="0.2">
      <c r="A33" s="20"/>
      <c r="B33" s="6"/>
      <c r="D33" s="14"/>
      <c r="E33" s="14"/>
      <c r="F33" s="14"/>
    </row>
    <row r="34" spans="1:6" x14ac:dyDescent="0.2">
      <c r="D34" s="14"/>
      <c r="E34" s="14"/>
      <c r="F34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Serum ELISAs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Gustavo A.</dc:creator>
  <cp:lastModifiedBy>Gomez, Gustavo A.</cp:lastModifiedBy>
  <dcterms:created xsi:type="dcterms:W3CDTF">2022-08-18T18:24:22Z</dcterms:created>
  <dcterms:modified xsi:type="dcterms:W3CDTF">2022-09-23T01:31:47Z</dcterms:modified>
</cp:coreProperties>
</file>