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8_{1C5B782D-E4A1-344C-A1F5-1DCFA72A9E25}" xr6:coauthVersionLast="36" xr6:coauthVersionMax="36" xr10:uidLastSave="{00000000-0000-0000-0000-000000000000}"/>
  <bookViews>
    <workbookView xWindow="6100" yWindow="2940" windowWidth="29040" windowHeight="15840" xr2:uid="{00000000-000D-0000-FFFF-FFFF00000000}"/>
  </bookViews>
  <sheets>
    <sheet name="Strength calculations" sheetId="2" r:id="rId1"/>
  </sheets>
  <calcPr calcId="181029"/>
</workbook>
</file>

<file path=xl/calcChain.xml><?xml version="1.0" encoding="utf-8"?>
<calcChain xmlns="http://schemas.openxmlformats.org/spreadsheetml/2006/main">
  <c r="M12" i="2" l="1"/>
  <c r="M13" i="2"/>
  <c r="M14" i="2" s="1"/>
  <c r="M23" i="2"/>
  <c r="M24" i="2"/>
  <c r="M25" i="2"/>
  <c r="M26" i="2"/>
  <c r="I5" i="2"/>
  <c r="I13" i="2" s="1"/>
  <c r="I14" i="2" s="1"/>
  <c r="J5" i="2"/>
  <c r="J12" i="2" s="1"/>
  <c r="I6" i="2"/>
  <c r="J6" i="2"/>
  <c r="I7" i="2"/>
  <c r="J7" i="2"/>
  <c r="I8" i="2"/>
  <c r="J8" i="2"/>
  <c r="I9" i="2"/>
  <c r="J9" i="2"/>
  <c r="J26" i="2" s="1"/>
  <c r="I10" i="2"/>
  <c r="J10" i="2"/>
  <c r="I11" i="2"/>
  <c r="J11" i="2"/>
  <c r="K12" i="2"/>
  <c r="K13" i="2"/>
  <c r="K14" i="2" s="1"/>
  <c r="I17" i="2"/>
  <c r="J17" i="2"/>
  <c r="I18" i="2"/>
  <c r="J18" i="2"/>
  <c r="I19" i="2"/>
  <c r="J19" i="2"/>
  <c r="I20" i="2"/>
  <c r="J20" i="2"/>
  <c r="I21" i="2"/>
  <c r="J21" i="2"/>
  <c r="I22" i="2"/>
  <c r="J22" i="2"/>
  <c r="K23" i="2"/>
  <c r="K24" i="2"/>
  <c r="K25" i="2"/>
  <c r="K26" i="2"/>
  <c r="J13" i="2" l="1"/>
  <c r="J14" i="2" s="1"/>
  <c r="J23" i="2"/>
  <c r="I12" i="2"/>
  <c r="I26" i="2"/>
  <c r="I23" i="2"/>
  <c r="J24" i="2"/>
  <c r="J25" i="2" s="1"/>
  <c r="I24" i="2"/>
  <c r="I25" i="2" s="1"/>
  <c r="L20" i="2"/>
  <c r="H26" i="2"/>
  <c r="G26" i="2"/>
  <c r="F26" i="2"/>
  <c r="E26" i="2"/>
  <c r="D26" i="2"/>
  <c r="C26" i="2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H23" i="2"/>
  <c r="G23" i="2"/>
  <c r="F23" i="2"/>
  <c r="E23" i="2"/>
  <c r="D23" i="2"/>
  <c r="C23" i="2"/>
  <c r="L22" i="2"/>
  <c r="L21" i="2"/>
  <c r="L19" i="2"/>
  <c r="L18" i="2"/>
  <c r="L17" i="2"/>
  <c r="H13" i="2"/>
  <c r="H14" i="2" s="1"/>
  <c r="G13" i="2"/>
  <c r="G14" i="2" s="1"/>
  <c r="F13" i="2"/>
  <c r="F14" i="2" s="1"/>
  <c r="E13" i="2"/>
  <c r="E14" i="2" s="1"/>
  <c r="D13" i="2"/>
  <c r="D14" i="2" s="1"/>
  <c r="C13" i="2"/>
  <c r="C14" i="2" s="1"/>
  <c r="H12" i="2"/>
  <c r="G12" i="2"/>
  <c r="F12" i="2"/>
  <c r="E12" i="2"/>
  <c r="D12" i="2"/>
  <c r="C12" i="2"/>
  <c r="L11" i="2"/>
  <c r="L10" i="2"/>
  <c r="L9" i="2"/>
  <c r="L8" i="2"/>
  <c r="L7" i="2"/>
  <c r="L6" i="2"/>
  <c r="L5" i="2"/>
  <c r="L12" i="2" l="1"/>
  <c r="L24" i="2"/>
  <c r="L25" i="2" s="1"/>
  <c r="L23" i="2"/>
  <c r="L13" i="2"/>
  <c r="L14" i="2" s="1"/>
  <c r="L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vhalomalarcc</author>
  </authors>
  <commentList>
    <comment ref="C4" authorId="0" shapeId="0" xr:uid="{2E06A474-B282-406A-B023-0AB207DEE745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maximum load</t>
        </r>
      </text>
    </comment>
    <comment ref="D4" authorId="0" shapeId="0" xr:uid="{07E99ECF-ADF1-4D12-83AF-B5D9E4A888C5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stiffness or slope of liner/elastic part of the curve</t>
        </r>
      </text>
    </comment>
    <comment ref="E4" authorId="0" shapeId="0" xr:uid="{A1D80B93-C0D3-401C-A3A8-D01E729A2638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energy to Pmax, area under the curve</t>
        </r>
      </text>
    </comment>
    <comment ref="F4" authorId="0" shapeId="0" xr:uid="{D98F3AB7-97C5-4EB2-BBA2-DD07B4454D68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distance b/w peaks of supports</t>
        </r>
      </text>
    </comment>
    <comment ref="G4" authorId="0" shapeId="0" xr:uid="{557B5F8D-BA64-4215-BCD5-2CC5A93CD008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Anterio-posterio distance in the current setup</t>
        </r>
      </text>
    </comment>
    <comment ref="H4" authorId="0" shapeId="0" xr:uid="{40A43102-92EC-4547-82CE-E746C75035B4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latero-medial distance in the current setup
</t>
        </r>
      </text>
    </comment>
    <comment ref="I4" authorId="0" shapeId="0" xr:uid="{A4F64B0F-787F-4550-A514-F38FC5164B5D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shortest internal diameter
</t>
        </r>
      </text>
    </comment>
    <comment ref="J4" authorId="0" shapeId="0" xr:uid="{1B543B40-BF3C-4492-95DA-7B155CFD6FC1}">
      <text>
        <r>
          <rPr>
            <b/>
            <sz val="8"/>
            <color rgb="FF000000"/>
            <rFont val="Tahoma"/>
            <family val="2"/>
          </rPr>
          <t>vhalomalarcc: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longest internal diameter
</t>
        </r>
      </text>
    </comment>
    <comment ref="K4" authorId="0" shapeId="0" xr:uid="{F8375707-0266-42C1-AAAC-2C4579E7EF21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area moment of inertia
</t>
        </r>
      </text>
    </comment>
    <comment ref="L4" authorId="0" shapeId="0" xr:uid="{64A65779-1E3D-42BE-A203-E40FDCB6938A}">
      <text>
        <r>
          <rPr>
            <b/>
            <sz val="8"/>
            <color rgb="FF000000"/>
            <rFont val="Tahoma"/>
            <family val="2"/>
          </rPr>
          <t>vhalomalarcc: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Modulus of elasticicty
</t>
        </r>
      </text>
    </comment>
    <comment ref="M4" authorId="0" shapeId="0" xr:uid="{E0C1C4C9-5B32-462A-83A9-F2AF51DE47B2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Cortical Thickness
</t>
        </r>
      </text>
    </comment>
    <comment ref="C16" authorId="0" shapeId="0" xr:uid="{C7F0FBC2-46BB-4726-BAE3-B38CD947F29B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maximum load</t>
        </r>
      </text>
    </comment>
    <comment ref="D16" authorId="0" shapeId="0" xr:uid="{94EA32BC-BFB6-45C2-AF32-3BB26E518D8B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stiffness or slope of liner/elastic part of the curve</t>
        </r>
      </text>
    </comment>
    <comment ref="E16" authorId="0" shapeId="0" xr:uid="{B2B9840C-E453-4D09-BDB5-AC4E230A6D4F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energy to Pmax</t>
        </r>
      </text>
    </comment>
    <comment ref="F16" authorId="0" shapeId="0" xr:uid="{77429B28-8B3A-421A-9142-A4C4720F0A8C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distance b/w peaks of supports</t>
        </r>
      </text>
    </comment>
    <comment ref="G16" authorId="0" shapeId="0" xr:uid="{975F4003-26A3-40FE-A9AF-8DC2A6633D6D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Anterio-posterio distance in the current setup</t>
        </r>
      </text>
    </comment>
    <comment ref="H16" authorId="0" shapeId="0" xr:uid="{2D94D686-00CF-4689-A94B-26EBC7A7DC3B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latero-medial disatance in the current setup
</t>
        </r>
      </text>
    </comment>
    <comment ref="I16" authorId="0" shapeId="0" xr:uid="{1F0ACFC4-B45D-487F-A1B8-1CB8E5D3B342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shortest internal diameter
</t>
        </r>
      </text>
    </comment>
    <comment ref="J16" authorId="0" shapeId="0" xr:uid="{24FDDDED-BE86-468E-91B1-0B7B8C2C286D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longest internal diameter
</t>
        </r>
      </text>
    </comment>
    <comment ref="K16" authorId="0" shapeId="0" xr:uid="{D42337FD-4E08-4873-BA24-D28124373084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area moment of inertia
</t>
        </r>
      </text>
    </comment>
    <comment ref="L16" authorId="0" shapeId="0" xr:uid="{2150400F-F1A9-4866-BB7E-BC9E63E9ED91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Modulus of elasticicty
</t>
        </r>
      </text>
    </comment>
    <comment ref="M16" authorId="0" shapeId="0" xr:uid="{C5053E3A-D2F6-47BA-8C71-9D35DD7C1C9E}">
      <text>
        <r>
          <rPr>
            <b/>
            <sz val="8"/>
            <color indexed="81"/>
            <rFont val="Tahoma"/>
            <family val="2"/>
          </rPr>
          <t>vhalomalarcc:</t>
        </r>
        <r>
          <rPr>
            <sz val="8"/>
            <color indexed="81"/>
            <rFont val="Tahoma"/>
            <family val="2"/>
          </rPr>
          <t xml:space="preserve">
Cortical Thickness
</t>
        </r>
      </text>
    </comment>
  </commentList>
</comments>
</file>

<file path=xl/sharedStrings.xml><?xml version="1.0" encoding="utf-8"?>
<sst xmlns="http://schemas.openxmlformats.org/spreadsheetml/2006/main" count="51" uniqueCount="24">
  <si>
    <t>I.D.</t>
  </si>
  <si>
    <t>S</t>
  </si>
  <si>
    <t>L</t>
  </si>
  <si>
    <t>a</t>
  </si>
  <si>
    <t>b</t>
  </si>
  <si>
    <t>a'</t>
  </si>
  <si>
    <t>b'</t>
  </si>
  <si>
    <t>I</t>
  </si>
  <si>
    <t>E</t>
  </si>
  <si>
    <t>CrtThk</t>
  </si>
  <si>
    <t>U</t>
  </si>
  <si>
    <t>Pmax</t>
  </si>
  <si>
    <t>Geno</t>
  </si>
  <si>
    <t>AVG</t>
  </si>
  <si>
    <t>SD</t>
  </si>
  <si>
    <t>SEM</t>
  </si>
  <si>
    <t>TTEST</t>
  </si>
  <si>
    <t>WT</t>
  </si>
  <si>
    <t>MUT</t>
  </si>
  <si>
    <t>KSR2 femur</t>
  </si>
  <si>
    <t>Pmax = Maximum load (N)</t>
  </si>
  <si>
    <t>S = Stiffness (N/mm)</t>
  </si>
  <si>
    <t>E=Elasticity (GPa)</t>
  </si>
  <si>
    <t>Source Data for Figure 5O-5Q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</si>
</sst>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33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2" borderId="7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2" borderId="7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0" fontId="1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Border="1"/>
    <xf numFmtId="164" fontId="0" fillId="0" borderId="13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2" fillId="0" borderId="18" xfId="278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24" fillId="0" borderId="0" xfId="0" applyFont="1" applyBorder="1"/>
    <xf numFmtId="164" fontId="3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6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" fontId="2" fillId="0" borderId="12" xfId="278" applyNumberFormat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25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4" fillId="0" borderId="0" xfId="0" applyFont="1"/>
    <xf numFmtId="0" fontId="0" fillId="0" borderId="0" xfId="0" applyAlignment="1">
      <alignment horizontal="center"/>
    </xf>
    <xf numFmtId="1" fontId="2" fillId="0" borderId="11" xfId="278" applyNumberFormat="1" applyBorder="1" applyAlignment="1">
      <alignment horizontal="center"/>
    </xf>
    <xf numFmtId="164" fontId="7" fillId="0" borderId="10" xfId="230" applyNumberFormat="1" applyBorder="1" applyAlignment="1">
      <alignment horizontal="center"/>
    </xf>
    <xf numFmtId="164" fontId="7" fillId="0" borderId="16" xfId="230" applyNumberFormat="1" applyBorder="1" applyAlignment="1">
      <alignment horizontal="center"/>
    </xf>
    <xf numFmtId="164" fontId="7" fillId="0" borderId="13" xfId="230" applyNumberFormat="1" applyBorder="1" applyAlignment="1">
      <alignment horizontal="center"/>
    </xf>
    <xf numFmtId="164" fontId="24" fillId="0" borderId="26" xfId="0" applyNumberFormat="1" applyFont="1" applyBorder="1" applyAlignment="1">
      <alignment horizontal="center"/>
    </xf>
    <xf numFmtId="164" fontId="24" fillId="0" borderId="25" xfId="0" applyNumberFormat="1" applyFont="1" applyBorder="1" applyAlignment="1">
      <alignment horizontal="center"/>
    </xf>
    <xf numFmtId="0" fontId="0" fillId="0" borderId="22" xfId="0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26" fillId="0" borderId="25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2" fillId="0" borderId="13" xfId="629" applyNumberFormat="1" applyFont="1" applyFill="1" applyBorder="1" applyAlignment="1">
      <alignment horizontal="center"/>
    </xf>
    <xf numFmtId="164" fontId="2" fillId="0" borderId="10" xfId="629" applyNumberFormat="1" applyFont="1" applyFill="1" applyBorder="1" applyAlignment="1">
      <alignment horizontal="center"/>
    </xf>
    <xf numFmtId="164" fontId="2" fillId="0" borderId="16" xfId="629" applyNumberFormat="1" applyFont="1" applyFill="1" applyBorder="1" applyAlignment="1">
      <alignment horizontal="center"/>
    </xf>
    <xf numFmtId="164" fontId="2" fillId="0" borderId="10" xfId="264" applyNumberFormat="1" applyFont="1" applyFill="1" applyBorder="1" applyAlignment="1">
      <alignment horizontal="center"/>
    </xf>
    <xf numFmtId="1" fontId="2" fillId="0" borderId="28" xfId="278" applyNumberFormat="1" applyBorder="1" applyAlignment="1">
      <alignment horizontal="center"/>
    </xf>
    <xf numFmtId="164" fontId="2" fillId="0" borderId="29" xfId="629" applyNumberFormat="1" applyFon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7" fillId="0" borderId="29" xfId="230" applyNumberForma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4" fontId="24" fillId="33" borderId="25" xfId="0" applyNumberFormat="1" applyFont="1" applyFill="1" applyBorder="1" applyAlignment="1">
      <alignment horizontal="center"/>
    </xf>
    <xf numFmtId="164" fontId="2" fillId="33" borderId="13" xfId="629" applyNumberFormat="1" applyFont="1" applyFill="1" applyBorder="1" applyAlignment="1">
      <alignment horizontal="center"/>
    </xf>
    <xf numFmtId="164" fontId="2" fillId="33" borderId="10" xfId="629" applyNumberFormat="1" applyFont="1" applyFill="1" applyBorder="1" applyAlignment="1">
      <alignment horizontal="center"/>
    </xf>
    <xf numFmtId="164" fontId="2" fillId="33" borderId="29" xfId="629" applyNumberFormat="1" applyFont="1" applyFill="1" applyBorder="1" applyAlignment="1">
      <alignment horizontal="center"/>
    </xf>
    <xf numFmtId="164" fontId="2" fillId="33" borderId="16" xfId="629" applyNumberFormat="1" applyFont="1" applyFill="1" applyBorder="1" applyAlignment="1">
      <alignment horizontal="center"/>
    </xf>
    <xf numFmtId="164" fontId="0" fillId="33" borderId="23" xfId="0" applyNumberFormat="1" applyFill="1" applyBorder="1" applyAlignment="1">
      <alignment horizontal="center"/>
    </xf>
    <xf numFmtId="164" fontId="2" fillId="33" borderId="23" xfId="0" applyNumberFormat="1" applyFon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4" fontId="2" fillId="33" borderId="10" xfId="0" applyNumberFormat="1" applyFont="1" applyFill="1" applyBorder="1" applyAlignment="1">
      <alignment horizontal="center"/>
    </xf>
    <xf numFmtId="164" fontId="0" fillId="33" borderId="16" xfId="0" applyNumberFormat="1" applyFill="1" applyBorder="1" applyAlignment="1">
      <alignment horizontal="center"/>
    </xf>
    <xf numFmtId="164" fontId="2" fillId="33" borderId="16" xfId="0" applyNumberFormat="1" applyFont="1" applyFill="1" applyBorder="1" applyAlignment="1">
      <alignment horizontal="center"/>
    </xf>
    <xf numFmtId="164" fontId="0" fillId="33" borderId="0" xfId="0" applyNumberFormat="1" applyFill="1" applyBorder="1" applyAlignment="1">
      <alignment horizontal="center"/>
    </xf>
    <xf numFmtId="164" fontId="2" fillId="33" borderId="0" xfId="0" applyNumberFormat="1" applyFont="1" applyFill="1" applyBorder="1" applyAlignment="1">
      <alignment horizontal="center"/>
    </xf>
    <xf numFmtId="164" fontId="2" fillId="33" borderId="10" xfId="264" applyNumberFormat="1" applyFont="1" applyFill="1" applyBorder="1" applyAlignment="1">
      <alignment horizontal="center"/>
    </xf>
    <xf numFmtId="164" fontId="0" fillId="33" borderId="20" xfId="0" applyNumberFormat="1" applyFill="1" applyBorder="1" applyAlignment="1">
      <alignment horizontal="center"/>
    </xf>
    <xf numFmtId="164" fontId="2" fillId="33" borderId="20" xfId="0" applyNumberFormat="1" applyFont="1" applyFill="1" applyBorder="1" applyAlignment="1">
      <alignment horizontal="center"/>
    </xf>
    <xf numFmtId="164" fontId="3" fillId="33" borderId="13" xfId="0" applyNumberFormat="1" applyFont="1" applyFill="1" applyBorder="1" applyAlignment="1">
      <alignment horizontal="center"/>
    </xf>
    <xf numFmtId="164" fontId="3" fillId="33" borderId="10" xfId="0" applyNumberFormat="1" applyFont="1" applyFill="1" applyBorder="1" applyAlignment="1">
      <alignment horizontal="center"/>
    </xf>
    <xf numFmtId="164" fontId="3" fillId="33" borderId="29" xfId="0" applyNumberFormat="1" applyFont="1" applyFill="1" applyBorder="1" applyAlignment="1">
      <alignment horizontal="center"/>
    </xf>
    <xf numFmtId="164" fontId="3" fillId="33" borderId="16" xfId="0" applyNumberFormat="1" applyFont="1" applyFill="1" applyBorder="1" applyAlignment="1">
      <alignment horizontal="center"/>
    </xf>
    <xf numFmtId="164" fontId="3" fillId="33" borderId="0" xfId="0" applyNumberFormat="1" applyFont="1" applyFill="1" applyBorder="1" applyAlignment="1">
      <alignment horizontal="center"/>
    </xf>
    <xf numFmtId="164" fontId="26" fillId="33" borderId="2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0" fillId="0" borderId="0" xfId="0" applyFont="1"/>
  </cellXfs>
  <cellStyles count="633">
    <cellStyle name="20% - Accent1" xfId="1" builtinId="30" customBuiltin="1"/>
    <cellStyle name="20% - Accent1 10" xfId="2" xr:uid="{00000000-0005-0000-0000-000001000000}"/>
    <cellStyle name="20% - Accent1 10 2" xfId="502" xr:uid="{00000000-0005-0000-0000-000002000000}"/>
    <cellStyle name="20% - Accent1 11" xfId="3" xr:uid="{00000000-0005-0000-0000-000003000000}"/>
    <cellStyle name="20% - Accent1 11 2" xfId="529" xr:uid="{00000000-0005-0000-0000-000004000000}"/>
    <cellStyle name="20% - Accent1 12" xfId="4" xr:uid="{00000000-0005-0000-0000-000005000000}"/>
    <cellStyle name="20% - Accent1 12 2" xfId="545" xr:uid="{00000000-0005-0000-0000-000006000000}"/>
    <cellStyle name="20% - Accent1 13" xfId="5" xr:uid="{00000000-0005-0000-0000-000007000000}"/>
    <cellStyle name="20% - Accent1 13 2" xfId="560" xr:uid="{00000000-0005-0000-0000-000008000000}"/>
    <cellStyle name="20% - Accent1 14" xfId="6" xr:uid="{00000000-0005-0000-0000-000009000000}"/>
    <cellStyle name="20% - Accent1 14 2" xfId="576" xr:uid="{00000000-0005-0000-0000-00000A000000}"/>
    <cellStyle name="20% - Accent1 15" xfId="7" xr:uid="{00000000-0005-0000-0000-00000B000000}"/>
    <cellStyle name="20% - Accent1 15 2" xfId="592" xr:uid="{00000000-0005-0000-0000-00000C000000}"/>
    <cellStyle name="20% - Accent1 16" xfId="341" xr:uid="{00000000-0005-0000-0000-00000D000000}"/>
    <cellStyle name="20% - Accent1 2" xfId="8" xr:uid="{00000000-0005-0000-0000-00000E000000}"/>
    <cellStyle name="20% - Accent1 2 2" xfId="9" xr:uid="{00000000-0005-0000-0000-00000F000000}"/>
    <cellStyle name="20% - Accent1 2 2 2" xfId="604" xr:uid="{00000000-0005-0000-0000-000010000000}"/>
    <cellStyle name="20% - Accent1 2 3" xfId="342" xr:uid="{00000000-0005-0000-0000-000011000000}"/>
    <cellStyle name="20% - Accent1 3" xfId="10" xr:uid="{00000000-0005-0000-0000-000012000000}"/>
    <cellStyle name="20% - Accent1 3 2" xfId="11" xr:uid="{00000000-0005-0000-0000-000013000000}"/>
    <cellStyle name="20% - Accent1 3 2 2" xfId="617" xr:uid="{00000000-0005-0000-0000-000014000000}"/>
    <cellStyle name="20% - Accent1 3 3" xfId="400" xr:uid="{00000000-0005-0000-0000-000015000000}"/>
    <cellStyle name="20% - Accent1 4" xfId="12" xr:uid="{00000000-0005-0000-0000-000016000000}"/>
    <cellStyle name="20% - Accent1 4 2" xfId="414" xr:uid="{00000000-0005-0000-0000-000017000000}"/>
    <cellStyle name="20% - Accent1 5" xfId="13" xr:uid="{00000000-0005-0000-0000-000018000000}"/>
    <cellStyle name="20% - Accent1 5 2" xfId="437" xr:uid="{00000000-0005-0000-0000-000019000000}"/>
    <cellStyle name="20% - Accent1 6" xfId="14" xr:uid="{00000000-0005-0000-0000-00001A000000}"/>
    <cellStyle name="20% - Accent1 6 2" xfId="453" xr:uid="{00000000-0005-0000-0000-00001B000000}"/>
    <cellStyle name="20% - Accent1 7" xfId="15" xr:uid="{00000000-0005-0000-0000-00001C000000}"/>
    <cellStyle name="20% - Accent1 7 2" xfId="468" xr:uid="{00000000-0005-0000-0000-00001D000000}"/>
    <cellStyle name="20% - Accent1 8" xfId="16" xr:uid="{00000000-0005-0000-0000-00001E000000}"/>
    <cellStyle name="20% - Accent1 8 2" xfId="482" xr:uid="{00000000-0005-0000-0000-00001F000000}"/>
    <cellStyle name="20% - Accent1 9" xfId="17" xr:uid="{00000000-0005-0000-0000-000020000000}"/>
    <cellStyle name="20% - Accent1 9 2" xfId="495" xr:uid="{00000000-0005-0000-0000-000021000000}"/>
    <cellStyle name="20% - Accent2" xfId="18" builtinId="34" customBuiltin="1"/>
    <cellStyle name="20% - Accent2 10" xfId="19" xr:uid="{00000000-0005-0000-0000-000023000000}"/>
    <cellStyle name="20% - Accent2 10 2" xfId="503" xr:uid="{00000000-0005-0000-0000-000024000000}"/>
    <cellStyle name="20% - Accent2 11" xfId="20" xr:uid="{00000000-0005-0000-0000-000025000000}"/>
    <cellStyle name="20% - Accent2 11 2" xfId="528" xr:uid="{00000000-0005-0000-0000-000026000000}"/>
    <cellStyle name="20% - Accent2 12" xfId="21" xr:uid="{00000000-0005-0000-0000-000027000000}"/>
    <cellStyle name="20% - Accent2 12 2" xfId="544" xr:uid="{00000000-0005-0000-0000-000028000000}"/>
    <cellStyle name="20% - Accent2 13" xfId="22" xr:uid="{00000000-0005-0000-0000-000029000000}"/>
    <cellStyle name="20% - Accent2 13 2" xfId="559" xr:uid="{00000000-0005-0000-0000-00002A000000}"/>
    <cellStyle name="20% - Accent2 14" xfId="23" xr:uid="{00000000-0005-0000-0000-00002B000000}"/>
    <cellStyle name="20% - Accent2 14 2" xfId="575" xr:uid="{00000000-0005-0000-0000-00002C000000}"/>
    <cellStyle name="20% - Accent2 15" xfId="24" xr:uid="{00000000-0005-0000-0000-00002D000000}"/>
    <cellStyle name="20% - Accent2 15 2" xfId="591" xr:uid="{00000000-0005-0000-0000-00002E000000}"/>
    <cellStyle name="20% - Accent2 16" xfId="343" xr:uid="{00000000-0005-0000-0000-00002F000000}"/>
    <cellStyle name="20% - Accent2 2" xfId="25" xr:uid="{00000000-0005-0000-0000-000030000000}"/>
    <cellStyle name="20% - Accent2 2 2" xfId="26" xr:uid="{00000000-0005-0000-0000-000031000000}"/>
    <cellStyle name="20% - Accent2 2 2 2" xfId="606" xr:uid="{00000000-0005-0000-0000-000032000000}"/>
    <cellStyle name="20% - Accent2 2 3" xfId="344" xr:uid="{00000000-0005-0000-0000-000033000000}"/>
    <cellStyle name="20% - Accent2 3" xfId="27" xr:uid="{00000000-0005-0000-0000-000034000000}"/>
    <cellStyle name="20% - Accent2 3 2" xfId="28" xr:uid="{00000000-0005-0000-0000-000035000000}"/>
    <cellStyle name="20% - Accent2 3 2 2" xfId="619" xr:uid="{00000000-0005-0000-0000-000036000000}"/>
    <cellStyle name="20% - Accent2 3 3" xfId="399" xr:uid="{00000000-0005-0000-0000-000037000000}"/>
    <cellStyle name="20% - Accent2 4" xfId="29" xr:uid="{00000000-0005-0000-0000-000038000000}"/>
    <cellStyle name="20% - Accent2 4 2" xfId="413" xr:uid="{00000000-0005-0000-0000-000039000000}"/>
    <cellStyle name="20% - Accent2 5" xfId="30" xr:uid="{00000000-0005-0000-0000-00003A000000}"/>
    <cellStyle name="20% - Accent2 5 2" xfId="436" xr:uid="{00000000-0005-0000-0000-00003B000000}"/>
    <cellStyle name="20% - Accent2 6" xfId="31" xr:uid="{00000000-0005-0000-0000-00003C000000}"/>
    <cellStyle name="20% - Accent2 6 2" xfId="452" xr:uid="{00000000-0005-0000-0000-00003D000000}"/>
    <cellStyle name="20% - Accent2 7" xfId="32" xr:uid="{00000000-0005-0000-0000-00003E000000}"/>
    <cellStyle name="20% - Accent2 7 2" xfId="467" xr:uid="{00000000-0005-0000-0000-00003F000000}"/>
    <cellStyle name="20% - Accent2 8" xfId="33" xr:uid="{00000000-0005-0000-0000-000040000000}"/>
    <cellStyle name="20% - Accent2 8 2" xfId="481" xr:uid="{00000000-0005-0000-0000-000041000000}"/>
    <cellStyle name="20% - Accent2 9" xfId="34" xr:uid="{00000000-0005-0000-0000-000042000000}"/>
    <cellStyle name="20% - Accent2 9 2" xfId="494" xr:uid="{00000000-0005-0000-0000-000043000000}"/>
    <cellStyle name="20% - Accent3" xfId="35" builtinId="38" customBuiltin="1"/>
    <cellStyle name="20% - Accent3 10" xfId="36" xr:uid="{00000000-0005-0000-0000-000045000000}"/>
    <cellStyle name="20% - Accent3 10 2" xfId="504" xr:uid="{00000000-0005-0000-0000-000046000000}"/>
    <cellStyle name="20% - Accent3 11" xfId="37" xr:uid="{00000000-0005-0000-0000-000047000000}"/>
    <cellStyle name="20% - Accent3 11 2" xfId="527" xr:uid="{00000000-0005-0000-0000-000048000000}"/>
    <cellStyle name="20% - Accent3 12" xfId="38" xr:uid="{00000000-0005-0000-0000-000049000000}"/>
    <cellStyle name="20% - Accent3 12 2" xfId="543" xr:uid="{00000000-0005-0000-0000-00004A000000}"/>
    <cellStyle name="20% - Accent3 13" xfId="39" xr:uid="{00000000-0005-0000-0000-00004B000000}"/>
    <cellStyle name="20% - Accent3 13 2" xfId="558" xr:uid="{00000000-0005-0000-0000-00004C000000}"/>
    <cellStyle name="20% - Accent3 14" xfId="40" xr:uid="{00000000-0005-0000-0000-00004D000000}"/>
    <cellStyle name="20% - Accent3 14 2" xfId="574" xr:uid="{00000000-0005-0000-0000-00004E000000}"/>
    <cellStyle name="20% - Accent3 15" xfId="41" xr:uid="{00000000-0005-0000-0000-00004F000000}"/>
    <cellStyle name="20% - Accent3 15 2" xfId="590" xr:uid="{00000000-0005-0000-0000-000050000000}"/>
    <cellStyle name="20% - Accent3 16" xfId="345" xr:uid="{00000000-0005-0000-0000-000051000000}"/>
    <cellStyle name="20% - Accent3 2" xfId="42" xr:uid="{00000000-0005-0000-0000-000052000000}"/>
    <cellStyle name="20% - Accent3 2 2" xfId="43" xr:uid="{00000000-0005-0000-0000-000053000000}"/>
    <cellStyle name="20% - Accent3 2 2 2" xfId="608" xr:uid="{00000000-0005-0000-0000-000054000000}"/>
    <cellStyle name="20% - Accent3 2 3" xfId="346" xr:uid="{00000000-0005-0000-0000-000055000000}"/>
    <cellStyle name="20% - Accent3 3" xfId="44" xr:uid="{00000000-0005-0000-0000-000056000000}"/>
    <cellStyle name="20% - Accent3 3 2" xfId="45" xr:uid="{00000000-0005-0000-0000-000057000000}"/>
    <cellStyle name="20% - Accent3 3 2 2" xfId="621" xr:uid="{00000000-0005-0000-0000-000058000000}"/>
    <cellStyle name="20% - Accent3 3 3" xfId="398" xr:uid="{00000000-0005-0000-0000-000059000000}"/>
    <cellStyle name="20% - Accent3 4" xfId="46" xr:uid="{00000000-0005-0000-0000-00005A000000}"/>
    <cellStyle name="20% - Accent3 4 2" xfId="412" xr:uid="{00000000-0005-0000-0000-00005B000000}"/>
    <cellStyle name="20% - Accent3 5" xfId="47" xr:uid="{00000000-0005-0000-0000-00005C000000}"/>
    <cellStyle name="20% - Accent3 5 2" xfId="435" xr:uid="{00000000-0005-0000-0000-00005D000000}"/>
    <cellStyle name="20% - Accent3 6" xfId="48" xr:uid="{00000000-0005-0000-0000-00005E000000}"/>
    <cellStyle name="20% - Accent3 6 2" xfId="451" xr:uid="{00000000-0005-0000-0000-00005F000000}"/>
    <cellStyle name="20% - Accent3 7" xfId="49" xr:uid="{00000000-0005-0000-0000-000060000000}"/>
    <cellStyle name="20% - Accent3 7 2" xfId="466" xr:uid="{00000000-0005-0000-0000-000061000000}"/>
    <cellStyle name="20% - Accent3 8" xfId="50" xr:uid="{00000000-0005-0000-0000-000062000000}"/>
    <cellStyle name="20% - Accent3 8 2" xfId="480" xr:uid="{00000000-0005-0000-0000-000063000000}"/>
    <cellStyle name="20% - Accent3 9" xfId="51" xr:uid="{00000000-0005-0000-0000-000064000000}"/>
    <cellStyle name="20% - Accent3 9 2" xfId="493" xr:uid="{00000000-0005-0000-0000-000065000000}"/>
    <cellStyle name="20% - Accent4" xfId="52" builtinId="42" customBuiltin="1"/>
    <cellStyle name="20% - Accent4 10" xfId="53" xr:uid="{00000000-0005-0000-0000-000067000000}"/>
    <cellStyle name="20% - Accent4 10 2" xfId="505" xr:uid="{00000000-0005-0000-0000-000068000000}"/>
    <cellStyle name="20% - Accent4 11" xfId="54" xr:uid="{00000000-0005-0000-0000-000069000000}"/>
    <cellStyle name="20% - Accent4 11 2" xfId="526" xr:uid="{00000000-0005-0000-0000-00006A000000}"/>
    <cellStyle name="20% - Accent4 12" xfId="55" xr:uid="{00000000-0005-0000-0000-00006B000000}"/>
    <cellStyle name="20% - Accent4 12 2" xfId="542" xr:uid="{00000000-0005-0000-0000-00006C000000}"/>
    <cellStyle name="20% - Accent4 13" xfId="56" xr:uid="{00000000-0005-0000-0000-00006D000000}"/>
    <cellStyle name="20% - Accent4 13 2" xfId="557" xr:uid="{00000000-0005-0000-0000-00006E000000}"/>
    <cellStyle name="20% - Accent4 14" xfId="57" xr:uid="{00000000-0005-0000-0000-00006F000000}"/>
    <cellStyle name="20% - Accent4 14 2" xfId="573" xr:uid="{00000000-0005-0000-0000-000070000000}"/>
    <cellStyle name="20% - Accent4 15" xfId="58" xr:uid="{00000000-0005-0000-0000-000071000000}"/>
    <cellStyle name="20% - Accent4 15 2" xfId="589" xr:uid="{00000000-0005-0000-0000-000072000000}"/>
    <cellStyle name="20% - Accent4 16" xfId="347" xr:uid="{00000000-0005-0000-0000-000073000000}"/>
    <cellStyle name="20% - Accent4 2" xfId="59" xr:uid="{00000000-0005-0000-0000-000074000000}"/>
    <cellStyle name="20% - Accent4 2 2" xfId="60" xr:uid="{00000000-0005-0000-0000-000075000000}"/>
    <cellStyle name="20% - Accent4 2 2 2" xfId="610" xr:uid="{00000000-0005-0000-0000-000076000000}"/>
    <cellStyle name="20% - Accent4 2 3" xfId="348" xr:uid="{00000000-0005-0000-0000-000077000000}"/>
    <cellStyle name="20% - Accent4 3" xfId="61" xr:uid="{00000000-0005-0000-0000-000078000000}"/>
    <cellStyle name="20% - Accent4 3 2" xfId="62" xr:uid="{00000000-0005-0000-0000-000079000000}"/>
    <cellStyle name="20% - Accent4 3 2 2" xfId="623" xr:uid="{00000000-0005-0000-0000-00007A000000}"/>
    <cellStyle name="20% - Accent4 3 3" xfId="397" xr:uid="{00000000-0005-0000-0000-00007B000000}"/>
    <cellStyle name="20% - Accent4 4" xfId="63" xr:uid="{00000000-0005-0000-0000-00007C000000}"/>
    <cellStyle name="20% - Accent4 4 2" xfId="410" xr:uid="{00000000-0005-0000-0000-00007D000000}"/>
    <cellStyle name="20% - Accent4 5" xfId="64" xr:uid="{00000000-0005-0000-0000-00007E000000}"/>
    <cellStyle name="20% - Accent4 5 2" xfId="434" xr:uid="{00000000-0005-0000-0000-00007F000000}"/>
    <cellStyle name="20% - Accent4 6" xfId="65" xr:uid="{00000000-0005-0000-0000-000080000000}"/>
    <cellStyle name="20% - Accent4 6 2" xfId="450" xr:uid="{00000000-0005-0000-0000-000081000000}"/>
    <cellStyle name="20% - Accent4 7" xfId="66" xr:uid="{00000000-0005-0000-0000-000082000000}"/>
    <cellStyle name="20% - Accent4 7 2" xfId="465" xr:uid="{00000000-0005-0000-0000-000083000000}"/>
    <cellStyle name="20% - Accent4 8" xfId="67" xr:uid="{00000000-0005-0000-0000-000084000000}"/>
    <cellStyle name="20% - Accent4 8 2" xfId="479" xr:uid="{00000000-0005-0000-0000-000085000000}"/>
    <cellStyle name="20% - Accent4 9" xfId="68" xr:uid="{00000000-0005-0000-0000-000086000000}"/>
    <cellStyle name="20% - Accent4 9 2" xfId="491" xr:uid="{00000000-0005-0000-0000-000087000000}"/>
    <cellStyle name="20% - Accent5" xfId="69" builtinId="46" customBuiltin="1"/>
    <cellStyle name="20% - Accent5 10" xfId="70" xr:uid="{00000000-0005-0000-0000-000089000000}"/>
    <cellStyle name="20% - Accent5 10 2" xfId="506" xr:uid="{00000000-0005-0000-0000-00008A000000}"/>
    <cellStyle name="20% - Accent5 11" xfId="71" xr:uid="{00000000-0005-0000-0000-00008B000000}"/>
    <cellStyle name="20% - Accent5 11 2" xfId="525" xr:uid="{00000000-0005-0000-0000-00008C000000}"/>
    <cellStyle name="20% - Accent5 12" xfId="72" xr:uid="{00000000-0005-0000-0000-00008D000000}"/>
    <cellStyle name="20% - Accent5 12 2" xfId="541" xr:uid="{00000000-0005-0000-0000-00008E000000}"/>
    <cellStyle name="20% - Accent5 13" xfId="73" xr:uid="{00000000-0005-0000-0000-00008F000000}"/>
    <cellStyle name="20% - Accent5 13 2" xfId="556" xr:uid="{00000000-0005-0000-0000-000090000000}"/>
    <cellStyle name="20% - Accent5 14" xfId="74" xr:uid="{00000000-0005-0000-0000-000091000000}"/>
    <cellStyle name="20% - Accent5 14 2" xfId="572" xr:uid="{00000000-0005-0000-0000-000092000000}"/>
    <cellStyle name="20% - Accent5 15" xfId="75" xr:uid="{00000000-0005-0000-0000-000093000000}"/>
    <cellStyle name="20% - Accent5 15 2" xfId="588" xr:uid="{00000000-0005-0000-0000-000094000000}"/>
    <cellStyle name="20% - Accent5 16" xfId="349" xr:uid="{00000000-0005-0000-0000-000095000000}"/>
    <cellStyle name="20% - Accent5 2" xfId="76" xr:uid="{00000000-0005-0000-0000-000096000000}"/>
    <cellStyle name="20% - Accent5 2 2" xfId="77" xr:uid="{00000000-0005-0000-0000-000097000000}"/>
    <cellStyle name="20% - Accent5 2 2 2" xfId="612" xr:uid="{00000000-0005-0000-0000-000098000000}"/>
    <cellStyle name="20% - Accent5 2 3" xfId="350" xr:uid="{00000000-0005-0000-0000-000099000000}"/>
    <cellStyle name="20% - Accent5 3" xfId="78" xr:uid="{00000000-0005-0000-0000-00009A000000}"/>
    <cellStyle name="20% - Accent5 3 2" xfId="79" xr:uid="{00000000-0005-0000-0000-00009B000000}"/>
    <cellStyle name="20% - Accent5 3 2 2" xfId="625" xr:uid="{00000000-0005-0000-0000-00009C000000}"/>
    <cellStyle name="20% - Accent5 3 3" xfId="396" xr:uid="{00000000-0005-0000-0000-00009D000000}"/>
    <cellStyle name="20% - Accent5 4" xfId="80" xr:uid="{00000000-0005-0000-0000-00009E000000}"/>
    <cellStyle name="20% - Accent5 4 2" xfId="409" xr:uid="{00000000-0005-0000-0000-00009F000000}"/>
    <cellStyle name="20% - Accent5 5" xfId="81" xr:uid="{00000000-0005-0000-0000-0000A0000000}"/>
    <cellStyle name="20% - Accent5 5 2" xfId="433" xr:uid="{00000000-0005-0000-0000-0000A1000000}"/>
    <cellStyle name="20% - Accent5 6" xfId="82" xr:uid="{00000000-0005-0000-0000-0000A2000000}"/>
    <cellStyle name="20% - Accent5 6 2" xfId="449" xr:uid="{00000000-0005-0000-0000-0000A3000000}"/>
    <cellStyle name="20% - Accent5 7" xfId="83" xr:uid="{00000000-0005-0000-0000-0000A4000000}"/>
    <cellStyle name="20% - Accent5 7 2" xfId="464" xr:uid="{00000000-0005-0000-0000-0000A5000000}"/>
    <cellStyle name="20% - Accent5 8" xfId="84" xr:uid="{00000000-0005-0000-0000-0000A6000000}"/>
    <cellStyle name="20% - Accent5 8 2" xfId="478" xr:uid="{00000000-0005-0000-0000-0000A7000000}"/>
    <cellStyle name="20% - Accent5 9" xfId="85" xr:uid="{00000000-0005-0000-0000-0000A8000000}"/>
    <cellStyle name="20% - Accent5 9 2" xfId="490" xr:uid="{00000000-0005-0000-0000-0000A9000000}"/>
    <cellStyle name="20% - Accent6" xfId="86" builtinId="50" customBuiltin="1"/>
    <cellStyle name="20% - Accent6 10" xfId="87" xr:uid="{00000000-0005-0000-0000-0000AB000000}"/>
    <cellStyle name="20% - Accent6 10 2" xfId="507" xr:uid="{00000000-0005-0000-0000-0000AC000000}"/>
    <cellStyle name="20% - Accent6 11" xfId="88" xr:uid="{00000000-0005-0000-0000-0000AD000000}"/>
    <cellStyle name="20% - Accent6 11 2" xfId="524" xr:uid="{00000000-0005-0000-0000-0000AE000000}"/>
    <cellStyle name="20% - Accent6 12" xfId="89" xr:uid="{00000000-0005-0000-0000-0000AF000000}"/>
    <cellStyle name="20% - Accent6 12 2" xfId="540" xr:uid="{00000000-0005-0000-0000-0000B0000000}"/>
    <cellStyle name="20% - Accent6 13" xfId="90" xr:uid="{00000000-0005-0000-0000-0000B1000000}"/>
    <cellStyle name="20% - Accent6 13 2" xfId="555" xr:uid="{00000000-0005-0000-0000-0000B2000000}"/>
    <cellStyle name="20% - Accent6 14" xfId="91" xr:uid="{00000000-0005-0000-0000-0000B3000000}"/>
    <cellStyle name="20% - Accent6 14 2" xfId="571" xr:uid="{00000000-0005-0000-0000-0000B4000000}"/>
    <cellStyle name="20% - Accent6 15" xfId="92" xr:uid="{00000000-0005-0000-0000-0000B5000000}"/>
    <cellStyle name="20% - Accent6 15 2" xfId="587" xr:uid="{00000000-0005-0000-0000-0000B6000000}"/>
    <cellStyle name="20% - Accent6 16" xfId="351" xr:uid="{00000000-0005-0000-0000-0000B7000000}"/>
    <cellStyle name="20% - Accent6 2" xfId="93" xr:uid="{00000000-0005-0000-0000-0000B8000000}"/>
    <cellStyle name="20% - Accent6 2 2" xfId="94" xr:uid="{00000000-0005-0000-0000-0000B9000000}"/>
    <cellStyle name="20% - Accent6 2 2 2" xfId="614" xr:uid="{00000000-0005-0000-0000-0000BA000000}"/>
    <cellStyle name="20% - Accent6 2 3" xfId="352" xr:uid="{00000000-0005-0000-0000-0000BB000000}"/>
    <cellStyle name="20% - Accent6 3" xfId="95" xr:uid="{00000000-0005-0000-0000-0000BC000000}"/>
    <cellStyle name="20% - Accent6 3 2" xfId="96" xr:uid="{00000000-0005-0000-0000-0000BD000000}"/>
    <cellStyle name="20% - Accent6 3 2 2" xfId="627" xr:uid="{00000000-0005-0000-0000-0000BE000000}"/>
    <cellStyle name="20% - Accent6 3 3" xfId="395" xr:uid="{00000000-0005-0000-0000-0000BF000000}"/>
    <cellStyle name="20% - Accent6 4" xfId="97" xr:uid="{00000000-0005-0000-0000-0000C0000000}"/>
    <cellStyle name="20% - Accent6 4 2" xfId="408" xr:uid="{00000000-0005-0000-0000-0000C1000000}"/>
    <cellStyle name="20% - Accent6 5" xfId="98" xr:uid="{00000000-0005-0000-0000-0000C2000000}"/>
    <cellStyle name="20% - Accent6 5 2" xfId="432" xr:uid="{00000000-0005-0000-0000-0000C3000000}"/>
    <cellStyle name="20% - Accent6 6" xfId="99" xr:uid="{00000000-0005-0000-0000-0000C4000000}"/>
    <cellStyle name="20% - Accent6 6 2" xfId="448" xr:uid="{00000000-0005-0000-0000-0000C5000000}"/>
    <cellStyle name="20% - Accent6 7" xfId="100" xr:uid="{00000000-0005-0000-0000-0000C6000000}"/>
    <cellStyle name="20% - Accent6 7 2" xfId="463" xr:uid="{00000000-0005-0000-0000-0000C7000000}"/>
    <cellStyle name="20% - Accent6 8" xfId="101" xr:uid="{00000000-0005-0000-0000-0000C8000000}"/>
    <cellStyle name="20% - Accent6 8 2" xfId="477" xr:uid="{00000000-0005-0000-0000-0000C9000000}"/>
    <cellStyle name="20% - Accent6 9" xfId="102" xr:uid="{00000000-0005-0000-0000-0000CA000000}"/>
    <cellStyle name="20% - Accent6 9 2" xfId="489" xr:uid="{00000000-0005-0000-0000-0000CB000000}"/>
    <cellStyle name="40% - Accent1" xfId="103" builtinId="31" customBuiltin="1"/>
    <cellStyle name="40% - Accent1 10" xfId="104" xr:uid="{00000000-0005-0000-0000-0000CD000000}"/>
    <cellStyle name="40% - Accent1 10 2" xfId="508" xr:uid="{00000000-0005-0000-0000-0000CE000000}"/>
    <cellStyle name="40% - Accent1 11" xfId="105" xr:uid="{00000000-0005-0000-0000-0000CF000000}"/>
    <cellStyle name="40% - Accent1 11 2" xfId="523" xr:uid="{00000000-0005-0000-0000-0000D0000000}"/>
    <cellStyle name="40% - Accent1 12" xfId="106" xr:uid="{00000000-0005-0000-0000-0000D1000000}"/>
    <cellStyle name="40% - Accent1 12 2" xfId="539" xr:uid="{00000000-0005-0000-0000-0000D2000000}"/>
    <cellStyle name="40% - Accent1 13" xfId="107" xr:uid="{00000000-0005-0000-0000-0000D3000000}"/>
    <cellStyle name="40% - Accent1 13 2" xfId="554" xr:uid="{00000000-0005-0000-0000-0000D4000000}"/>
    <cellStyle name="40% - Accent1 14" xfId="108" xr:uid="{00000000-0005-0000-0000-0000D5000000}"/>
    <cellStyle name="40% - Accent1 14 2" xfId="570" xr:uid="{00000000-0005-0000-0000-0000D6000000}"/>
    <cellStyle name="40% - Accent1 15" xfId="109" xr:uid="{00000000-0005-0000-0000-0000D7000000}"/>
    <cellStyle name="40% - Accent1 15 2" xfId="586" xr:uid="{00000000-0005-0000-0000-0000D8000000}"/>
    <cellStyle name="40% - Accent1 16" xfId="353" xr:uid="{00000000-0005-0000-0000-0000D9000000}"/>
    <cellStyle name="40% - Accent1 2" xfId="110" xr:uid="{00000000-0005-0000-0000-0000DA000000}"/>
    <cellStyle name="40% - Accent1 2 2" xfId="111" xr:uid="{00000000-0005-0000-0000-0000DB000000}"/>
    <cellStyle name="40% - Accent1 2 2 2" xfId="605" xr:uid="{00000000-0005-0000-0000-0000DC000000}"/>
    <cellStyle name="40% - Accent1 2 3" xfId="354" xr:uid="{00000000-0005-0000-0000-0000DD000000}"/>
    <cellStyle name="40% - Accent1 3" xfId="112" xr:uid="{00000000-0005-0000-0000-0000DE000000}"/>
    <cellStyle name="40% - Accent1 3 2" xfId="113" xr:uid="{00000000-0005-0000-0000-0000DF000000}"/>
    <cellStyle name="40% - Accent1 3 2 2" xfId="618" xr:uid="{00000000-0005-0000-0000-0000E0000000}"/>
    <cellStyle name="40% - Accent1 3 3" xfId="394" xr:uid="{00000000-0005-0000-0000-0000E1000000}"/>
    <cellStyle name="40% - Accent1 4" xfId="114" xr:uid="{00000000-0005-0000-0000-0000E2000000}"/>
    <cellStyle name="40% - Accent1 4 2" xfId="407" xr:uid="{00000000-0005-0000-0000-0000E3000000}"/>
    <cellStyle name="40% - Accent1 5" xfId="115" xr:uid="{00000000-0005-0000-0000-0000E4000000}"/>
    <cellStyle name="40% - Accent1 5 2" xfId="431" xr:uid="{00000000-0005-0000-0000-0000E5000000}"/>
    <cellStyle name="40% - Accent1 6" xfId="116" xr:uid="{00000000-0005-0000-0000-0000E6000000}"/>
    <cellStyle name="40% - Accent1 6 2" xfId="447" xr:uid="{00000000-0005-0000-0000-0000E7000000}"/>
    <cellStyle name="40% - Accent1 7" xfId="117" xr:uid="{00000000-0005-0000-0000-0000E8000000}"/>
    <cellStyle name="40% - Accent1 7 2" xfId="462" xr:uid="{00000000-0005-0000-0000-0000E9000000}"/>
    <cellStyle name="40% - Accent1 8" xfId="118" xr:uid="{00000000-0005-0000-0000-0000EA000000}"/>
    <cellStyle name="40% - Accent1 8 2" xfId="476" xr:uid="{00000000-0005-0000-0000-0000EB000000}"/>
    <cellStyle name="40% - Accent1 9" xfId="119" xr:uid="{00000000-0005-0000-0000-0000EC000000}"/>
    <cellStyle name="40% - Accent1 9 2" xfId="488" xr:uid="{00000000-0005-0000-0000-0000ED000000}"/>
    <cellStyle name="40% - Accent2" xfId="120" builtinId="35" customBuiltin="1"/>
    <cellStyle name="40% - Accent2 10" xfId="121" xr:uid="{00000000-0005-0000-0000-0000EF000000}"/>
    <cellStyle name="40% - Accent2 10 2" xfId="509" xr:uid="{00000000-0005-0000-0000-0000F0000000}"/>
    <cellStyle name="40% - Accent2 11" xfId="122" xr:uid="{00000000-0005-0000-0000-0000F1000000}"/>
    <cellStyle name="40% - Accent2 11 2" xfId="522" xr:uid="{00000000-0005-0000-0000-0000F2000000}"/>
    <cellStyle name="40% - Accent2 12" xfId="123" xr:uid="{00000000-0005-0000-0000-0000F3000000}"/>
    <cellStyle name="40% - Accent2 12 2" xfId="538" xr:uid="{00000000-0005-0000-0000-0000F4000000}"/>
    <cellStyle name="40% - Accent2 13" xfId="124" xr:uid="{00000000-0005-0000-0000-0000F5000000}"/>
    <cellStyle name="40% - Accent2 13 2" xfId="553" xr:uid="{00000000-0005-0000-0000-0000F6000000}"/>
    <cellStyle name="40% - Accent2 14" xfId="125" xr:uid="{00000000-0005-0000-0000-0000F7000000}"/>
    <cellStyle name="40% - Accent2 14 2" xfId="569" xr:uid="{00000000-0005-0000-0000-0000F8000000}"/>
    <cellStyle name="40% - Accent2 15" xfId="126" xr:uid="{00000000-0005-0000-0000-0000F9000000}"/>
    <cellStyle name="40% - Accent2 15 2" xfId="585" xr:uid="{00000000-0005-0000-0000-0000FA000000}"/>
    <cellStyle name="40% - Accent2 16" xfId="355" xr:uid="{00000000-0005-0000-0000-0000FB000000}"/>
    <cellStyle name="40% - Accent2 2" xfId="127" xr:uid="{00000000-0005-0000-0000-0000FC000000}"/>
    <cellStyle name="40% - Accent2 2 2" xfId="128" xr:uid="{00000000-0005-0000-0000-0000FD000000}"/>
    <cellStyle name="40% - Accent2 2 2 2" xfId="607" xr:uid="{00000000-0005-0000-0000-0000FE000000}"/>
    <cellStyle name="40% - Accent2 2 3" xfId="356" xr:uid="{00000000-0005-0000-0000-0000FF000000}"/>
    <cellStyle name="40% - Accent2 3" xfId="129" xr:uid="{00000000-0005-0000-0000-000000010000}"/>
    <cellStyle name="40% - Accent2 3 2" xfId="130" xr:uid="{00000000-0005-0000-0000-000001010000}"/>
    <cellStyle name="40% - Accent2 3 2 2" xfId="620" xr:uid="{00000000-0005-0000-0000-000002010000}"/>
    <cellStyle name="40% - Accent2 3 3" xfId="393" xr:uid="{00000000-0005-0000-0000-000003010000}"/>
    <cellStyle name="40% - Accent2 4" xfId="131" xr:uid="{00000000-0005-0000-0000-000004010000}"/>
    <cellStyle name="40% - Accent2 4 2" xfId="406" xr:uid="{00000000-0005-0000-0000-000005010000}"/>
    <cellStyle name="40% - Accent2 5" xfId="132" xr:uid="{00000000-0005-0000-0000-000006010000}"/>
    <cellStyle name="40% - Accent2 5 2" xfId="430" xr:uid="{00000000-0005-0000-0000-000007010000}"/>
    <cellStyle name="40% - Accent2 6" xfId="133" xr:uid="{00000000-0005-0000-0000-000008010000}"/>
    <cellStyle name="40% - Accent2 6 2" xfId="446" xr:uid="{00000000-0005-0000-0000-000009010000}"/>
    <cellStyle name="40% - Accent2 7" xfId="134" xr:uid="{00000000-0005-0000-0000-00000A010000}"/>
    <cellStyle name="40% - Accent2 7 2" xfId="461" xr:uid="{00000000-0005-0000-0000-00000B010000}"/>
    <cellStyle name="40% - Accent2 8" xfId="135" xr:uid="{00000000-0005-0000-0000-00000C010000}"/>
    <cellStyle name="40% - Accent2 8 2" xfId="475" xr:uid="{00000000-0005-0000-0000-00000D010000}"/>
    <cellStyle name="40% - Accent2 9" xfId="136" xr:uid="{00000000-0005-0000-0000-00000E010000}"/>
    <cellStyle name="40% - Accent2 9 2" xfId="487" xr:uid="{00000000-0005-0000-0000-00000F010000}"/>
    <cellStyle name="40% - Accent3" xfId="137" builtinId="39" customBuiltin="1"/>
    <cellStyle name="40% - Accent3 10" xfId="138" xr:uid="{00000000-0005-0000-0000-000011010000}"/>
    <cellStyle name="40% - Accent3 10 2" xfId="510" xr:uid="{00000000-0005-0000-0000-000012010000}"/>
    <cellStyle name="40% - Accent3 11" xfId="139" xr:uid="{00000000-0005-0000-0000-000013010000}"/>
    <cellStyle name="40% - Accent3 11 2" xfId="521" xr:uid="{00000000-0005-0000-0000-000014010000}"/>
    <cellStyle name="40% - Accent3 12" xfId="140" xr:uid="{00000000-0005-0000-0000-000015010000}"/>
    <cellStyle name="40% - Accent3 12 2" xfId="537" xr:uid="{00000000-0005-0000-0000-000016010000}"/>
    <cellStyle name="40% - Accent3 13" xfId="141" xr:uid="{00000000-0005-0000-0000-000017010000}"/>
    <cellStyle name="40% - Accent3 13 2" xfId="552" xr:uid="{00000000-0005-0000-0000-000018010000}"/>
    <cellStyle name="40% - Accent3 14" xfId="142" xr:uid="{00000000-0005-0000-0000-000019010000}"/>
    <cellStyle name="40% - Accent3 14 2" xfId="568" xr:uid="{00000000-0005-0000-0000-00001A010000}"/>
    <cellStyle name="40% - Accent3 15" xfId="143" xr:uid="{00000000-0005-0000-0000-00001B010000}"/>
    <cellStyle name="40% - Accent3 15 2" xfId="584" xr:uid="{00000000-0005-0000-0000-00001C010000}"/>
    <cellStyle name="40% - Accent3 16" xfId="357" xr:uid="{00000000-0005-0000-0000-00001D010000}"/>
    <cellStyle name="40% - Accent3 2" xfId="144" xr:uid="{00000000-0005-0000-0000-00001E010000}"/>
    <cellStyle name="40% - Accent3 2 2" xfId="145" xr:uid="{00000000-0005-0000-0000-00001F010000}"/>
    <cellStyle name="40% - Accent3 2 2 2" xfId="609" xr:uid="{00000000-0005-0000-0000-000020010000}"/>
    <cellStyle name="40% - Accent3 2 3" xfId="358" xr:uid="{00000000-0005-0000-0000-000021010000}"/>
    <cellStyle name="40% - Accent3 3" xfId="146" xr:uid="{00000000-0005-0000-0000-000022010000}"/>
    <cellStyle name="40% - Accent3 3 2" xfId="147" xr:uid="{00000000-0005-0000-0000-000023010000}"/>
    <cellStyle name="40% - Accent3 3 2 2" xfId="622" xr:uid="{00000000-0005-0000-0000-000024010000}"/>
    <cellStyle name="40% - Accent3 3 3" xfId="392" xr:uid="{00000000-0005-0000-0000-000025010000}"/>
    <cellStyle name="40% - Accent3 4" xfId="148" xr:uid="{00000000-0005-0000-0000-000026010000}"/>
    <cellStyle name="40% - Accent3 4 2" xfId="405" xr:uid="{00000000-0005-0000-0000-000027010000}"/>
    <cellStyle name="40% - Accent3 5" xfId="149" xr:uid="{00000000-0005-0000-0000-000028010000}"/>
    <cellStyle name="40% - Accent3 5 2" xfId="429" xr:uid="{00000000-0005-0000-0000-000029010000}"/>
    <cellStyle name="40% - Accent3 6" xfId="150" xr:uid="{00000000-0005-0000-0000-00002A010000}"/>
    <cellStyle name="40% - Accent3 6 2" xfId="445" xr:uid="{00000000-0005-0000-0000-00002B010000}"/>
    <cellStyle name="40% - Accent3 7" xfId="151" xr:uid="{00000000-0005-0000-0000-00002C010000}"/>
    <cellStyle name="40% - Accent3 7 2" xfId="460" xr:uid="{00000000-0005-0000-0000-00002D010000}"/>
    <cellStyle name="40% - Accent3 8" xfId="152" xr:uid="{00000000-0005-0000-0000-00002E010000}"/>
    <cellStyle name="40% - Accent3 8 2" xfId="474" xr:uid="{00000000-0005-0000-0000-00002F010000}"/>
    <cellStyle name="40% - Accent3 9" xfId="153" xr:uid="{00000000-0005-0000-0000-000030010000}"/>
    <cellStyle name="40% - Accent3 9 2" xfId="486" xr:uid="{00000000-0005-0000-0000-000031010000}"/>
    <cellStyle name="40% - Accent4" xfId="154" builtinId="43" customBuiltin="1"/>
    <cellStyle name="40% - Accent4 10" xfId="155" xr:uid="{00000000-0005-0000-0000-000033010000}"/>
    <cellStyle name="40% - Accent4 10 2" xfId="511" xr:uid="{00000000-0005-0000-0000-000034010000}"/>
    <cellStyle name="40% - Accent4 11" xfId="156" xr:uid="{00000000-0005-0000-0000-000035010000}"/>
    <cellStyle name="40% - Accent4 11 2" xfId="520" xr:uid="{00000000-0005-0000-0000-000036010000}"/>
    <cellStyle name="40% - Accent4 12" xfId="157" xr:uid="{00000000-0005-0000-0000-000037010000}"/>
    <cellStyle name="40% - Accent4 12 2" xfId="536" xr:uid="{00000000-0005-0000-0000-000038010000}"/>
    <cellStyle name="40% - Accent4 13" xfId="158" xr:uid="{00000000-0005-0000-0000-000039010000}"/>
    <cellStyle name="40% - Accent4 13 2" xfId="551" xr:uid="{00000000-0005-0000-0000-00003A010000}"/>
    <cellStyle name="40% - Accent4 14" xfId="159" xr:uid="{00000000-0005-0000-0000-00003B010000}"/>
    <cellStyle name="40% - Accent4 14 2" xfId="567" xr:uid="{00000000-0005-0000-0000-00003C010000}"/>
    <cellStyle name="40% - Accent4 15" xfId="160" xr:uid="{00000000-0005-0000-0000-00003D010000}"/>
    <cellStyle name="40% - Accent4 15 2" xfId="583" xr:uid="{00000000-0005-0000-0000-00003E010000}"/>
    <cellStyle name="40% - Accent4 16" xfId="359" xr:uid="{00000000-0005-0000-0000-00003F010000}"/>
    <cellStyle name="40% - Accent4 2" xfId="161" xr:uid="{00000000-0005-0000-0000-000040010000}"/>
    <cellStyle name="40% - Accent4 2 2" xfId="162" xr:uid="{00000000-0005-0000-0000-000041010000}"/>
    <cellStyle name="40% - Accent4 2 2 2" xfId="611" xr:uid="{00000000-0005-0000-0000-000042010000}"/>
    <cellStyle name="40% - Accent4 2 3" xfId="360" xr:uid="{00000000-0005-0000-0000-000043010000}"/>
    <cellStyle name="40% - Accent4 3" xfId="163" xr:uid="{00000000-0005-0000-0000-000044010000}"/>
    <cellStyle name="40% - Accent4 3 2" xfId="164" xr:uid="{00000000-0005-0000-0000-000045010000}"/>
    <cellStyle name="40% - Accent4 3 2 2" xfId="624" xr:uid="{00000000-0005-0000-0000-000046010000}"/>
    <cellStyle name="40% - Accent4 3 3" xfId="391" xr:uid="{00000000-0005-0000-0000-000047010000}"/>
    <cellStyle name="40% - Accent4 4" xfId="165" xr:uid="{00000000-0005-0000-0000-000048010000}"/>
    <cellStyle name="40% - Accent4 4 2" xfId="404" xr:uid="{00000000-0005-0000-0000-000049010000}"/>
    <cellStyle name="40% - Accent4 5" xfId="166" xr:uid="{00000000-0005-0000-0000-00004A010000}"/>
    <cellStyle name="40% - Accent4 5 2" xfId="428" xr:uid="{00000000-0005-0000-0000-00004B010000}"/>
    <cellStyle name="40% - Accent4 6" xfId="167" xr:uid="{00000000-0005-0000-0000-00004C010000}"/>
    <cellStyle name="40% - Accent4 6 2" xfId="444" xr:uid="{00000000-0005-0000-0000-00004D010000}"/>
    <cellStyle name="40% - Accent4 7" xfId="168" xr:uid="{00000000-0005-0000-0000-00004E010000}"/>
    <cellStyle name="40% - Accent4 7 2" xfId="459" xr:uid="{00000000-0005-0000-0000-00004F010000}"/>
    <cellStyle name="40% - Accent4 8" xfId="169" xr:uid="{00000000-0005-0000-0000-000050010000}"/>
    <cellStyle name="40% - Accent4 8 2" xfId="473" xr:uid="{00000000-0005-0000-0000-000051010000}"/>
    <cellStyle name="40% - Accent4 9" xfId="170" xr:uid="{00000000-0005-0000-0000-000052010000}"/>
    <cellStyle name="40% - Accent4 9 2" xfId="485" xr:uid="{00000000-0005-0000-0000-000053010000}"/>
    <cellStyle name="40% - Accent5" xfId="171" builtinId="47" customBuiltin="1"/>
    <cellStyle name="40% - Accent5 10" xfId="172" xr:uid="{00000000-0005-0000-0000-000055010000}"/>
    <cellStyle name="40% - Accent5 10 2" xfId="512" xr:uid="{00000000-0005-0000-0000-000056010000}"/>
    <cellStyle name="40% - Accent5 11" xfId="173" xr:uid="{00000000-0005-0000-0000-000057010000}"/>
    <cellStyle name="40% - Accent5 11 2" xfId="519" xr:uid="{00000000-0005-0000-0000-000058010000}"/>
    <cellStyle name="40% - Accent5 12" xfId="174" xr:uid="{00000000-0005-0000-0000-000059010000}"/>
    <cellStyle name="40% - Accent5 12 2" xfId="535" xr:uid="{00000000-0005-0000-0000-00005A010000}"/>
    <cellStyle name="40% - Accent5 13" xfId="175" xr:uid="{00000000-0005-0000-0000-00005B010000}"/>
    <cellStyle name="40% - Accent5 13 2" xfId="550" xr:uid="{00000000-0005-0000-0000-00005C010000}"/>
    <cellStyle name="40% - Accent5 14" xfId="176" xr:uid="{00000000-0005-0000-0000-00005D010000}"/>
    <cellStyle name="40% - Accent5 14 2" xfId="566" xr:uid="{00000000-0005-0000-0000-00005E010000}"/>
    <cellStyle name="40% - Accent5 15" xfId="177" xr:uid="{00000000-0005-0000-0000-00005F010000}"/>
    <cellStyle name="40% - Accent5 15 2" xfId="582" xr:uid="{00000000-0005-0000-0000-000060010000}"/>
    <cellStyle name="40% - Accent5 16" xfId="361" xr:uid="{00000000-0005-0000-0000-000061010000}"/>
    <cellStyle name="40% - Accent5 2" xfId="178" xr:uid="{00000000-0005-0000-0000-000062010000}"/>
    <cellStyle name="40% - Accent5 2 2" xfId="179" xr:uid="{00000000-0005-0000-0000-000063010000}"/>
    <cellStyle name="40% - Accent5 2 2 2" xfId="613" xr:uid="{00000000-0005-0000-0000-000064010000}"/>
    <cellStyle name="40% - Accent5 2 3" xfId="362" xr:uid="{00000000-0005-0000-0000-000065010000}"/>
    <cellStyle name="40% - Accent5 3" xfId="180" xr:uid="{00000000-0005-0000-0000-000066010000}"/>
    <cellStyle name="40% - Accent5 3 2" xfId="181" xr:uid="{00000000-0005-0000-0000-000067010000}"/>
    <cellStyle name="40% - Accent5 3 2 2" xfId="626" xr:uid="{00000000-0005-0000-0000-000068010000}"/>
    <cellStyle name="40% - Accent5 3 3" xfId="390" xr:uid="{00000000-0005-0000-0000-000069010000}"/>
    <cellStyle name="40% - Accent5 4" xfId="182" xr:uid="{00000000-0005-0000-0000-00006A010000}"/>
    <cellStyle name="40% - Accent5 4 2" xfId="403" xr:uid="{00000000-0005-0000-0000-00006B010000}"/>
    <cellStyle name="40% - Accent5 5" xfId="183" xr:uid="{00000000-0005-0000-0000-00006C010000}"/>
    <cellStyle name="40% - Accent5 5 2" xfId="418" xr:uid="{00000000-0005-0000-0000-00006D010000}"/>
    <cellStyle name="40% - Accent5 6" xfId="184" xr:uid="{00000000-0005-0000-0000-00006E010000}"/>
    <cellStyle name="40% - Accent5 6 2" xfId="443" xr:uid="{00000000-0005-0000-0000-00006F010000}"/>
    <cellStyle name="40% - Accent5 7" xfId="185" xr:uid="{00000000-0005-0000-0000-000070010000}"/>
    <cellStyle name="40% - Accent5 7 2" xfId="458" xr:uid="{00000000-0005-0000-0000-000071010000}"/>
    <cellStyle name="40% - Accent5 8" xfId="186" xr:uid="{00000000-0005-0000-0000-000072010000}"/>
    <cellStyle name="40% - Accent5 8 2" xfId="472" xr:uid="{00000000-0005-0000-0000-000073010000}"/>
    <cellStyle name="40% - Accent5 9" xfId="187" xr:uid="{00000000-0005-0000-0000-000074010000}"/>
    <cellStyle name="40% - Accent5 9 2" xfId="484" xr:uid="{00000000-0005-0000-0000-000075010000}"/>
    <cellStyle name="40% - Accent6" xfId="188" builtinId="51" customBuiltin="1"/>
    <cellStyle name="40% - Accent6 10" xfId="189" xr:uid="{00000000-0005-0000-0000-000077010000}"/>
    <cellStyle name="40% - Accent6 10 2" xfId="513" xr:uid="{00000000-0005-0000-0000-000078010000}"/>
    <cellStyle name="40% - Accent6 11" xfId="190" xr:uid="{00000000-0005-0000-0000-000079010000}"/>
    <cellStyle name="40% - Accent6 11 2" xfId="518" xr:uid="{00000000-0005-0000-0000-00007A010000}"/>
    <cellStyle name="40% - Accent6 12" xfId="191" xr:uid="{00000000-0005-0000-0000-00007B010000}"/>
    <cellStyle name="40% - Accent6 12 2" xfId="534" xr:uid="{00000000-0005-0000-0000-00007C010000}"/>
    <cellStyle name="40% - Accent6 13" xfId="192" xr:uid="{00000000-0005-0000-0000-00007D010000}"/>
    <cellStyle name="40% - Accent6 13 2" xfId="549" xr:uid="{00000000-0005-0000-0000-00007E010000}"/>
    <cellStyle name="40% - Accent6 14" xfId="193" xr:uid="{00000000-0005-0000-0000-00007F010000}"/>
    <cellStyle name="40% - Accent6 14 2" xfId="565" xr:uid="{00000000-0005-0000-0000-000080010000}"/>
    <cellStyle name="40% - Accent6 15" xfId="194" xr:uid="{00000000-0005-0000-0000-000081010000}"/>
    <cellStyle name="40% - Accent6 15 2" xfId="581" xr:uid="{00000000-0005-0000-0000-000082010000}"/>
    <cellStyle name="40% - Accent6 16" xfId="363" xr:uid="{00000000-0005-0000-0000-000083010000}"/>
    <cellStyle name="40% - Accent6 2" xfId="195" xr:uid="{00000000-0005-0000-0000-000084010000}"/>
    <cellStyle name="40% - Accent6 2 2" xfId="196" xr:uid="{00000000-0005-0000-0000-000085010000}"/>
    <cellStyle name="40% - Accent6 2 2 2" xfId="615" xr:uid="{00000000-0005-0000-0000-000086010000}"/>
    <cellStyle name="40% - Accent6 2 3" xfId="364" xr:uid="{00000000-0005-0000-0000-000087010000}"/>
    <cellStyle name="40% - Accent6 3" xfId="197" xr:uid="{00000000-0005-0000-0000-000088010000}"/>
    <cellStyle name="40% - Accent6 3 2" xfId="198" xr:uid="{00000000-0005-0000-0000-000089010000}"/>
    <cellStyle name="40% - Accent6 3 2 2" xfId="628" xr:uid="{00000000-0005-0000-0000-00008A010000}"/>
    <cellStyle name="40% - Accent6 3 3" xfId="389" xr:uid="{00000000-0005-0000-0000-00008B010000}"/>
    <cellStyle name="40% - Accent6 4" xfId="199" xr:uid="{00000000-0005-0000-0000-00008C010000}"/>
    <cellStyle name="40% - Accent6 4 2" xfId="402" xr:uid="{00000000-0005-0000-0000-00008D010000}"/>
    <cellStyle name="40% - Accent6 5" xfId="200" xr:uid="{00000000-0005-0000-0000-00008E010000}"/>
    <cellStyle name="40% - Accent6 5 2" xfId="417" xr:uid="{00000000-0005-0000-0000-00008F010000}"/>
    <cellStyle name="40% - Accent6 6" xfId="201" xr:uid="{00000000-0005-0000-0000-000090010000}"/>
    <cellStyle name="40% - Accent6 6 2" xfId="442" xr:uid="{00000000-0005-0000-0000-000091010000}"/>
    <cellStyle name="40% - Accent6 7" xfId="202" xr:uid="{00000000-0005-0000-0000-000092010000}"/>
    <cellStyle name="40% - Accent6 7 2" xfId="457" xr:uid="{00000000-0005-0000-0000-000093010000}"/>
    <cellStyle name="40% - Accent6 8" xfId="203" xr:uid="{00000000-0005-0000-0000-000094010000}"/>
    <cellStyle name="40% - Accent6 8 2" xfId="471" xr:uid="{00000000-0005-0000-0000-000095010000}"/>
    <cellStyle name="40% - Accent6 9" xfId="204" xr:uid="{00000000-0005-0000-0000-000096010000}"/>
    <cellStyle name="40% - Accent6 9 2" xfId="483" xr:uid="{00000000-0005-0000-0000-000097010000}"/>
    <cellStyle name="60% - Accent1" xfId="205" builtinId="32" customBuiltin="1"/>
    <cellStyle name="60% - Accent2" xfId="206" builtinId="36" customBuiltin="1"/>
    <cellStyle name="60% - Accent3" xfId="207" builtinId="40" customBuiltin="1"/>
    <cellStyle name="60% - Accent4" xfId="208" builtinId="44" customBuiltin="1"/>
    <cellStyle name="60% - Accent5" xfId="209" builtinId="48" customBuiltin="1"/>
    <cellStyle name="60% - Accent6" xfId="210" builtinId="52" customBuiltin="1"/>
    <cellStyle name="Accent1" xfId="211" builtinId="29" customBuiltin="1"/>
    <cellStyle name="Accent2" xfId="212" builtinId="33" customBuiltin="1"/>
    <cellStyle name="Accent3" xfId="213" builtinId="37" customBuiltin="1"/>
    <cellStyle name="Accent4" xfId="214" builtinId="41" customBuiltin="1"/>
    <cellStyle name="Accent5" xfId="215" builtinId="45" customBuiltin="1"/>
    <cellStyle name="Accent6" xfId="216" builtinId="49" customBuiltin="1"/>
    <cellStyle name="Bad" xfId="217" builtinId="27" customBuiltin="1"/>
    <cellStyle name="Calculation" xfId="218" builtinId="22" customBuiltin="1"/>
    <cellStyle name="Check Cell" xfId="219" builtinId="23" customBuiltin="1"/>
    <cellStyle name="Explanatory Text" xfId="220" builtinId="53" customBuiltin="1"/>
    <cellStyle name="Good" xfId="221" builtinId="26" customBuiltin="1"/>
    <cellStyle name="Heading 1" xfId="222" builtinId="16" customBuiltin="1"/>
    <cellStyle name="Heading 2" xfId="223" builtinId="17" customBuiltin="1"/>
    <cellStyle name="Heading 3" xfId="224" builtinId="18" customBuiltin="1"/>
    <cellStyle name="Heading 4" xfId="225" builtinId="19" customBuiltin="1"/>
    <cellStyle name="Input" xfId="226" builtinId="20" customBuiltin="1"/>
    <cellStyle name="Linked Cell" xfId="227" builtinId="24" customBuiltin="1"/>
    <cellStyle name="Neutral" xfId="228" builtinId="28" customBuiltin="1"/>
    <cellStyle name="Normal" xfId="0" builtinId="0"/>
    <cellStyle name="Normal 10" xfId="229" xr:uid="{00000000-0005-0000-0000-0000B1010000}"/>
    <cellStyle name="Normal 10 2" xfId="230" xr:uid="{00000000-0005-0000-0000-0000B2010000}"/>
    <cellStyle name="Normal 10 2 2" xfId="496" xr:uid="{00000000-0005-0000-0000-0000B3010000}"/>
    <cellStyle name="Normal 10 3" xfId="231" xr:uid="{00000000-0005-0000-0000-0000B4010000}"/>
    <cellStyle name="Normal 10 3 2" xfId="500" xr:uid="{00000000-0005-0000-0000-0000B5010000}"/>
    <cellStyle name="Normal 10 4" xfId="232" xr:uid="{00000000-0005-0000-0000-0000B6010000}"/>
    <cellStyle name="Normal 10 4 2" xfId="515" xr:uid="{00000000-0005-0000-0000-0000B7010000}"/>
    <cellStyle name="Normal 10 5" xfId="233" xr:uid="{00000000-0005-0000-0000-0000B8010000}"/>
    <cellStyle name="Normal 10 5 2" xfId="517" xr:uid="{00000000-0005-0000-0000-0000B9010000}"/>
    <cellStyle name="Normal 10 6" xfId="234" xr:uid="{00000000-0005-0000-0000-0000BA010000}"/>
    <cellStyle name="Normal 10 6 2" xfId="533" xr:uid="{00000000-0005-0000-0000-0000BB010000}"/>
    <cellStyle name="Normal 10 7" xfId="235" xr:uid="{00000000-0005-0000-0000-0000BC010000}"/>
    <cellStyle name="Normal 10 7 2" xfId="440" xr:uid="{00000000-0005-0000-0000-0000BD010000}"/>
    <cellStyle name="Normal 10 8" xfId="236" xr:uid="{00000000-0005-0000-0000-0000BE010000}"/>
    <cellStyle name="Normal 10 8 2" xfId="425" xr:uid="{00000000-0005-0000-0000-0000BF010000}"/>
    <cellStyle name="Normal 11" xfId="237" xr:uid="{00000000-0005-0000-0000-0000C0010000}"/>
    <cellStyle name="Normal 11 2" xfId="630" xr:uid="{00000000-0005-0000-0000-0000C1010000}"/>
    <cellStyle name="Normal 12" xfId="238" xr:uid="{00000000-0005-0000-0000-0000C2010000}"/>
    <cellStyle name="Normal 12 2" xfId="631" xr:uid="{00000000-0005-0000-0000-0000C3010000}"/>
    <cellStyle name="Normal 13" xfId="239" xr:uid="{00000000-0005-0000-0000-0000C4010000}"/>
    <cellStyle name="Normal 14" xfId="240" xr:uid="{00000000-0005-0000-0000-0000C5010000}"/>
    <cellStyle name="Normal 15" xfId="241" xr:uid="{00000000-0005-0000-0000-0000C6010000}"/>
    <cellStyle name="Normal 16" xfId="242" xr:uid="{00000000-0005-0000-0000-0000C7010000}"/>
    <cellStyle name="Normal 17" xfId="243" xr:uid="{00000000-0005-0000-0000-0000C8010000}"/>
    <cellStyle name="Normal 18" xfId="244" xr:uid="{00000000-0005-0000-0000-0000C9010000}"/>
    <cellStyle name="Normal 19" xfId="245" xr:uid="{00000000-0005-0000-0000-0000CA010000}"/>
    <cellStyle name="Normal 2" xfId="246" xr:uid="{00000000-0005-0000-0000-0000CB010000}"/>
    <cellStyle name="Normal 2 10" xfId="247" xr:uid="{00000000-0005-0000-0000-0000CC010000}"/>
    <cellStyle name="Normal 2 10 2" xfId="382" xr:uid="{00000000-0005-0000-0000-0000CD010000}"/>
    <cellStyle name="Normal 2 11" xfId="248" xr:uid="{00000000-0005-0000-0000-0000CE010000}"/>
    <cellStyle name="Normal 2 11 2" xfId="383" xr:uid="{00000000-0005-0000-0000-0000CF010000}"/>
    <cellStyle name="Normal 2 12" xfId="249" xr:uid="{00000000-0005-0000-0000-0000D0010000}"/>
    <cellStyle name="Normal 2 12 2" xfId="376" xr:uid="{00000000-0005-0000-0000-0000D1010000}"/>
    <cellStyle name="Normal 2 13" xfId="250" xr:uid="{00000000-0005-0000-0000-0000D2010000}"/>
    <cellStyle name="Normal 2 13 2" xfId="378" xr:uid="{00000000-0005-0000-0000-0000D3010000}"/>
    <cellStyle name="Normal 2 14" xfId="251" xr:uid="{00000000-0005-0000-0000-0000D4010000}"/>
    <cellStyle name="Normal 2 14 2" xfId="375" xr:uid="{00000000-0005-0000-0000-0000D5010000}"/>
    <cellStyle name="Normal 2 15" xfId="252" xr:uid="{00000000-0005-0000-0000-0000D6010000}"/>
    <cellStyle name="Normal 2 15 2" xfId="419" xr:uid="{00000000-0005-0000-0000-0000D7010000}"/>
    <cellStyle name="Normal 2 16" xfId="253" xr:uid="{00000000-0005-0000-0000-0000D8010000}"/>
    <cellStyle name="Normal 2 16 2" xfId="421" xr:uid="{00000000-0005-0000-0000-0000D9010000}"/>
    <cellStyle name="Normal 2 17" xfId="254" xr:uid="{00000000-0005-0000-0000-0000DA010000}"/>
    <cellStyle name="Normal 2 17 2" xfId="381" xr:uid="{00000000-0005-0000-0000-0000DB010000}"/>
    <cellStyle name="Normal 2 18" xfId="255" xr:uid="{00000000-0005-0000-0000-0000DC010000}"/>
    <cellStyle name="Normal 2 18 2" xfId="427" xr:uid="{00000000-0005-0000-0000-0000DD010000}"/>
    <cellStyle name="Normal 2 19" xfId="256" xr:uid="{00000000-0005-0000-0000-0000DE010000}"/>
    <cellStyle name="Normal 2 19 2" xfId="424" xr:uid="{00000000-0005-0000-0000-0000DF010000}"/>
    <cellStyle name="Normal 2 2" xfId="257" xr:uid="{00000000-0005-0000-0000-0000E0010000}"/>
    <cellStyle name="Normal 2 2 2" xfId="365" xr:uid="{00000000-0005-0000-0000-0000E1010000}"/>
    <cellStyle name="Normal 2 20" xfId="258" xr:uid="{00000000-0005-0000-0000-0000E2010000}"/>
    <cellStyle name="Normal 2 20 2" xfId="420" xr:uid="{00000000-0005-0000-0000-0000E3010000}"/>
    <cellStyle name="Normal 2 21" xfId="259" xr:uid="{00000000-0005-0000-0000-0000E4010000}"/>
    <cellStyle name="Normal 2 21 2" xfId="499" xr:uid="{00000000-0005-0000-0000-0000E5010000}"/>
    <cellStyle name="Normal 2 22" xfId="260" xr:uid="{00000000-0005-0000-0000-0000E6010000}"/>
    <cellStyle name="Normal 2 22 2" xfId="498" xr:uid="{00000000-0005-0000-0000-0000E7010000}"/>
    <cellStyle name="Normal 2 23" xfId="261" xr:uid="{00000000-0005-0000-0000-0000E8010000}"/>
    <cellStyle name="Normal 2 23 2" xfId="422" xr:uid="{00000000-0005-0000-0000-0000E9010000}"/>
    <cellStyle name="Normal 2 24" xfId="262" xr:uid="{00000000-0005-0000-0000-0000EA010000}"/>
    <cellStyle name="Normal 2 24 2" xfId="595" xr:uid="{00000000-0005-0000-0000-0000EB010000}"/>
    <cellStyle name="Normal 2 25" xfId="263" xr:uid="{00000000-0005-0000-0000-0000EC010000}"/>
    <cellStyle name="Normal 2 25 2" xfId="597" xr:uid="{00000000-0005-0000-0000-0000ED010000}"/>
    <cellStyle name="Normal 2 26" xfId="264" xr:uid="{00000000-0005-0000-0000-0000EE010000}"/>
    <cellStyle name="Normal 2 3" xfId="265" xr:uid="{00000000-0005-0000-0000-0000EF010000}"/>
    <cellStyle name="Normal 2 3 2" xfId="366" xr:uid="{00000000-0005-0000-0000-0000F0010000}"/>
    <cellStyle name="Normal 2 4" xfId="266" xr:uid="{00000000-0005-0000-0000-0000F1010000}"/>
    <cellStyle name="Normal 2 4 2" xfId="367" xr:uid="{00000000-0005-0000-0000-0000F2010000}"/>
    <cellStyle name="Normal 2 5" xfId="267" xr:uid="{00000000-0005-0000-0000-0000F3010000}"/>
    <cellStyle name="Normal 2 5 2" xfId="368" xr:uid="{00000000-0005-0000-0000-0000F4010000}"/>
    <cellStyle name="Normal 2 6" xfId="268" xr:uid="{00000000-0005-0000-0000-0000F5010000}"/>
    <cellStyle name="Normal 2 6 2" xfId="369" xr:uid="{00000000-0005-0000-0000-0000F6010000}"/>
    <cellStyle name="Normal 2 7" xfId="269" xr:uid="{00000000-0005-0000-0000-0000F7010000}"/>
    <cellStyle name="Normal 2 7 2" xfId="384" xr:uid="{00000000-0005-0000-0000-0000F8010000}"/>
    <cellStyle name="Normal 2 8" xfId="270" xr:uid="{00000000-0005-0000-0000-0000F9010000}"/>
    <cellStyle name="Normal 2 8 2" xfId="385" xr:uid="{00000000-0005-0000-0000-0000FA010000}"/>
    <cellStyle name="Normal 2 9" xfId="271" xr:uid="{00000000-0005-0000-0000-0000FB010000}"/>
    <cellStyle name="Normal 2 9 2" xfId="386" xr:uid="{00000000-0005-0000-0000-0000FC010000}"/>
    <cellStyle name="Normal 20" xfId="272" xr:uid="{00000000-0005-0000-0000-0000FD010000}"/>
    <cellStyle name="Normal 21" xfId="273" xr:uid="{00000000-0005-0000-0000-0000FE010000}"/>
    <cellStyle name="Normal 22" xfId="274" xr:uid="{00000000-0005-0000-0000-0000FF010000}"/>
    <cellStyle name="Normal 23" xfId="275" xr:uid="{00000000-0005-0000-0000-000000020000}"/>
    <cellStyle name="Normal 24" xfId="629" xr:uid="{00000000-0005-0000-0000-000001020000}"/>
    <cellStyle name="Normal 24 2" xfId="632" xr:uid="{00000000-0005-0000-0000-000002020000}"/>
    <cellStyle name="Normal 25" xfId="340" xr:uid="{00000000-0005-0000-0000-000003020000}"/>
    <cellStyle name="Normal 3" xfId="370" xr:uid="{00000000-0005-0000-0000-000004020000}"/>
    <cellStyle name="Normal 3 10" xfId="276" xr:uid="{00000000-0005-0000-0000-000005020000}"/>
    <cellStyle name="Normal 3 10 2" xfId="596" xr:uid="{00000000-0005-0000-0000-000006020000}"/>
    <cellStyle name="Normal 3 11" xfId="277" xr:uid="{00000000-0005-0000-0000-000007020000}"/>
    <cellStyle name="Normal 3 11 2" xfId="599" xr:uid="{00000000-0005-0000-0000-000008020000}"/>
    <cellStyle name="Normal 3 12" xfId="278" xr:uid="{00000000-0005-0000-0000-000009020000}"/>
    <cellStyle name="Normal 3 2" xfId="279" xr:uid="{00000000-0005-0000-0000-00000A020000}"/>
    <cellStyle name="Normal 3 2 2" xfId="280" xr:uid="{00000000-0005-0000-0000-00000B020000}"/>
    <cellStyle name="Normal 3 2 3" xfId="281" xr:uid="{00000000-0005-0000-0000-00000C020000}"/>
    <cellStyle name="Normal 3 2 4" xfId="371" xr:uid="{00000000-0005-0000-0000-00000D020000}"/>
    <cellStyle name="Normal 3 3" xfId="282" xr:uid="{00000000-0005-0000-0000-00000E020000}"/>
    <cellStyle name="Normal 3 3 2" xfId="372" xr:uid="{00000000-0005-0000-0000-00000F020000}"/>
    <cellStyle name="Normal 3 4" xfId="283" xr:uid="{00000000-0005-0000-0000-000010020000}"/>
    <cellStyle name="Normal 3 4 2" xfId="387" xr:uid="{00000000-0005-0000-0000-000011020000}"/>
    <cellStyle name="Normal 3 5" xfId="284" xr:uid="{00000000-0005-0000-0000-000012020000}"/>
    <cellStyle name="Normal 3 5 2" xfId="377" xr:uid="{00000000-0005-0000-0000-000013020000}"/>
    <cellStyle name="Normal 3 6" xfId="285" xr:uid="{00000000-0005-0000-0000-000014020000}"/>
    <cellStyle name="Normal 3 6 2" xfId="388" xr:uid="{00000000-0005-0000-0000-000015020000}"/>
    <cellStyle name="Normal 3 7" xfId="286" xr:uid="{00000000-0005-0000-0000-000016020000}"/>
    <cellStyle name="Normal 3 7 2" xfId="380" xr:uid="{00000000-0005-0000-0000-000017020000}"/>
    <cellStyle name="Normal 3 8" xfId="287" xr:uid="{00000000-0005-0000-0000-000018020000}"/>
    <cellStyle name="Normal 3 8 2" xfId="501" xr:uid="{00000000-0005-0000-0000-000019020000}"/>
    <cellStyle name="Normal 3 9" xfId="288" xr:uid="{00000000-0005-0000-0000-00001A020000}"/>
    <cellStyle name="Normal 3 9 2" xfId="516" xr:uid="{00000000-0005-0000-0000-00001B020000}"/>
    <cellStyle name="Normal 4" xfId="289" xr:uid="{00000000-0005-0000-0000-00001C020000}"/>
    <cellStyle name="Normal 4 2" xfId="290" xr:uid="{00000000-0005-0000-0000-00001D020000}"/>
    <cellStyle name="Normal 4 2 2" xfId="401" xr:uid="{00000000-0005-0000-0000-00001E020000}"/>
    <cellStyle name="Normal 4 3" xfId="291" xr:uid="{00000000-0005-0000-0000-00001F020000}"/>
    <cellStyle name="Normal 4 3 2" xfId="423" xr:uid="{00000000-0005-0000-0000-000020020000}"/>
    <cellStyle name="Normal 4 4" xfId="292" xr:uid="{00000000-0005-0000-0000-000021020000}"/>
    <cellStyle name="Normal 4 4 2" xfId="379" xr:uid="{00000000-0005-0000-0000-000022020000}"/>
    <cellStyle name="Normal 4 5" xfId="293" xr:uid="{00000000-0005-0000-0000-000023020000}"/>
    <cellStyle name="Normal 4 5 2" xfId="426" xr:uid="{00000000-0005-0000-0000-000024020000}"/>
    <cellStyle name="Normal 4 6" xfId="294" xr:uid="{00000000-0005-0000-0000-000025020000}"/>
    <cellStyle name="Normal 4 6 2" xfId="530" xr:uid="{00000000-0005-0000-0000-000026020000}"/>
    <cellStyle name="Normal 4 7" xfId="295" xr:uid="{00000000-0005-0000-0000-000027020000}"/>
    <cellStyle name="Normal 4 8" xfId="598" xr:uid="{00000000-0005-0000-0000-000028020000}"/>
    <cellStyle name="Normal 5" xfId="296" xr:uid="{00000000-0005-0000-0000-000029020000}"/>
    <cellStyle name="Normal 5 2" xfId="297" xr:uid="{00000000-0005-0000-0000-00002A020000}"/>
    <cellStyle name="Normal 5 2 2" xfId="415" xr:uid="{00000000-0005-0000-0000-00002B020000}"/>
    <cellStyle name="Normal 5 3" xfId="298" xr:uid="{00000000-0005-0000-0000-00002C020000}"/>
    <cellStyle name="Normal 5 3 2" xfId="546" xr:uid="{00000000-0005-0000-0000-00002D020000}"/>
    <cellStyle name="Normal 5 4" xfId="299" xr:uid="{00000000-0005-0000-0000-00002E020000}"/>
    <cellStyle name="Normal 5 4 2" xfId="548" xr:uid="{00000000-0005-0000-0000-00002F020000}"/>
    <cellStyle name="Normal 5 5" xfId="300" xr:uid="{00000000-0005-0000-0000-000030020000}"/>
    <cellStyle name="Normal 5 5 2" xfId="563" xr:uid="{00000000-0005-0000-0000-000031020000}"/>
    <cellStyle name="Normal 5 6" xfId="301" xr:uid="{00000000-0005-0000-0000-000032020000}"/>
    <cellStyle name="Normal 5 6 2" xfId="532" xr:uid="{00000000-0005-0000-0000-000033020000}"/>
    <cellStyle name="Normal 5 7" xfId="302" xr:uid="{00000000-0005-0000-0000-000034020000}"/>
    <cellStyle name="Normal 6" xfId="600" xr:uid="{00000000-0005-0000-0000-000035020000}"/>
    <cellStyle name="Normal 6 2" xfId="303" xr:uid="{00000000-0005-0000-0000-000036020000}"/>
    <cellStyle name="Normal 6 2 2" xfId="438" xr:uid="{00000000-0005-0000-0000-000037020000}"/>
    <cellStyle name="Normal 6 3" xfId="304" xr:uid="{00000000-0005-0000-0000-000038020000}"/>
    <cellStyle name="Normal 6 3 2" xfId="441" xr:uid="{00000000-0005-0000-0000-000039020000}"/>
    <cellStyle name="Normal 6 4" xfId="305" xr:uid="{00000000-0005-0000-0000-00003A020000}"/>
    <cellStyle name="Normal 6 4 2" xfId="456" xr:uid="{00000000-0005-0000-0000-00003B020000}"/>
    <cellStyle name="Normal 6 5" xfId="306" xr:uid="{00000000-0005-0000-0000-00003C020000}"/>
    <cellStyle name="Normal 6 5 2" xfId="561" xr:uid="{00000000-0005-0000-0000-00003D020000}"/>
    <cellStyle name="Normal 6 6" xfId="307" xr:uid="{00000000-0005-0000-0000-00003E020000}"/>
    <cellStyle name="Normal 6 6 2" xfId="564" xr:uid="{00000000-0005-0000-0000-00003F020000}"/>
    <cellStyle name="Normal 6 7" xfId="308" xr:uid="{00000000-0005-0000-0000-000040020000}"/>
    <cellStyle name="Normal 6 7 2" xfId="579" xr:uid="{00000000-0005-0000-0000-000041020000}"/>
    <cellStyle name="Normal 7" xfId="309" xr:uid="{00000000-0005-0000-0000-000042020000}"/>
    <cellStyle name="Normal 7 2" xfId="310" xr:uid="{00000000-0005-0000-0000-000043020000}"/>
    <cellStyle name="Normal 7 2 2" xfId="454" xr:uid="{00000000-0005-0000-0000-000044020000}"/>
    <cellStyle name="Normal 7 3" xfId="311" xr:uid="{00000000-0005-0000-0000-000045020000}"/>
    <cellStyle name="Normal 7 3 2" xfId="577" xr:uid="{00000000-0005-0000-0000-000046020000}"/>
    <cellStyle name="Normal 7 4" xfId="312" xr:uid="{00000000-0005-0000-0000-000047020000}"/>
    <cellStyle name="Normal 7 4 2" xfId="580" xr:uid="{00000000-0005-0000-0000-000048020000}"/>
    <cellStyle name="Normal 8" xfId="313" xr:uid="{00000000-0005-0000-0000-000049020000}"/>
    <cellStyle name="Normal 8 2" xfId="314" xr:uid="{00000000-0005-0000-0000-00004A020000}"/>
    <cellStyle name="Normal 8 2 2" xfId="469" xr:uid="{00000000-0005-0000-0000-00004B020000}"/>
    <cellStyle name="Normal 8 3" xfId="315" xr:uid="{00000000-0005-0000-0000-00004C020000}"/>
    <cellStyle name="Normal 8 3 2" xfId="593" xr:uid="{00000000-0005-0000-0000-00004D020000}"/>
    <cellStyle name="Normal 9" xfId="316" xr:uid="{00000000-0005-0000-0000-00004E020000}"/>
    <cellStyle name="Normal 9 2" xfId="317" xr:uid="{00000000-0005-0000-0000-00004F020000}"/>
    <cellStyle name="Normal 9 2 2" xfId="601" xr:uid="{00000000-0005-0000-0000-000050020000}"/>
    <cellStyle name="Note 10" xfId="318" xr:uid="{00000000-0005-0000-0000-000051020000}"/>
    <cellStyle name="Note 10 2" xfId="497" xr:uid="{00000000-0005-0000-0000-000052020000}"/>
    <cellStyle name="Note 11" xfId="319" xr:uid="{00000000-0005-0000-0000-000053020000}"/>
    <cellStyle name="Note 11 2" xfId="514" xr:uid="{00000000-0005-0000-0000-000054020000}"/>
    <cellStyle name="Note 12" xfId="320" xr:uid="{00000000-0005-0000-0000-000055020000}"/>
    <cellStyle name="Note 12 2" xfId="531" xr:uid="{00000000-0005-0000-0000-000056020000}"/>
    <cellStyle name="Note 13" xfId="321" xr:uid="{00000000-0005-0000-0000-000057020000}"/>
    <cellStyle name="Note 13 2" xfId="547" xr:uid="{00000000-0005-0000-0000-000058020000}"/>
    <cellStyle name="Note 14" xfId="322" xr:uid="{00000000-0005-0000-0000-000059020000}"/>
    <cellStyle name="Note 14 2" xfId="562" xr:uid="{00000000-0005-0000-0000-00005A020000}"/>
    <cellStyle name="Note 15" xfId="323" xr:uid="{00000000-0005-0000-0000-00005B020000}"/>
    <cellStyle name="Note 15 2" xfId="578" xr:uid="{00000000-0005-0000-0000-00005C020000}"/>
    <cellStyle name="Note 16" xfId="324" xr:uid="{00000000-0005-0000-0000-00005D020000}"/>
    <cellStyle name="Note 16 2" xfId="594" xr:uid="{00000000-0005-0000-0000-00005E020000}"/>
    <cellStyle name="Note 2" xfId="325" xr:uid="{00000000-0005-0000-0000-00005F020000}"/>
    <cellStyle name="Note 2 2" xfId="326" xr:uid="{00000000-0005-0000-0000-000060020000}"/>
    <cellStyle name="Note 2 2 2" xfId="602" xr:uid="{00000000-0005-0000-0000-000061020000}"/>
    <cellStyle name="Note 2 3" xfId="373" xr:uid="{00000000-0005-0000-0000-000062020000}"/>
    <cellStyle name="Note 3" xfId="327" xr:uid="{00000000-0005-0000-0000-000063020000}"/>
    <cellStyle name="Note 3 2" xfId="328" xr:uid="{00000000-0005-0000-0000-000064020000}"/>
    <cellStyle name="Note 3 2 2" xfId="603" xr:uid="{00000000-0005-0000-0000-000065020000}"/>
    <cellStyle name="Note 3 3" xfId="374" xr:uid="{00000000-0005-0000-0000-000066020000}"/>
    <cellStyle name="Note 4" xfId="329" xr:uid="{00000000-0005-0000-0000-000067020000}"/>
    <cellStyle name="Note 4 2" xfId="330" xr:uid="{00000000-0005-0000-0000-000068020000}"/>
    <cellStyle name="Note 4 2 2" xfId="616" xr:uid="{00000000-0005-0000-0000-000069020000}"/>
    <cellStyle name="Note 4 3" xfId="411" xr:uid="{00000000-0005-0000-0000-00006A020000}"/>
    <cellStyle name="Note 5" xfId="331" xr:uid="{00000000-0005-0000-0000-00006B020000}"/>
    <cellStyle name="Note 5 2" xfId="416" xr:uid="{00000000-0005-0000-0000-00006C020000}"/>
    <cellStyle name="Note 6" xfId="332" xr:uid="{00000000-0005-0000-0000-00006D020000}"/>
    <cellStyle name="Note 6 2" xfId="439" xr:uid="{00000000-0005-0000-0000-00006E020000}"/>
    <cellStyle name="Note 7" xfId="333" xr:uid="{00000000-0005-0000-0000-00006F020000}"/>
    <cellStyle name="Note 7 2" xfId="455" xr:uid="{00000000-0005-0000-0000-000070020000}"/>
    <cellStyle name="Note 8" xfId="334" xr:uid="{00000000-0005-0000-0000-000071020000}"/>
    <cellStyle name="Note 8 2" xfId="470" xr:uid="{00000000-0005-0000-0000-000072020000}"/>
    <cellStyle name="Note 9" xfId="335" xr:uid="{00000000-0005-0000-0000-000073020000}"/>
    <cellStyle name="Note 9 2" xfId="492" xr:uid="{00000000-0005-0000-0000-000074020000}"/>
    <cellStyle name="Output" xfId="336" builtinId="21" customBuiltin="1"/>
    <cellStyle name="Title" xfId="337" builtinId="15" customBuiltin="1"/>
    <cellStyle name="Total" xfId="338" builtinId="25" customBuiltin="1"/>
    <cellStyle name="Warning Text" xfId="339" builtinId="11" customBuiltin="1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553E-4055-4575-8740-AE65B3CD2BDB}">
  <dimension ref="A1:M31"/>
  <sheetViews>
    <sheetView tabSelected="1" workbookViewId="0">
      <selection activeCell="E30" sqref="E30"/>
    </sheetView>
  </sheetViews>
  <sheetFormatPr baseColWidth="10" defaultColWidth="8.83203125" defaultRowHeight="13" x14ac:dyDescent="0.15"/>
  <cols>
    <col min="1" max="2" width="9.1640625" style="32"/>
    <col min="3" max="3" width="10.1640625" style="17" bestFit="1" customWidth="1"/>
    <col min="4" max="4" width="12" style="45" bestFit="1" customWidth="1"/>
    <col min="5" max="8" width="9.1640625" style="17"/>
    <col min="9" max="10" width="9.1640625" style="19"/>
    <col min="11" max="11" width="12.5" style="19" bestFit="1" customWidth="1"/>
    <col min="12" max="12" width="9.1640625" style="19"/>
    <col min="13" max="13" width="9.1640625" style="17"/>
  </cols>
  <sheetData>
    <row r="1" spans="1:13" ht="16" x14ac:dyDescent="0.2">
      <c r="A1" s="82" t="s">
        <v>23</v>
      </c>
    </row>
    <row r="3" spans="1:13" ht="19" thickBot="1" x14ac:dyDescent="0.25">
      <c r="A3" s="26" t="s">
        <v>19</v>
      </c>
    </row>
    <row r="4" spans="1:13" s="31" customFormat="1" ht="14" thickBot="1" x14ac:dyDescent="0.2">
      <c r="A4" s="44" t="s">
        <v>0</v>
      </c>
      <c r="B4" s="41" t="s">
        <v>12</v>
      </c>
      <c r="C4" s="59" t="s">
        <v>11</v>
      </c>
      <c r="D4" s="59" t="s">
        <v>1</v>
      </c>
      <c r="E4" s="38" t="s">
        <v>10</v>
      </c>
      <c r="F4" s="38" t="s">
        <v>2</v>
      </c>
      <c r="G4" s="38" t="s">
        <v>3</v>
      </c>
      <c r="H4" s="38" t="s">
        <v>4</v>
      </c>
      <c r="I4" s="43" t="s">
        <v>5</v>
      </c>
      <c r="J4" s="43" t="s">
        <v>6</v>
      </c>
      <c r="K4" s="43" t="s">
        <v>7</v>
      </c>
      <c r="L4" s="43" t="s">
        <v>8</v>
      </c>
      <c r="M4" s="37" t="s">
        <v>9</v>
      </c>
    </row>
    <row r="5" spans="1:13" s="1" customFormat="1" ht="15" x14ac:dyDescent="0.2">
      <c r="A5" s="23">
        <v>3139</v>
      </c>
      <c r="B5" s="21" t="s">
        <v>17</v>
      </c>
      <c r="C5" s="60">
        <v>-20.508884999999999</v>
      </c>
      <c r="D5" s="60">
        <v>95.677653327140462</v>
      </c>
      <c r="E5" s="47">
        <v>-2.494587279856205</v>
      </c>
      <c r="F5" s="2">
        <v>7</v>
      </c>
      <c r="G5" s="36">
        <v>1.25</v>
      </c>
      <c r="H5" s="36">
        <v>2</v>
      </c>
      <c r="I5" s="22">
        <f>G5-(2*M5)</f>
        <v>1.25</v>
      </c>
      <c r="J5" s="22">
        <f>H5-(2*M5)</f>
        <v>2</v>
      </c>
      <c r="K5" s="22">
        <v>0.152588</v>
      </c>
      <c r="L5" s="75">
        <f>(D5*F5^3)/(48*K5*1000)</f>
        <v>4.4806705927084121</v>
      </c>
      <c r="M5" s="28"/>
    </row>
    <row r="6" spans="1:13" s="1" customFormat="1" ht="15" x14ac:dyDescent="0.2">
      <c r="A6" s="33">
        <v>3286</v>
      </c>
      <c r="B6" s="5" t="s">
        <v>17</v>
      </c>
      <c r="C6" s="61">
        <v>-27.759015999999999</v>
      </c>
      <c r="D6" s="61">
        <v>159.70699745017541</v>
      </c>
      <c r="E6" s="48">
        <v>-2.7795135150663555</v>
      </c>
      <c r="F6" s="30">
        <v>7</v>
      </c>
      <c r="G6" s="34">
        <v>1.22</v>
      </c>
      <c r="H6" s="34">
        <v>1.7</v>
      </c>
      <c r="I6" s="16">
        <f>G6-(2*M6)</f>
        <v>1.22</v>
      </c>
      <c r="J6" s="16">
        <f>H6-(2*M6)</f>
        <v>1.7</v>
      </c>
      <c r="K6" s="16">
        <v>0.138458</v>
      </c>
      <c r="L6" s="76">
        <f>(D6*F6^3)/(48*K6*1000)</f>
        <v>8.242496540077461</v>
      </c>
      <c r="M6" s="8"/>
    </row>
    <row r="7" spans="1:13" s="1" customFormat="1" ht="15" x14ac:dyDescent="0.2">
      <c r="A7" s="51">
        <v>3137</v>
      </c>
      <c r="B7" s="57" t="s">
        <v>17</v>
      </c>
      <c r="C7" s="62">
        <v>-24.003862999999999</v>
      </c>
      <c r="D7" s="62">
        <v>143.99899341141864</v>
      </c>
      <c r="E7" s="52">
        <v>-2.7455613981583156</v>
      </c>
      <c r="F7" s="53">
        <v>7</v>
      </c>
      <c r="G7" s="54">
        <v>1.36</v>
      </c>
      <c r="H7" s="54">
        <v>2.16</v>
      </c>
      <c r="I7" s="55">
        <f>G7-(2*M7)</f>
        <v>1.36</v>
      </c>
      <c r="J7" s="55">
        <f>H7-(2*M7)</f>
        <v>2.16</v>
      </c>
      <c r="K7" s="55">
        <v>0.21381376000000007</v>
      </c>
      <c r="L7" s="77">
        <f>(D7*F7^3)/(48*K7*1000)</f>
        <v>4.8125658848418453</v>
      </c>
      <c r="M7" s="56"/>
    </row>
    <row r="8" spans="1:13" s="1" customFormat="1" ht="15" x14ac:dyDescent="0.2">
      <c r="A8" s="51">
        <v>3482</v>
      </c>
      <c r="B8" s="57" t="s">
        <v>17</v>
      </c>
      <c r="C8" s="62">
        <v>-23.917794000000001</v>
      </c>
      <c r="D8" s="62">
        <v>207.89871042822242</v>
      </c>
      <c r="E8" s="52">
        <v>-2.0060372985899448</v>
      </c>
      <c r="F8" s="53">
        <v>7</v>
      </c>
      <c r="G8" s="54">
        <v>1.42</v>
      </c>
      <c r="H8" s="54">
        <v>1.92</v>
      </c>
      <c r="I8" s="55">
        <f>G8-(2*M8)</f>
        <v>1.42</v>
      </c>
      <c r="J8" s="55">
        <f>H8-(2*M8)</f>
        <v>1.92</v>
      </c>
      <c r="K8" s="55">
        <v>0.25411680999999997</v>
      </c>
      <c r="L8" s="77">
        <f>(D8*F8^3)/(48*K8*1000)</f>
        <v>5.8461678900148559</v>
      </c>
      <c r="M8" s="56"/>
    </row>
    <row r="9" spans="1:13" s="1" customFormat="1" ht="15" x14ac:dyDescent="0.2">
      <c r="A9" s="51">
        <v>3244</v>
      </c>
      <c r="B9" s="57" t="s">
        <v>17</v>
      </c>
      <c r="C9" s="62">
        <v>-23.973167</v>
      </c>
      <c r="D9" s="62">
        <v>160.28385811082379</v>
      </c>
      <c r="E9" s="52">
        <v>-4.973386671685148</v>
      </c>
      <c r="F9" s="53">
        <v>7</v>
      </c>
      <c r="G9" s="54">
        <v>1.33</v>
      </c>
      <c r="H9" s="54">
        <v>1.99</v>
      </c>
      <c r="I9" s="55">
        <f>G9-(2*M9)</f>
        <v>1.33</v>
      </c>
      <c r="J9" s="55">
        <f>H9-(2*M9)</f>
        <v>1.99</v>
      </c>
      <c r="K9" s="55">
        <v>0.19556295062500004</v>
      </c>
      <c r="L9" s="77">
        <f>(D9*F9^3)/(48*K9*1000)</f>
        <v>5.8567419463816188</v>
      </c>
      <c r="M9" s="56"/>
    </row>
    <row r="10" spans="1:13" s="1" customFormat="1" ht="15" x14ac:dyDescent="0.2">
      <c r="A10" s="51">
        <v>3268</v>
      </c>
      <c r="B10" s="57" t="s">
        <v>17</v>
      </c>
      <c r="C10" s="62">
        <v>-26.446878999999999</v>
      </c>
      <c r="D10" s="62">
        <v>148.66053604768015</v>
      </c>
      <c r="E10" s="52">
        <v>-5.3182332689175382</v>
      </c>
      <c r="F10" s="53">
        <v>7</v>
      </c>
      <c r="G10" s="54">
        <v>1.44</v>
      </c>
      <c r="H10" s="54">
        <v>1.83</v>
      </c>
      <c r="I10" s="55">
        <f>G10-(2*M10)</f>
        <v>1.44</v>
      </c>
      <c r="J10" s="55">
        <f>H10-(2*M10)</f>
        <v>1.83</v>
      </c>
      <c r="K10" s="55">
        <v>0.26873855999999996</v>
      </c>
      <c r="L10" s="77">
        <f>(D10*F10^3)/(48*K10*1000)</f>
        <v>3.9529251546213335</v>
      </c>
      <c r="M10" s="56"/>
    </row>
    <row r="11" spans="1:13" s="1" customFormat="1" ht="16" thickBot="1" x14ac:dyDescent="0.25">
      <c r="A11" s="12">
        <v>3326</v>
      </c>
      <c r="B11" s="18" t="s">
        <v>17</v>
      </c>
      <c r="C11" s="63">
        <v>-25.881112000000002</v>
      </c>
      <c r="D11" s="63">
        <v>148.14057053732182</v>
      </c>
      <c r="E11" s="49">
        <v>-8.8651873882627115</v>
      </c>
      <c r="F11" s="9">
        <v>7</v>
      </c>
      <c r="G11" s="35">
        <v>1.2</v>
      </c>
      <c r="H11" s="35">
        <v>1.53</v>
      </c>
      <c r="I11" s="6">
        <f>G11-(2*M11)</f>
        <v>1.2</v>
      </c>
      <c r="J11" s="6">
        <f>H11-(2*M11)</f>
        <v>1.53</v>
      </c>
      <c r="K11" s="6">
        <v>0.12959999999999999</v>
      </c>
      <c r="L11" s="78">
        <f>(D11*F11^3)/(48*K11*1000)</f>
        <v>8.1681159488010202</v>
      </c>
      <c r="M11" s="10"/>
    </row>
    <row r="12" spans="1:13" s="1" customFormat="1" x14ac:dyDescent="0.15">
      <c r="A12" s="39" t="s">
        <v>13</v>
      </c>
      <c r="B12" s="42"/>
      <c r="C12" s="64">
        <f>AVERAGE(C5:C11)</f>
        <v>-24.641530857142858</v>
      </c>
      <c r="D12" s="65">
        <f>AVERAGE(D5:D11)</f>
        <v>152.05247418754038</v>
      </c>
      <c r="E12" s="46">
        <f>AVERAGE(E5:E11)</f>
        <v>-4.1689295457908884</v>
      </c>
      <c r="F12" s="46">
        <f>AVERAGE(F5:F11)</f>
        <v>7</v>
      </c>
      <c r="G12" s="46">
        <f>AVERAGE(G5:G11)</f>
        <v>1.3171428571428569</v>
      </c>
      <c r="H12" s="46">
        <f>AVERAGE(H5:H11)</f>
        <v>1.8757142857142857</v>
      </c>
      <c r="I12" s="46">
        <f>AVERAGE(I5:I11)</f>
        <v>1.3171428571428569</v>
      </c>
      <c r="J12" s="46">
        <f>AVERAGE(J5:J11)</f>
        <v>1.8757142857142857</v>
      </c>
      <c r="K12" s="46">
        <f>AVERAGE(K5:K11)</f>
        <v>0.19326829723214287</v>
      </c>
      <c r="L12" s="64">
        <f>AVERAGE(L5:L11)</f>
        <v>5.9085262796352209</v>
      </c>
      <c r="M12" s="40" t="e">
        <f>AVERAGE(M5:M11)</f>
        <v>#DIV/0!</v>
      </c>
    </row>
    <row r="13" spans="1:13" s="1" customFormat="1" x14ac:dyDescent="0.15">
      <c r="A13" s="24" t="s">
        <v>14</v>
      </c>
      <c r="B13" s="11"/>
      <c r="C13" s="66">
        <f>STDEV(C5:C11)</f>
        <v>2.3441574286971023</v>
      </c>
      <c r="D13" s="67">
        <f>STDEV(D5:D11)</f>
        <v>32.951825250627984</v>
      </c>
      <c r="E13" s="30">
        <f>STDEV(E5:E11)</f>
        <v>2.4310788662991949</v>
      </c>
      <c r="F13" s="30">
        <f>STDEV(F5:F11)</f>
        <v>0</v>
      </c>
      <c r="G13" s="30">
        <f>STDEV(G5:G11)</f>
        <v>9.6040665990035315E-2</v>
      </c>
      <c r="H13" s="30">
        <f>STDEV(H5:H11)</f>
        <v>0.20967094400966901</v>
      </c>
      <c r="I13" s="30">
        <f>STDEV(I5:I11)</f>
        <v>9.6040665990035315E-2</v>
      </c>
      <c r="J13" s="30">
        <f>STDEV(J5:J11)</f>
        <v>0.20967094400966901</v>
      </c>
      <c r="K13" s="30">
        <f>STDEV(K5:K11)</f>
        <v>5.5585356106412395E-2</v>
      </c>
      <c r="L13" s="66">
        <f>STDEV(L5:L11)</f>
        <v>1.7138654967332685</v>
      </c>
      <c r="M13" s="8" t="e">
        <f>STDEV(M5:M11)</f>
        <v>#DIV/0!</v>
      </c>
    </row>
    <row r="14" spans="1:13" s="1" customFormat="1" ht="14" thickBot="1" x14ac:dyDescent="0.2">
      <c r="A14" s="7" t="s">
        <v>15</v>
      </c>
      <c r="B14" s="13"/>
      <c r="C14" s="68">
        <f>C13/(SQRT(8))</f>
        <v>0.8287848070002708</v>
      </c>
      <c r="D14" s="69">
        <f t="shared" ref="D14:M14" si="0">D13/(SQRT(8))</f>
        <v>11.650229543596575</v>
      </c>
      <c r="E14" s="9">
        <f t="shared" si="0"/>
        <v>0.8595161759797324</v>
      </c>
      <c r="F14" s="9">
        <f t="shared" si="0"/>
        <v>0</v>
      </c>
      <c r="G14" s="9">
        <f t="shared" si="0"/>
        <v>3.3955503095613099E-2</v>
      </c>
      <c r="H14" s="9">
        <f t="shared" si="0"/>
        <v>7.412987316351094E-2</v>
      </c>
      <c r="I14" s="9">
        <f t="shared" si="0"/>
        <v>3.3955503095613099E-2</v>
      </c>
      <c r="J14" s="9">
        <f t="shared" si="0"/>
        <v>7.412987316351094E-2</v>
      </c>
      <c r="K14" s="9">
        <f>K13/(SQRT(8))</f>
        <v>1.9652391118756635E-2</v>
      </c>
      <c r="L14" s="68">
        <f t="shared" si="0"/>
        <v>0.60594295739087234</v>
      </c>
      <c r="M14" s="10" t="e">
        <f t="shared" si="0"/>
        <v>#DIV/0!</v>
      </c>
    </row>
    <row r="15" spans="1:13" s="1" customFormat="1" ht="14" thickBot="1" x14ac:dyDescent="0.2">
      <c r="A15" s="29"/>
      <c r="B15" s="29"/>
      <c r="C15" s="70"/>
      <c r="D15" s="71"/>
      <c r="E15" s="27"/>
      <c r="F15" s="27"/>
      <c r="G15" s="27"/>
      <c r="H15" s="27"/>
      <c r="I15" s="20"/>
      <c r="J15" s="20"/>
      <c r="K15" s="20"/>
      <c r="L15" s="79"/>
      <c r="M15" s="27"/>
    </row>
    <row r="16" spans="1:13" s="15" customFormat="1" ht="14" thickBot="1" x14ac:dyDescent="0.2">
      <c r="A16" s="44" t="s">
        <v>0</v>
      </c>
      <c r="B16" s="41" t="s">
        <v>12</v>
      </c>
      <c r="C16" s="59" t="s">
        <v>11</v>
      </c>
      <c r="D16" s="59" t="s">
        <v>1</v>
      </c>
      <c r="E16" s="38" t="s">
        <v>10</v>
      </c>
      <c r="F16" s="38" t="s">
        <v>2</v>
      </c>
      <c r="G16" s="38" t="s">
        <v>3</v>
      </c>
      <c r="H16" s="38" t="s">
        <v>4</v>
      </c>
      <c r="I16" s="43" t="s">
        <v>5</v>
      </c>
      <c r="J16" s="43" t="s">
        <v>6</v>
      </c>
      <c r="K16" s="43" t="s">
        <v>7</v>
      </c>
      <c r="L16" s="80" t="s">
        <v>8</v>
      </c>
      <c r="M16" s="37" t="s">
        <v>9</v>
      </c>
    </row>
    <row r="17" spans="1:13" s="1" customFormat="1" ht="15" x14ac:dyDescent="0.2">
      <c r="A17" s="23">
        <v>3123</v>
      </c>
      <c r="B17" s="21" t="s">
        <v>18</v>
      </c>
      <c r="C17" s="60">
        <v>-16.727805</v>
      </c>
      <c r="D17" s="60">
        <v>50.574288809237515</v>
      </c>
      <c r="E17" s="47">
        <v>-1.8370928001531865</v>
      </c>
      <c r="F17" s="2">
        <v>7</v>
      </c>
      <c r="G17" s="36">
        <v>1.4</v>
      </c>
      <c r="H17" s="36">
        <v>1.52</v>
      </c>
      <c r="I17" s="22">
        <f>G17-(2*M17)</f>
        <v>1.4</v>
      </c>
      <c r="J17" s="22">
        <f>H17-(2*M17)</f>
        <v>1.52</v>
      </c>
      <c r="K17" s="22">
        <v>0.24010000000000001</v>
      </c>
      <c r="L17" s="75">
        <f>(D17*F17^3)/(48*K17*1000)</f>
        <v>1.5051871669415926</v>
      </c>
      <c r="M17" s="28"/>
    </row>
    <row r="18" spans="1:13" s="1" customFormat="1" ht="15" x14ac:dyDescent="0.2">
      <c r="A18" s="33">
        <v>3196</v>
      </c>
      <c r="B18" s="5" t="s">
        <v>18</v>
      </c>
      <c r="C18" s="61">
        <v>-16.300619000000001</v>
      </c>
      <c r="D18" s="61">
        <v>88.265390724630961</v>
      </c>
      <c r="E18" s="48">
        <v>-2.883839079295285</v>
      </c>
      <c r="F18" s="30">
        <v>7</v>
      </c>
      <c r="G18" s="34">
        <v>1.1000000000000001</v>
      </c>
      <c r="H18" s="34">
        <v>2</v>
      </c>
      <c r="I18" s="16">
        <f>G18-(2*M18)</f>
        <v>1.1000000000000001</v>
      </c>
      <c r="J18" s="16">
        <f>H18-(2*M18)</f>
        <v>2</v>
      </c>
      <c r="K18" s="16">
        <v>9.1506000000000004E-2</v>
      </c>
      <c r="L18" s="76">
        <f>(D18*F18^3)/(48*K18*1000)</f>
        <v>6.8927695584962585</v>
      </c>
      <c r="M18" s="8"/>
    </row>
    <row r="19" spans="1:13" s="1" customFormat="1" ht="15" x14ac:dyDescent="0.2">
      <c r="A19" s="33">
        <v>3131</v>
      </c>
      <c r="B19" s="58" t="s">
        <v>18</v>
      </c>
      <c r="C19" s="61">
        <v>-25.501728</v>
      </c>
      <c r="D19" s="61">
        <v>84.630752918865014</v>
      </c>
      <c r="E19" s="48">
        <v>-1.0308776763267815</v>
      </c>
      <c r="F19" s="30">
        <v>7</v>
      </c>
      <c r="G19" s="34">
        <v>1.31</v>
      </c>
      <c r="H19" s="34">
        <v>2.04</v>
      </c>
      <c r="I19" s="16">
        <f>G19-(2*M19)</f>
        <v>1.31</v>
      </c>
      <c r="J19" s="16">
        <f>H19-(2*M19)</f>
        <v>2.04</v>
      </c>
      <c r="K19" s="16">
        <v>0.18406245062500004</v>
      </c>
      <c r="L19" s="76">
        <f>(D19*F19^3)/(48*K19*1000)</f>
        <v>3.2856090592036407</v>
      </c>
      <c r="M19" s="8"/>
    </row>
    <row r="20" spans="1:13" s="1" customFormat="1" ht="15" x14ac:dyDescent="0.2">
      <c r="A20" s="33">
        <v>3480</v>
      </c>
      <c r="B20" s="58" t="s">
        <v>18</v>
      </c>
      <c r="C20" s="61">
        <v>-22.761642999999999</v>
      </c>
      <c r="D20" s="61">
        <v>175.1378248665639</v>
      </c>
      <c r="E20" s="48">
        <v>-1.5718008996918797</v>
      </c>
      <c r="F20" s="30">
        <v>7</v>
      </c>
      <c r="G20" s="34">
        <v>1.23</v>
      </c>
      <c r="H20" s="34">
        <v>1.77</v>
      </c>
      <c r="I20" s="16">
        <f>G20-(2*M20)</f>
        <v>1.23</v>
      </c>
      <c r="J20" s="16">
        <f>H20-(2*M20)</f>
        <v>1.77</v>
      </c>
      <c r="K20" s="16">
        <v>0.14305415062499999</v>
      </c>
      <c r="L20" s="76">
        <f>(D20*F20^3)/(48*K20*1000)</f>
        <v>8.7484753248416141</v>
      </c>
      <c r="M20" s="8"/>
    </row>
    <row r="21" spans="1:13" s="1" customFormat="1" ht="15" x14ac:dyDescent="0.2">
      <c r="A21" s="33">
        <v>3202</v>
      </c>
      <c r="B21" s="5" t="s">
        <v>18</v>
      </c>
      <c r="C21" s="72">
        <v>-15.830696</v>
      </c>
      <c r="D21" s="72">
        <v>77.227191004929253</v>
      </c>
      <c r="E21" s="50">
        <v>-3.720280782552436</v>
      </c>
      <c r="F21" s="30">
        <v>7</v>
      </c>
      <c r="G21" s="34">
        <v>1.1000000000000001</v>
      </c>
      <c r="H21" s="34">
        <v>1.4</v>
      </c>
      <c r="I21" s="16">
        <f>G21-(2*M21)</f>
        <v>1.1000000000000001</v>
      </c>
      <c r="J21" s="16">
        <f>H21-(2*M21)</f>
        <v>1.4</v>
      </c>
      <c r="K21" s="16">
        <v>9.1506000000000004E-2</v>
      </c>
      <c r="L21" s="76">
        <f>(D21*F21^3)/(48*K21*1000)</f>
        <v>6.0307808856547505</v>
      </c>
      <c r="M21" s="8"/>
    </row>
    <row r="22" spans="1:13" s="1" customFormat="1" ht="16" thickBot="1" x14ac:dyDescent="0.25">
      <c r="A22" s="12">
        <v>3330</v>
      </c>
      <c r="B22" s="18" t="s">
        <v>18</v>
      </c>
      <c r="C22" s="63">
        <v>-22.466301999999999</v>
      </c>
      <c r="D22" s="63">
        <v>141.98782395424496</v>
      </c>
      <c r="E22" s="49">
        <v>-4.5517734251916409</v>
      </c>
      <c r="F22" s="9">
        <v>7</v>
      </c>
      <c r="G22" s="35">
        <v>1.38</v>
      </c>
      <c r="H22" s="35">
        <v>1.5</v>
      </c>
      <c r="I22" s="6">
        <f>G22-(2*M22)</f>
        <v>1.38</v>
      </c>
      <c r="J22" s="6">
        <f>H22-(2*M22)</f>
        <v>1.5</v>
      </c>
      <c r="K22" s="6">
        <v>0.22667100000000001</v>
      </c>
      <c r="L22" s="78">
        <f>(D22*F22^3)/(48*K22*1000)</f>
        <v>4.4761849788447075</v>
      </c>
      <c r="M22" s="10"/>
    </row>
    <row r="23" spans="1:13" s="1" customFormat="1" x14ac:dyDescent="0.15">
      <c r="A23" s="39" t="s">
        <v>13</v>
      </c>
      <c r="B23" s="42"/>
      <c r="C23" s="64">
        <f>AVERAGE(C17:C22)</f>
        <v>-19.931465500000002</v>
      </c>
      <c r="D23" s="65">
        <f>AVERAGE(D17:D22)</f>
        <v>102.97054537974527</v>
      </c>
      <c r="E23" s="46">
        <f>AVERAGE(E17:E22)</f>
        <v>-2.5992774438685351</v>
      </c>
      <c r="F23" s="46">
        <f>AVERAGE(F17:F22)</f>
        <v>7</v>
      </c>
      <c r="G23" s="46">
        <f>AVERAGE(G17:G22)</f>
        <v>1.2533333333333334</v>
      </c>
      <c r="H23" s="46">
        <f>AVERAGE(H17:H22)</f>
        <v>1.7050000000000001</v>
      </c>
      <c r="I23" s="46">
        <f>AVERAGE(I17:I22)</f>
        <v>1.2533333333333334</v>
      </c>
      <c r="J23" s="46">
        <f>AVERAGE(J17:J22)</f>
        <v>1.7050000000000001</v>
      </c>
      <c r="K23" s="46">
        <f>AVERAGE(K17:K22)</f>
        <v>0.16281660020833333</v>
      </c>
      <c r="L23" s="64">
        <f>AVERAGE(L17:L22)</f>
        <v>5.1565011623304269</v>
      </c>
      <c r="M23" s="40" t="e">
        <f>AVERAGE(M17:M22)</f>
        <v>#DIV/0!</v>
      </c>
    </row>
    <row r="24" spans="1:13" s="1" customFormat="1" x14ac:dyDescent="0.15">
      <c r="A24" s="24" t="s">
        <v>14</v>
      </c>
      <c r="B24" s="11"/>
      <c r="C24" s="66">
        <f>STDEV(C17:C22)</f>
        <v>4.1406744011114256</v>
      </c>
      <c r="D24" s="67">
        <f>STDEV(D17:D22)</f>
        <v>46.240981421024202</v>
      </c>
      <c r="E24" s="30">
        <f>STDEV(E17:E22)</f>
        <v>1.3598805592811303</v>
      </c>
      <c r="F24" s="30">
        <f>STDEV(F17:F22)</f>
        <v>0</v>
      </c>
      <c r="G24" s="30">
        <f>STDEV(G17:G22)</f>
        <v>0.13291601358251251</v>
      </c>
      <c r="H24" s="30">
        <f>STDEV(H17:H22)</f>
        <v>0.27303845882952088</v>
      </c>
      <c r="I24" s="30">
        <f>STDEV(I17:I22)</f>
        <v>0.13291601358251251</v>
      </c>
      <c r="J24" s="30">
        <f>STDEV(J17:J22)</f>
        <v>0.27303845882952088</v>
      </c>
      <c r="K24" s="30">
        <f>STDEV(K17:K22)</f>
        <v>6.4903701333158606E-2</v>
      </c>
      <c r="L24" s="66">
        <f>STDEV(L17:L22)</f>
        <v>2.6067770378866464</v>
      </c>
      <c r="M24" s="8" t="e">
        <f>STDEV(M17:M22)</f>
        <v>#DIV/0!</v>
      </c>
    </row>
    <row r="25" spans="1:13" s="1" customFormat="1" ht="14" thickBot="1" x14ac:dyDescent="0.2">
      <c r="A25" s="7" t="s">
        <v>15</v>
      </c>
      <c r="B25" s="13"/>
      <c r="C25" s="68">
        <f>C24/(SQRT(8))</f>
        <v>1.4639494738557177</v>
      </c>
      <c r="D25" s="69">
        <f t="shared" ref="D25:M25" si="1">D24/(SQRT(8))</f>
        <v>16.348655765763684</v>
      </c>
      <c r="E25" s="9">
        <f t="shared" si="1"/>
        <v>0.48079038253572098</v>
      </c>
      <c r="F25" s="9">
        <f t="shared" si="1"/>
        <v>0</v>
      </c>
      <c r="G25" s="9">
        <f t="shared" si="1"/>
        <v>4.699290726623892E-2</v>
      </c>
      <c r="H25" s="9">
        <f t="shared" si="1"/>
        <v>9.6533672881539093E-2</v>
      </c>
      <c r="I25" s="9">
        <f t="shared" si="1"/>
        <v>4.699290726623892E-2</v>
      </c>
      <c r="J25" s="9">
        <f t="shared" si="1"/>
        <v>9.6533672881539093E-2</v>
      </c>
      <c r="K25" s="9">
        <f t="shared" si="1"/>
        <v>2.2946923668391406E-2</v>
      </c>
      <c r="L25" s="68">
        <f t="shared" si="1"/>
        <v>0.92163486026551467</v>
      </c>
      <c r="M25" s="10" t="e">
        <f t="shared" si="1"/>
        <v>#DIV/0!</v>
      </c>
    </row>
    <row r="26" spans="1:13" s="1" customFormat="1" ht="14" thickBot="1" x14ac:dyDescent="0.2">
      <c r="A26" s="14" t="s">
        <v>16</v>
      </c>
      <c r="B26" s="4"/>
      <c r="C26" s="73">
        <f>TTEST(C5:C11,C17:C22,2,2)</f>
        <v>2.5715759142675872E-2</v>
      </c>
      <c r="D26" s="74">
        <f>TTEST(D5:D11,D17:D22,2,2)</f>
        <v>4.747292170414117E-2</v>
      </c>
      <c r="E26" s="3">
        <f>TTEST(E5:E11,E17:E22,2,2)</f>
        <v>0.18923497187330707</v>
      </c>
      <c r="F26" s="3" t="e">
        <f>TTEST(F5:F11,F17:F22,2,2)</f>
        <v>#DIV/0!</v>
      </c>
      <c r="G26" s="3">
        <f>TTEST(G5:G11,G17:G22,2,2)</f>
        <v>0.33715720815388883</v>
      </c>
      <c r="H26" s="3">
        <f>TTEST(H5:H11,H17:H22,2,2)</f>
        <v>0.22837829926817962</v>
      </c>
      <c r="I26" s="3">
        <f>TTEST(I5:I11,I17:I22,2,2)</f>
        <v>0.33715720815388883</v>
      </c>
      <c r="J26" s="3">
        <f>TTEST(J5:J11,J17:J22,2,2)</f>
        <v>0.22837829926817962</v>
      </c>
      <c r="K26" s="3">
        <f>TTEST(K5:K11,K17:K22,2,2)</f>
        <v>0.38120111257543099</v>
      </c>
      <c r="L26" s="73">
        <f>TTEST(L5:L11,L17:L22,2,2)</f>
        <v>0.54528676361931139</v>
      </c>
      <c r="M26" s="25" t="e">
        <f>TTEST(M5:M11,M17:M22,2,2)</f>
        <v>#DIV/0!</v>
      </c>
    </row>
    <row r="29" spans="1:13" x14ac:dyDescent="0.15">
      <c r="B29" s="81" t="s">
        <v>20</v>
      </c>
    </row>
    <row r="30" spans="1:13" x14ac:dyDescent="0.15">
      <c r="B30" s="81" t="s">
        <v>21</v>
      </c>
    </row>
    <row r="31" spans="1:13" x14ac:dyDescent="0.15">
      <c r="B31" s="81" t="s">
        <v>22</v>
      </c>
    </row>
  </sheetData>
  <conditionalFormatting sqref="C26:M26">
    <cfRule type="cellIs" dxfId="0" priority="1" operator="lessThan">
      <formula>0.05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Strength calculations</vt:lpstr>
    </vt:vector>
  </TitlesOfParts>
  <Company>LLVAMC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VHALOMWERGEJ</dc:creator>
  <cp:lastModifiedBy>Gomez, Gustavo A.</cp:lastModifiedBy>
  <dcterms:created xsi:type="dcterms:W3CDTF">2003-05-21T16:01:30Z</dcterms:created>
  <dcterms:modified xsi:type="dcterms:W3CDTF">2022-08-18T21:07:51Z</dcterms:modified>
</cp:coreProperties>
</file>