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esktop/"/>
    </mc:Choice>
  </mc:AlternateContent>
  <xr:revisionPtr revIDLastSave="0" documentId="13_ncr:1_{30C0EBCD-702D-AF40-9E32-4F341E4C374C}" xr6:coauthVersionLast="36" xr6:coauthVersionMax="36" xr10:uidLastSave="{00000000-0000-0000-0000-000000000000}"/>
  <bookViews>
    <workbookView xWindow="4080" yWindow="700" windowWidth="23440" windowHeight="17100" tabRatio="848" activeTab="1" xr2:uid="{00000000-000D-0000-FFFF-FFFF00000000}"/>
  </bookViews>
  <sheets>
    <sheet name="Ksr2" sheetId="6" r:id="rId1"/>
    <sheet name="Acp5" sheetId="9" r:id="rId2"/>
  </sheets>
  <calcPr calcId="181029"/>
</workbook>
</file>

<file path=xl/calcChain.xml><?xml version="1.0" encoding="utf-8"?>
<calcChain xmlns="http://schemas.openxmlformats.org/spreadsheetml/2006/main">
  <c r="I40" i="9" l="1"/>
  <c r="I41" i="9"/>
  <c r="I42" i="9"/>
  <c r="I39" i="9"/>
  <c r="I25" i="9"/>
  <c r="I26" i="9"/>
  <c r="I27" i="9"/>
  <c r="I24" i="9"/>
  <c r="I40" i="6"/>
  <c r="I41" i="6"/>
  <c r="I42" i="6"/>
  <c r="I39" i="6"/>
  <c r="I25" i="6"/>
  <c r="I26" i="6"/>
  <c r="I27" i="6"/>
  <c r="I24" i="6"/>
  <c r="G45" i="9" l="1"/>
  <c r="G44" i="9"/>
  <c r="G43" i="9"/>
  <c r="G30" i="9"/>
  <c r="G29" i="9"/>
  <c r="G28" i="9"/>
  <c r="G15" i="9"/>
  <c r="G14" i="9"/>
  <c r="G13" i="9"/>
  <c r="B48" i="9"/>
  <c r="B47" i="9"/>
  <c r="F45" i="9"/>
  <c r="B45" i="9"/>
  <c r="F44" i="9"/>
  <c r="B44" i="9"/>
  <c r="F43" i="9"/>
  <c r="B43" i="9"/>
  <c r="H42" i="9"/>
  <c r="D42" i="9"/>
  <c r="H41" i="9"/>
  <c r="D41" i="9"/>
  <c r="H40" i="9"/>
  <c r="D40" i="9"/>
  <c r="H39" i="9"/>
  <c r="D39" i="9"/>
  <c r="B48" i="6"/>
  <c r="B47" i="6"/>
  <c r="G45" i="6"/>
  <c r="F45" i="6"/>
  <c r="B45" i="6"/>
  <c r="G44" i="6"/>
  <c r="F44" i="6"/>
  <c r="B44" i="6"/>
  <c r="G43" i="6"/>
  <c r="F43" i="6"/>
  <c r="B43" i="6"/>
  <c r="H42" i="6"/>
  <c r="D42" i="6"/>
  <c r="H41" i="6"/>
  <c r="D41" i="6"/>
  <c r="H40" i="6"/>
  <c r="D40" i="6"/>
  <c r="H39" i="6"/>
  <c r="D39" i="6"/>
  <c r="B33" i="9"/>
  <c r="B32" i="9"/>
  <c r="F30" i="9"/>
  <c r="B30" i="9"/>
  <c r="F29" i="9"/>
  <c r="B29" i="9"/>
  <c r="F28" i="9"/>
  <c r="B28" i="9"/>
  <c r="H27" i="9"/>
  <c r="D27" i="9"/>
  <c r="H26" i="9"/>
  <c r="D26" i="9"/>
  <c r="H25" i="9"/>
  <c r="D25" i="9"/>
  <c r="H24" i="9"/>
  <c r="D24" i="9"/>
  <c r="B33" i="6"/>
  <c r="B32" i="6"/>
  <c r="G30" i="6"/>
  <c r="F30" i="6"/>
  <c r="B30" i="6"/>
  <c r="G29" i="6"/>
  <c r="F29" i="6"/>
  <c r="B29" i="6"/>
  <c r="G28" i="6"/>
  <c r="F28" i="6"/>
  <c r="B28" i="6"/>
  <c r="H27" i="6"/>
  <c r="D27" i="6"/>
  <c r="H26" i="6"/>
  <c r="D26" i="6"/>
  <c r="H25" i="6"/>
  <c r="D25" i="6"/>
  <c r="H24" i="6"/>
  <c r="D24" i="6"/>
  <c r="D28" i="6" s="1"/>
  <c r="D30" i="9" l="1"/>
  <c r="D30" i="6"/>
  <c r="H28" i="9"/>
  <c r="D45" i="6"/>
  <c r="H28" i="6"/>
  <c r="H44" i="9"/>
  <c r="D43" i="9"/>
  <c r="H45" i="9"/>
  <c r="H30" i="9"/>
  <c r="D28" i="9"/>
  <c r="H29" i="9"/>
  <c r="H43" i="9"/>
  <c r="D43" i="6"/>
  <c r="D45" i="9"/>
  <c r="H45" i="6"/>
  <c r="B49" i="9"/>
  <c r="D44" i="6"/>
  <c r="B49" i="6"/>
  <c r="H44" i="6"/>
  <c r="D44" i="9"/>
  <c r="H43" i="6"/>
  <c r="D29" i="6"/>
  <c r="B34" i="6"/>
  <c r="H30" i="6"/>
  <c r="H29" i="6"/>
  <c r="D29" i="9"/>
  <c r="B34" i="9"/>
  <c r="B18" i="9" l="1"/>
  <c r="B17" i="9"/>
  <c r="F15" i="9"/>
  <c r="B15" i="9"/>
  <c r="F14" i="9"/>
  <c r="B14" i="9"/>
  <c r="F13" i="9"/>
  <c r="B13" i="9"/>
  <c r="H12" i="9"/>
  <c r="D12" i="9"/>
  <c r="H11" i="9"/>
  <c r="D11" i="9"/>
  <c r="H10" i="9"/>
  <c r="D10" i="9"/>
  <c r="H9" i="9"/>
  <c r="D9" i="9"/>
  <c r="D15" i="9" l="1"/>
  <c r="D13" i="9"/>
  <c r="I10" i="9" s="1"/>
  <c r="J10" i="9" s="1"/>
  <c r="H15" i="9"/>
  <c r="B19" i="9"/>
  <c r="H14" i="9"/>
  <c r="H13" i="9"/>
  <c r="D14" i="9"/>
  <c r="I11" i="9" l="1"/>
  <c r="J11" i="9" s="1"/>
  <c r="J40" i="9"/>
  <c r="J26" i="9"/>
  <c r="J25" i="9"/>
  <c r="J42" i="9"/>
  <c r="J27" i="9"/>
  <c r="J41" i="9"/>
  <c r="I12" i="9"/>
  <c r="J12" i="9" s="1"/>
  <c r="I9" i="9"/>
  <c r="J9" i="9" s="1"/>
  <c r="I13" i="9" l="1"/>
  <c r="B21" i="9" s="1"/>
  <c r="I44" i="9"/>
  <c r="I45" i="9"/>
  <c r="J39" i="9"/>
  <c r="I43" i="9"/>
  <c r="I28" i="9"/>
  <c r="J24" i="9"/>
  <c r="I30" i="9"/>
  <c r="I29" i="9"/>
  <c r="I14" i="9"/>
  <c r="I15" i="9"/>
  <c r="J13" i="9"/>
  <c r="J14" i="9"/>
  <c r="J15" i="9"/>
  <c r="J16" i="9" s="1"/>
  <c r="B20" i="9" l="1"/>
  <c r="B35" i="9"/>
  <c r="B36" i="9"/>
  <c r="J30" i="9"/>
  <c r="J31" i="9" s="1"/>
  <c r="J28" i="9"/>
  <c r="J29" i="9"/>
  <c r="B50" i="9"/>
  <c r="B51" i="9"/>
  <c r="J44" i="9"/>
  <c r="J45" i="9"/>
  <c r="J46" i="9" s="1"/>
  <c r="J43" i="9"/>
  <c r="D10" i="6" l="1"/>
  <c r="H9" i="6"/>
  <c r="B18" i="6" l="1"/>
  <c r="B17" i="6"/>
  <c r="B15" i="6"/>
  <c r="B14" i="6"/>
  <c r="B13" i="6"/>
  <c r="G15" i="6" l="1"/>
  <c r="F15" i="6"/>
  <c r="G14" i="6"/>
  <c r="F14" i="6"/>
  <c r="G13" i="6"/>
  <c r="F13" i="6"/>
  <c r="H12" i="6"/>
  <c r="D12" i="6"/>
  <c r="H11" i="6"/>
  <c r="D11" i="6"/>
  <c r="H10" i="6"/>
  <c r="D9" i="6"/>
  <c r="B19" i="6" l="1"/>
  <c r="D14" i="6"/>
  <c r="H13" i="6"/>
  <c r="D13" i="6"/>
  <c r="H14" i="6"/>
  <c r="H15" i="6"/>
  <c r="D15" i="6"/>
  <c r="J40" i="6" l="1"/>
  <c r="J42" i="6"/>
  <c r="J25" i="6"/>
  <c r="J27" i="6"/>
  <c r="J41" i="6"/>
  <c r="J26" i="6"/>
  <c r="I11" i="6"/>
  <c r="J11" i="6" s="1"/>
  <c r="I9" i="6"/>
  <c r="J9" i="6" s="1"/>
  <c r="I12" i="6"/>
  <c r="J12" i="6" s="1"/>
  <c r="I10" i="6"/>
  <c r="J10" i="6" s="1"/>
  <c r="I29" i="6" l="1"/>
  <c r="J24" i="6"/>
  <c r="I30" i="6"/>
  <c r="I28" i="6"/>
  <c r="I43" i="6"/>
  <c r="I45" i="6"/>
  <c r="I44" i="6"/>
  <c r="J39" i="6"/>
  <c r="I15" i="6"/>
  <c r="I14" i="6"/>
  <c r="I13" i="6"/>
  <c r="J15" i="6"/>
  <c r="J16" i="6" s="1"/>
  <c r="J13" i="6"/>
  <c r="J14" i="6"/>
  <c r="J44" i="6" l="1"/>
  <c r="J43" i="6"/>
  <c r="J45" i="6"/>
  <c r="J46" i="6" s="1"/>
  <c r="B51" i="6"/>
  <c r="B50" i="6"/>
  <c r="B35" i="6"/>
  <c r="B36" i="6"/>
  <c r="J30" i="6"/>
  <c r="J31" i="6" s="1"/>
  <c r="J28" i="6"/>
  <c r="J29" i="6"/>
  <c r="B21" i="6"/>
  <c r="B20" i="6"/>
</calcChain>
</file>

<file path=xl/sharedStrings.xml><?xml version="1.0" encoding="utf-8"?>
<sst xmlns="http://schemas.openxmlformats.org/spreadsheetml/2006/main" count="147" uniqueCount="26">
  <si>
    <t>PPIA</t>
  </si>
  <si>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</si>
  <si>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</si>
  <si>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</si>
  <si>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</si>
  <si>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</si>
  <si>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</si>
  <si>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</si>
  <si>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</si>
  <si>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</si>
  <si>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Undetermined</t>
  </si>
  <si>
    <t>Blank</t>
  </si>
  <si>
    <t>RNA Extractions done by Jasmine Lau</t>
  </si>
  <si>
    <t xml:space="preserve">Nano, dilutions and RT done by JL </t>
  </si>
  <si>
    <t xml:space="preserve">PPIA </t>
  </si>
  <si>
    <t>KSR2 (Lewis)</t>
  </si>
  <si>
    <t>1d MCSF</t>
  </si>
  <si>
    <t xml:space="preserve">Grown in 10%FBS MCSF and MCSF + 30ng/mL Rank Ligand </t>
  </si>
  <si>
    <t>1d MCSF+Rank</t>
  </si>
  <si>
    <t xml:space="preserve"> 4dMCSF+Rank</t>
  </si>
  <si>
    <t xml:space="preserve"> 4dMCSF</t>
  </si>
  <si>
    <t>6d MCSF</t>
  </si>
  <si>
    <t>6d MCSF+Rank</t>
  </si>
  <si>
    <t>Ksr2</t>
  </si>
  <si>
    <t>Acp5</t>
  </si>
  <si>
    <t>Source Data for Figure 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</si>
</sst>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1" fillId="0" borderId="0" xfId="0" applyFont="1" applyFill="1" applyBorder="1"/>
    <xf numFmtId="0" fontId="6" fillId="0" borderId="0" xfId="0" applyFont="1" applyFill="1"/>
    <xf numFmtId="0" fontId="1" fillId="0" borderId="0" xfId="0" applyFont="1" applyFill="1"/>
    <xf numFmtId="16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/>
    <xf numFmtId="0" fontId="5" fillId="0" borderId="0" xfId="0" applyFont="1" applyFill="1"/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164" fontId="5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0" fontId="7" fillId="0" borderId="8" xfId="0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7" fillId="0" borderId="3" xfId="1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164" fontId="7" fillId="0" borderId="5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11" xfId="0" applyNumberFormat="1" applyFont="1" applyFill="1" applyBorder="1"/>
    <xf numFmtId="164" fontId="7" fillId="0" borderId="1" xfId="0" applyNumberFormat="1" applyFont="1" applyFill="1" applyBorder="1"/>
    <xf numFmtId="164" fontId="7" fillId="0" borderId="12" xfId="0" applyNumberFormat="1" applyFont="1" applyFill="1" applyBorder="1"/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/>
    <xf numFmtId="164" fontId="7" fillId="0" borderId="4" xfId="0" applyNumberFormat="1" applyFont="1" applyFill="1" applyBorder="1" applyAlignment="1">
      <alignment horizontal="center"/>
    </xf>
    <xf numFmtId="164" fontId="7" fillId="0" borderId="5" xfId="0" applyNumberFormat="1" applyFont="1" applyFill="1" applyBorder="1"/>
    <xf numFmtId="0" fontId="6" fillId="0" borderId="0" xfId="0" applyFont="1" applyFill="1" applyAlignment="1">
      <alignment horizontal="left"/>
    </xf>
    <xf numFmtId="164" fontId="7" fillId="0" borderId="6" xfId="0" applyNumberFormat="1" applyFont="1" applyFill="1" applyBorder="1" applyAlignment="1">
      <alignment horizontal="center"/>
    </xf>
    <xf numFmtId="164" fontId="7" fillId="0" borderId="3" xfId="0" applyNumberFormat="1" applyFont="1" applyFill="1" applyBorder="1"/>
    <xf numFmtId="164" fontId="7" fillId="0" borderId="7" xfId="0" applyNumberFormat="1" applyFont="1" applyFill="1" applyBorder="1"/>
    <xf numFmtId="165" fontId="7" fillId="0" borderId="0" xfId="0" applyNumberFormat="1" applyFont="1" applyFill="1" applyBorder="1" applyAlignment="1">
      <alignment horizontal="center"/>
    </xf>
    <xf numFmtId="0" fontId="7" fillId="2" borderId="0" xfId="0" applyNumberFormat="1" applyFont="1" applyFill="1" applyAlignment="1">
      <alignment horizontal="right"/>
    </xf>
    <xf numFmtId="164" fontId="7" fillId="2" borderId="12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6"/>
  <sheetViews>
    <sheetView topLeftCell="A22" zoomScaleNormal="100" workbookViewId="0">
      <selection activeCell="D50" sqref="D50"/>
    </sheetView>
  </sheetViews>
  <sheetFormatPr baseColWidth="10" defaultColWidth="9.1640625" defaultRowHeight="14" x14ac:dyDescent="0.15"/>
  <cols>
    <col min="1" max="1" width="13.6640625" style="9" customWidth="1"/>
    <col min="2" max="4" width="13.6640625" style="8" customWidth="1"/>
    <col min="5" max="5" width="18.5" style="9" customWidth="1"/>
    <col min="6" max="10" width="13.6640625" style="8" customWidth="1"/>
    <col min="11" max="11" width="9.33203125" style="9" bestFit="1" customWidth="1"/>
    <col min="12" max="12" width="9.1640625" style="1"/>
    <col min="13" max="13" width="14" style="2" customWidth="1"/>
    <col min="14" max="16384" width="9.1640625" style="2"/>
  </cols>
  <sheetData>
    <row r="1" spans="1:256" x14ac:dyDescent="0.15">
      <c r="A1" s="6" t="s">
        <v>25</v>
      </c>
    </row>
    <row r="3" spans="1:256" s="3" customFormat="1" ht="16" x14ac:dyDescent="0.2">
      <c r="A3" s="11"/>
      <c r="B3" s="12"/>
      <c r="C3" s="12"/>
      <c r="D3" s="12"/>
      <c r="E3" s="13"/>
      <c r="F3" s="12"/>
      <c r="G3" s="12"/>
      <c r="H3" s="14" t="s">
        <v>14</v>
      </c>
      <c r="I3" s="15">
        <v>43628</v>
      </c>
      <c r="J3" s="16"/>
      <c r="K3" s="11"/>
      <c r="L3" s="4"/>
    </row>
    <row r="4" spans="1:256" s="3" customFormat="1" ht="16" x14ac:dyDescent="0.2">
      <c r="A4" s="9" t="s">
        <v>17</v>
      </c>
      <c r="B4" s="12"/>
      <c r="C4" s="12"/>
      <c r="D4" s="12"/>
      <c r="E4" s="13"/>
      <c r="F4" s="12"/>
      <c r="G4" s="12"/>
      <c r="H4" s="14" t="s">
        <v>23</v>
      </c>
      <c r="I4" s="15">
        <v>43628</v>
      </c>
      <c r="J4" s="16"/>
      <c r="K4" s="11"/>
      <c r="L4" s="4"/>
    </row>
    <row r="5" spans="1:256" s="3" customFormat="1" ht="16" x14ac:dyDescent="0.2">
      <c r="A5" s="9" t="s">
        <v>12</v>
      </c>
      <c r="B5" s="12"/>
      <c r="C5" s="12"/>
      <c r="D5" s="12"/>
      <c r="E5" s="13"/>
      <c r="F5" s="12"/>
      <c r="G5" s="12"/>
      <c r="H5" s="11"/>
      <c r="I5" s="11"/>
      <c r="J5" s="16"/>
      <c r="K5" s="11"/>
      <c r="L5" s="4"/>
    </row>
    <row r="6" spans="1:256" s="3" customFormat="1" ht="16" x14ac:dyDescent="0.2">
      <c r="A6" s="9" t="s">
        <v>13</v>
      </c>
      <c r="B6" s="12"/>
      <c r="C6" s="12"/>
      <c r="D6" s="12"/>
      <c r="E6" s="13"/>
      <c r="F6" s="12"/>
      <c r="G6" s="12"/>
      <c r="H6" s="18"/>
      <c r="I6" s="18"/>
      <c r="J6" s="16"/>
      <c r="K6" s="11"/>
      <c r="L6" s="4"/>
    </row>
    <row r="7" spans="1:256" ht="15" thickBot="1" x14ac:dyDescent="0.2">
      <c r="B7" s="19"/>
      <c r="C7" s="19"/>
      <c r="D7" s="19"/>
      <c r="E7" s="20"/>
      <c r="F7" s="19"/>
      <c r="G7" s="19"/>
      <c r="H7" s="21"/>
      <c r="I7" s="21"/>
      <c r="J7" s="21"/>
      <c r="L7" s="5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ht="15" thickBot="1" x14ac:dyDescent="0.2">
      <c r="A8" s="23" t="s">
        <v>16</v>
      </c>
      <c r="B8" s="24" t="s">
        <v>23</v>
      </c>
      <c r="C8" s="24" t="s">
        <v>0</v>
      </c>
      <c r="D8" s="24" t="s">
        <v>1</v>
      </c>
      <c r="E8" s="23" t="s">
        <v>18</v>
      </c>
      <c r="F8" s="24" t="s">
        <v>23</v>
      </c>
      <c r="G8" s="24" t="s">
        <v>0</v>
      </c>
      <c r="H8" s="24" t="s">
        <v>1</v>
      </c>
      <c r="I8" s="24" t="s">
        <v>2</v>
      </c>
      <c r="J8" s="25"/>
    </row>
    <row r="9" spans="1:256" x14ac:dyDescent="0.15">
      <c r="A9" s="26">
        <v>1</v>
      </c>
      <c r="B9" s="27">
        <v>23.360010147094727</v>
      </c>
      <c r="C9" s="27">
        <v>14.653045654296875</v>
      </c>
      <c r="D9" s="28">
        <f t="shared" ref="D9:D12" si="0">B9-C9</f>
        <v>8.7069644927978516</v>
      </c>
      <c r="E9" s="29">
        <v>1</v>
      </c>
      <c r="F9" s="27">
        <v>22.5467529296875</v>
      </c>
      <c r="G9" s="27">
        <v>14.517422676086426</v>
      </c>
      <c r="H9" s="30">
        <f t="shared" ref="H9" si="1">F9-G9</f>
        <v>8.0293302536010742</v>
      </c>
      <c r="I9" s="30">
        <f>H9-$D$13</f>
        <v>-0.55726528167724609</v>
      </c>
      <c r="J9" s="31">
        <f t="shared" ref="J9" si="2">POWER(2,-I9)</f>
        <v>1.4714772951172483</v>
      </c>
    </row>
    <row r="10" spans="1:256" x14ac:dyDescent="0.15">
      <c r="A10" s="32">
        <v>2</v>
      </c>
      <c r="B10" s="33">
        <v>23.367868423461914</v>
      </c>
      <c r="C10" s="33">
        <v>14.638176918029785</v>
      </c>
      <c r="D10" s="30">
        <f t="shared" si="0"/>
        <v>8.7296915054321289</v>
      </c>
      <c r="E10" s="34">
        <v>2</v>
      </c>
      <c r="F10" s="33">
        <v>23.179948806762695</v>
      </c>
      <c r="G10" s="33">
        <v>14.455019950866699</v>
      </c>
      <c r="H10" s="30">
        <f t="shared" ref="H10:H12" si="3">F10-G10</f>
        <v>8.7249288558959961</v>
      </c>
      <c r="I10" s="30">
        <f>H10-$D$13</f>
        <v>0.13833332061767578</v>
      </c>
      <c r="J10" s="31">
        <f t="shared" ref="J10:J12" si="4">POWER(2,-I10)</f>
        <v>0.90856817638184151</v>
      </c>
    </row>
    <row r="11" spans="1:256" x14ac:dyDescent="0.15">
      <c r="A11" s="32">
        <v>3</v>
      </c>
      <c r="B11" s="33">
        <v>22.800294876098633</v>
      </c>
      <c r="C11" s="33">
        <v>14.655658721923828</v>
      </c>
      <c r="D11" s="30">
        <f t="shared" si="0"/>
        <v>8.1446361541748047</v>
      </c>
      <c r="E11" s="34">
        <v>3</v>
      </c>
      <c r="F11" s="33">
        <v>23.828941345214844</v>
      </c>
      <c r="G11" s="33">
        <v>14.454954147338867</v>
      </c>
      <c r="H11" s="30">
        <f t="shared" si="3"/>
        <v>9.3739871978759766</v>
      </c>
      <c r="I11" s="30">
        <f>H11-$D$13</f>
        <v>0.78739166259765625</v>
      </c>
      <c r="J11" s="31">
        <f t="shared" si="4"/>
        <v>0.57939066172375153</v>
      </c>
    </row>
    <row r="12" spans="1:256" ht="15" thickBot="1" x14ac:dyDescent="0.2">
      <c r="A12" s="35">
        <v>4</v>
      </c>
      <c r="B12" s="36">
        <v>23.353408813476562</v>
      </c>
      <c r="C12" s="36">
        <v>14.588318824768066</v>
      </c>
      <c r="D12" s="37">
        <f t="shared" si="0"/>
        <v>8.7650899887084961</v>
      </c>
      <c r="E12" s="38">
        <v>4</v>
      </c>
      <c r="F12" s="36">
        <v>24.149240493774414</v>
      </c>
      <c r="G12" s="36">
        <v>14.396320343017578</v>
      </c>
      <c r="H12" s="37">
        <f t="shared" si="3"/>
        <v>9.7529201507568359</v>
      </c>
      <c r="I12" s="37">
        <f>H12-$D$13</f>
        <v>1.1663246154785156</v>
      </c>
      <c r="J12" s="39">
        <f t="shared" si="4"/>
        <v>0.44555498398885512</v>
      </c>
    </row>
    <row r="13" spans="1:256" x14ac:dyDescent="0.15">
      <c r="A13" s="40" t="s">
        <v>3</v>
      </c>
      <c r="B13" s="28">
        <f>AVERAGE(B9:B12)</f>
        <v>23.220395565032959</v>
      </c>
      <c r="C13" s="28">
        <v>14.847005000000001</v>
      </c>
      <c r="D13" s="28">
        <f>AVERAGE(D9:D12)</f>
        <v>8.5865955352783203</v>
      </c>
      <c r="E13" s="41" t="s">
        <v>3</v>
      </c>
      <c r="F13" s="28">
        <f>AVERAGE(F9:F12)</f>
        <v>23.426220893859863</v>
      </c>
      <c r="G13" s="28">
        <f>AVERAGE(G9:G12)</f>
        <v>14.455929279327393</v>
      </c>
      <c r="H13" s="28">
        <f>AVERAGE(H9:H12)</f>
        <v>8.9702916145324707</v>
      </c>
      <c r="I13" s="28">
        <f>AVERAGE(I9:I12)</f>
        <v>0.38369607925415039</v>
      </c>
      <c r="J13" s="69">
        <f>AVERAGE(J9:J12)</f>
        <v>0.85124777930292417</v>
      </c>
      <c r="K13" s="42"/>
    </row>
    <row r="14" spans="1:256" x14ac:dyDescent="0.15">
      <c r="A14" s="43" t="s">
        <v>4</v>
      </c>
      <c r="B14" s="30">
        <f>MEDIAN(B9:B12)</f>
        <v>23.356709480285645</v>
      </c>
      <c r="C14" s="30">
        <v>14.831230000000001</v>
      </c>
      <c r="D14" s="30">
        <f>MEDIAN(D9:D12)</f>
        <v>8.7183279991149902</v>
      </c>
      <c r="E14" s="44" t="s">
        <v>4</v>
      </c>
      <c r="F14" s="30">
        <f>MEDIAN(F9:F12)</f>
        <v>23.50444507598877</v>
      </c>
      <c r="G14" s="30">
        <f>MEDIAN(G9:G12)</f>
        <v>14.454987049102783</v>
      </c>
      <c r="H14" s="30">
        <f>MEDIAN(H9:H12)</f>
        <v>9.0494580268859863</v>
      </c>
      <c r="I14" s="30">
        <f>MEDIAN(I9:I12)</f>
        <v>0.46286249160766602</v>
      </c>
      <c r="J14" s="45">
        <f>MEDIAN(J9:J12)</f>
        <v>0.74397941905279652</v>
      </c>
    </row>
    <row r="15" spans="1:256" ht="15" thickBot="1" x14ac:dyDescent="0.2">
      <c r="A15" s="46" t="s">
        <v>5</v>
      </c>
      <c r="B15" s="37">
        <f>STDEV(B9:B12)</f>
        <v>0.28012948708416013</v>
      </c>
      <c r="C15" s="37">
        <v>7.1059156975016108E-2</v>
      </c>
      <c r="D15" s="37">
        <f>STDEV(D9:D12)</f>
        <v>0.29560869803358752</v>
      </c>
      <c r="E15" s="47" t="s">
        <v>5</v>
      </c>
      <c r="F15" s="37">
        <f>STDEV(F9:F12)</f>
        <v>0.7115839010472419</v>
      </c>
      <c r="G15" s="37">
        <f>STDEV(G9:G12)</f>
        <v>4.9451797721268821E-2</v>
      </c>
      <c r="H15" s="37">
        <f>STDEV(H9:H12)</f>
        <v>0.75742738173709045</v>
      </c>
      <c r="I15" s="37">
        <f>STDEV(I9:I12)</f>
        <v>0.75742738173709045</v>
      </c>
      <c r="J15" s="48">
        <f>STDEV(J9:J12)</f>
        <v>0.45696944345574303</v>
      </c>
    </row>
    <row r="16" spans="1:256" x14ac:dyDescent="0.15">
      <c r="A16" s="49"/>
      <c r="B16" s="50" t="s">
        <v>6</v>
      </c>
      <c r="C16" s="50"/>
      <c r="D16" s="50"/>
      <c r="E16" s="49"/>
      <c r="F16" s="51"/>
      <c r="G16" s="51"/>
      <c r="H16" s="51"/>
      <c r="I16" s="51"/>
      <c r="J16" s="51">
        <f>J15/(SQRT(4))</f>
        <v>0.22848472172787151</v>
      </c>
    </row>
    <row r="17" spans="1:256" ht="15" thickBot="1" x14ac:dyDescent="0.2">
      <c r="A17" s="52" t="s">
        <v>23</v>
      </c>
      <c r="B17" s="53">
        <f>TTEST(B9:B12,F9:F12,2,2)</f>
        <v>0.60974944577772416</v>
      </c>
      <c r="C17" s="50"/>
      <c r="D17" s="54"/>
      <c r="E17" s="55"/>
      <c r="F17" s="55"/>
    </row>
    <row r="18" spans="1:256" x14ac:dyDescent="0.15">
      <c r="A18" s="52" t="s">
        <v>0</v>
      </c>
      <c r="B18" s="53">
        <f>TTEST(C9:C12,G9:G12,2,2)</f>
        <v>9.0014516112822663E-4</v>
      </c>
      <c r="C18" s="50"/>
      <c r="D18" s="54"/>
      <c r="E18" s="55"/>
      <c r="F18" s="55"/>
      <c r="I18" s="56"/>
      <c r="J18" s="57" t="s">
        <v>0</v>
      </c>
      <c r="K18" s="58" t="s">
        <v>23</v>
      </c>
    </row>
    <row r="19" spans="1:256" x14ac:dyDescent="0.15">
      <c r="A19" s="52" t="s">
        <v>7</v>
      </c>
      <c r="B19" s="68">
        <f>TTEST(D9:D12,H9:H12,2,2)</f>
        <v>0.38169669871511341</v>
      </c>
      <c r="C19" s="53"/>
      <c r="D19" s="59"/>
      <c r="E19" s="10"/>
      <c r="F19" s="60"/>
      <c r="G19" s="59"/>
      <c r="I19" s="61" t="s">
        <v>11</v>
      </c>
      <c r="J19" s="30">
        <v>30.67523193359375</v>
      </c>
      <c r="K19" s="62">
        <v>31.093400955200195</v>
      </c>
    </row>
    <row r="20" spans="1:256" ht="15" thickBot="1" x14ac:dyDescent="0.2">
      <c r="A20" s="63" t="s">
        <v>8</v>
      </c>
      <c r="B20" s="19">
        <f>POWER(-(-I13-I15),2)</f>
        <v>1.302162753224628</v>
      </c>
      <c r="C20" s="19"/>
      <c r="D20" s="50"/>
      <c r="E20" s="49"/>
      <c r="F20" s="59"/>
      <c r="G20" s="59"/>
      <c r="I20" s="64" t="s">
        <v>11</v>
      </c>
      <c r="J20" s="65">
        <v>30.663087844848633</v>
      </c>
      <c r="K20" s="66">
        <v>31.714450836181641</v>
      </c>
    </row>
    <row r="21" spans="1:256" x14ac:dyDescent="0.15">
      <c r="A21" s="63" t="s">
        <v>9</v>
      </c>
      <c r="B21" s="19">
        <f>POWER(2,-I13)</f>
        <v>0.76647142935486345</v>
      </c>
      <c r="C21" s="19"/>
      <c r="D21" s="50"/>
      <c r="E21" s="49"/>
      <c r="F21" s="59"/>
      <c r="G21" s="59"/>
      <c r="H21" s="60"/>
      <c r="I21" s="60"/>
    </row>
    <row r="22" spans="1:256" ht="15" thickBot="1" x14ac:dyDescent="0.2">
      <c r="A22" s="63"/>
      <c r="B22" s="19"/>
      <c r="C22" s="19"/>
      <c r="D22" s="50"/>
      <c r="E22" s="49"/>
      <c r="F22" s="59"/>
      <c r="G22" s="59"/>
      <c r="H22" s="60"/>
      <c r="I22" s="60"/>
    </row>
    <row r="23" spans="1:256" ht="15" thickBot="1" x14ac:dyDescent="0.2">
      <c r="A23" s="23" t="s">
        <v>20</v>
      </c>
      <c r="B23" s="24" t="s">
        <v>23</v>
      </c>
      <c r="C23" s="24" t="s">
        <v>0</v>
      </c>
      <c r="D23" s="24" t="s">
        <v>1</v>
      </c>
      <c r="E23" s="23" t="s">
        <v>19</v>
      </c>
      <c r="F23" s="24" t="s">
        <v>23</v>
      </c>
      <c r="G23" s="24" t="s">
        <v>0</v>
      </c>
      <c r="H23" s="24" t="s">
        <v>1</v>
      </c>
      <c r="I23" s="24" t="s">
        <v>2</v>
      </c>
      <c r="J23" s="25"/>
      <c r="K23" s="1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x14ac:dyDescent="0.15">
      <c r="A24" s="26">
        <v>1</v>
      </c>
      <c r="B24" s="27">
        <v>25.372425079345703</v>
      </c>
      <c r="C24" s="27">
        <v>14.564285278320312</v>
      </c>
      <c r="D24" s="28">
        <f t="shared" ref="D24:D27" si="5">B24-C24</f>
        <v>10.808139801025391</v>
      </c>
      <c r="E24" s="29">
        <v>1</v>
      </c>
      <c r="F24" s="27">
        <v>25.312198638916016</v>
      </c>
      <c r="G24" s="27">
        <v>14.62827205657959</v>
      </c>
      <c r="H24" s="30">
        <f t="shared" ref="H24:H27" si="6">F24-G24</f>
        <v>10.683926582336426</v>
      </c>
      <c r="I24" s="30">
        <f>H24-$D$28</f>
        <v>0.1685638427734375</v>
      </c>
      <c r="J24" s="31">
        <f t="shared" ref="J24:J27" si="7">POWER(2,-I24)</f>
        <v>0.88972793645688564</v>
      </c>
      <c r="L24" s="2"/>
    </row>
    <row r="25" spans="1:256" x14ac:dyDescent="0.15">
      <c r="A25" s="32">
        <v>2</v>
      </c>
      <c r="B25" s="33">
        <v>24.873289108276367</v>
      </c>
      <c r="C25" s="33">
        <v>14.602021217346191</v>
      </c>
      <c r="D25" s="30">
        <f t="shared" si="5"/>
        <v>10.271267890930176</v>
      </c>
      <c r="E25" s="34">
        <v>2</v>
      </c>
      <c r="F25" s="33">
        <v>25.167131423950195</v>
      </c>
      <c r="G25" s="33">
        <v>14.45510196685791</v>
      </c>
      <c r="H25" s="30">
        <f t="shared" si="6"/>
        <v>10.712029457092285</v>
      </c>
      <c r="I25" s="30">
        <f t="shared" ref="I25:I27" si="8">H25-$D$28</f>
        <v>0.19666671752929688</v>
      </c>
      <c r="J25" s="31">
        <f t="shared" si="7"/>
        <v>0.87256425687831751</v>
      </c>
      <c r="L25" s="2"/>
    </row>
    <row r="26" spans="1:256" x14ac:dyDescent="0.15">
      <c r="A26" s="32">
        <v>3</v>
      </c>
      <c r="B26" s="33">
        <v>24.947910308837891</v>
      </c>
      <c r="C26" s="33">
        <v>14.632865905761719</v>
      </c>
      <c r="D26" s="30">
        <f t="shared" si="5"/>
        <v>10.315044403076172</v>
      </c>
      <c r="E26" s="34">
        <v>3</v>
      </c>
      <c r="F26" s="33">
        <v>25.236307144165039</v>
      </c>
      <c r="G26" s="33">
        <v>14.521474838256836</v>
      </c>
      <c r="H26" s="30">
        <f t="shared" si="6"/>
        <v>10.714832305908203</v>
      </c>
      <c r="I26" s="30">
        <f t="shared" si="8"/>
        <v>0.19946956634521484</v>
      </c>
      <c r="J26" s="31">
        <f t="shared" si="7"/>
        <v>0.870870696244056</v>
      </c>
      <c r="L26" s="2"/>
    </row>
    <row r="27" spans="1:256" ht="15" thickBot="1" x14ac:dyDescent="0.2">
      <c r="A27" s="35">
        <v>4</v>
      </c>
      <c r="B27" s="36">
        <v>25.308483123779297</v>
      </c>
      <c r="C27" s="36">
        <v>14.641484260559082</v>
      </c>
      <c r="D27" s="37">
        <f t="shared" si="5"/>
        <v>10.666998863220215</v>
      </c>
      <c r="E27" s="38">
        <v>4</v>
      </c>
      <c r="F27" s="36">
        <v>24.83476448059082</v>
      </c>
      <c r="G27" s="36">
        <v>14.422734260559082</v>
      </c>
      <c r="H27" s="37">
        <f t="shared" si="6"/>
        <v>10.412030220031738</v>
      </c>
      <c r="I27" s="30">
        <f t="shared" si="8"/>
        <v>-0.10333251953125</v>
      </c>
      <c r="J27" s="39">
        <f t="shared" si="7"/>
        <v>1.0742520420440602</v>
      </c>
      <c r="L27" s="2"/>
    </row>
    <row r="28" spans="1:256" x14ac:dyDescent="0.15">
      <c r="A28" s="40" t="s">
        <v>3</v>
      </c>
      <c r="B28" s="28">
        <f>AVERAGE(B24:B27)</f>
        <v>25.125526905059814</v>
      </c>
      <c r="C28" s="28">
        <v>14.847005000000001</v>
      </c>
      <c r="D28" s="28">
        <f>AVERAGE(D24:D27)</f>
        <v>10.515362739562988</v>
      </c>
      <c r="E28" s="41" t="s">
        <v>3</v>
      </c>
      <c r="F28" s="28">
        <f>AVERAGE(F24:F27)</f>
        <v>25.137600421905518</v>
      </c>
      <c r="G28" s="28">
        <f>AVERAGE(G24:G27)</f>
        <v>14.506895780563354</v>
      </c>
      <c r="H28" s="28">
        <f>AVERAGE(H24:H27)</f>
        <v>10.630704641342163</v>
      </c>
      <c r="I28" s="28">
        <f>AVERAGE(I24:I27)</f>
        <v>0.1153419017791748</v>
      </c>
      <c r="J28" s="69">
        <f>AVERAGE(J24:J27)</f>
        <v>0.92685373290582984</v>
      </c>
      <c r="L28" s="2"/>
    </row>
    <row r="29" spans="1:256" x14ac:dyDescent="0.15">
      <c r="A29" s="43" t="s">
        <v>4</v>
      </c>
      <c r="B29" s="30">
        <f>MEDIAN(B24:B27)</f>
        <v>25.128196716308594</v>
      </c>
      <c r="C29" s="30">
        <v>14.831230000000001</v>
      </c>
      <c r="D29" s="30">
        <f>MEDIAN(D24:D27)</f>
        <v>10.491021633148193</v>
      </c>
      <c r="E29" s="44" t="s">
        <v>4</v>
      </c>
      <c r="F29" s="30">
        <f>MEDIAN(F24:F27)</f>
        <v>25.201719284057617</v>
      </c>
      <c r="G29" s="30">
        <f>MEDIAN(G24:G27)</f>
        <v>14.488288402557373</v>
      </c>
      <c r="H29" s="30">
        <f>MEDIAN(H24:H27)</f>
        <v>10.697978019714355</v>
      </c>
      <c r="I29" s="30">
        <f>MEDIAN(I24:I27)</f>
        <v>0.18261528015136719</v>
      </c>
      <c r="J29" s="45">
        <f>MEDIAN(J24:J27)</f>
        <v>0.88114609666760157</v>
      </c>
      <c r="L29" s="2"/>
    </row>
    <row r="30" spans="1:256" ht="15" thickBot="1" x14ac:dyDescent="0.2">
      <c r="A30" s="46" t="s">
        <v>5</v>
      </c>
      <c r="B30" s="37">
        <f>STDEV(B24:B27)</f>
        <v>0.25139825497502677</v>
      </c>
      <c r="C30" s="37">
        <v>7.1059156975016108E-2</v>
      </c>
      <c r="D30" s="37">
        <f>STDEV(D24:D27)</f>
        <v>0.2635789905501259</v>
      </c>
      <c r="E30" s="47" t="s">
        <v>5</v>
      </c>
      <c r="F30" s="37">
        <f>STDEV(F24:F27)</f>
        <v>0.21040377201639771</v>
      </c>
      <c r="G30" s="37">
        <f>STDEV(G24:G27)</f>
        <v>9.075701972920705E-2</v>
      </c>
      <c r="H30" s="37">
        <f>STDEV(H24:H27)</f>
        <v>0.14644938504567986</v>
      </c>
      <c r="I30" s="37">
        <f>STDEV(I24:I27)</f>
        <v>0.14644938504567986</v>
      </c>
      <c r="J30" s="48">
        <f>STDEV(J24:J27)</f>
        <v>9.8634060884992325E-2</v>
      </c>
      <c r="L30" s="2"/>
    </row>
    <row r="31" spans="1:256" x14ac:dyDescent="0.15">
      <c r="A31" s="49"/>
      <c r="B31" s="50" t="s">
        <v>6</v>
      </c>
      <c r="C31" s="50"/>
      <c r="D31" s="50"/>
      <c r="E31" s="49"/>
      <c r="F31" s="51"/>
      <c r="G31" s="51"/>
      <c r="H31" s="51"/>
      <c r="I31" s="51"/>
      <c r="J31" s="51">
        <f>J30/(SQRT(4))</f>
        <v>4.9317030442496163E-2</v>
      </c>
      <c r="L31" s="2"/>
    </row>
    <row r="32" spans="1:256" x14ac:dyDescent="0.15">
      <c r="A32" s="52" t="s">
        <v>23</v>
      </c>
      <c r="B32" s="53">
        <f>TTEST(B24:B27,F24:F27,2,2)</f>
        <v>0.94367693355576732</v>
      </c>
      <c r="C32" s="50"/>
      <c r="D32" s="54"/>
      <c r="E32" s="55"/>
      <c r="F32" s="55"/>
      <c r="L32" s="2"/>
    </row>
    <row r="33" spans="1:245" x14ac:dyDescent="0.15">
      <c r="A33" s="52" t="s">
        <v>0</v>
      </c>
      <c r="B33" s="53">
        <f>TTEST(C24:C27,G24:G27,2,2)</f>
        <v>7.789799349765926E-2</v>
      </c>
      <c r="C33" s="50"/>
      <c r="D33" s="54"/>
      <c r="E33" s="55"/>
      <c r="F33" s="55"/>
      <c r="L33" s="2"/>
    </row>
    <row r="34" spans="1:245" x14ac:dyDescent="0.15">
      <c r="A34" s="52" t="s">
        <v>7</v>
      </c>
      <c r="B34" s="68">
        <f>TTEST(D24:D27,H24:H27,2,2)</f>
        <v>0.47325519806573868</v>
      </c>
      <c r="C34" s="53"/>
      <c r="D34" s="59"/>
      <c r="E34" s="10"/>
      <c r="F34" s="60"/>
      <c r="G34" s="59"/>
      <c r="L34" s="2"/>
    </row>
    <row r="35" spans="1:245" x14ac:dyDescent="0.15">
      <c r="A35" s="63" t="s">
        <v>8</v>
      </c>
      <c r="B35" s="19">
        <f>POWER(-(-I28-I30),2)</f>
        <v>6.8534677857413309E-2</v>
      </c>
      <c r="C35" s="19"/>
      <c r="D35" s="50"/>
      <c r="E35" s="49"/>
      <c r="F35" s="59"/>
      <c r="G35" s="59"/>
      <c r="L35" s="2"/>
    </row>
    <row r="36" spans="1:245" x14ac:dyDescent="0.15">
      <c r="A36" s="63" t="s">
        <v>9</v>
      </c>
      <c r="B36" s="19">
        <f>POWER(2,-I28)</f>
        <v>0.9231635058956692</v>
      </c>
      <c r="C36" s="19"/>
      <c r="D36" s="50"/>
      <c r="E36" s="49"/>
      <c r="F36" s="59"/>
      <c r="G36" s="59"/>
      <c r="H36" s="60"/>
      <c r="I36" s="60"/>
      <c r="L36" s="2"/>
    </row>
    <row r="37" spans="1:245" ht="15" thickBot="1" x14ac:dyDescent="0.2">
      <c r="A37" s="10"/>
      <c r="B37" s="9"/>
      <c r="C37" s="9"/>
      <c r="D37" s="9"/>
      <c r="F37" s="9"/>
      <c r="G37" s="9"/>
      <c r="H37" s="9"/>
      <c r="I37" s="9"/>
      <c r="J37" s="9"/>
      <c r="L37" s="2"/>
    </row>
    <row r="38" spans="1:245" ht="15" thickBot="1" x14ac:dyDescent="0.2">
      <c r="A38" s="23" t="s">
        <v>21</v>
      </c>
      <c r="B38" s="24" t="s">
        <v>23</v>
      </c>
      <c r="C38" s="24" t="s">
        <v>0</v>
      </c>
      <c r="D38" s="24" t="s">
        <v>1</v>
      </c>
      <c r="E38" s="23" t="s">
        <v>22</v>
      </c>
      <c r="F38" s="24" t="s">
        <v>23</v>
      </c>
      <c r="G38" s="24" t="s">
        <v>0</v>
      </c>
      <c r="H38" s="24" t="s">
        <v>1</v>
      </c>
      <c r="I38" s="24" t="s">
        <v>2</v>
      </c>
      <c r="J38" s="25"/>
      <c r="L38" s="2"/>
    </row>
    <row r="39" spans="1:245" x14ac:dyDescent="0.15">
      <c r="A39" s="26">
        <v>1</v>
      </c>
      <c r="B39" s="27">
        <v>24.772869110107422</v>
      </c>
      <c r="C39" s="27">
        <v>14.664339065551758</v>
      </c>
      <c r="D39" s="28">
        <f t="shared" ref="D39:D42" si="9">B39-C39</f>
        <v>10.108530044555664</v>
      </c>
      <c r="E39" s="29">
        <v>1</v>
      </c>
      <c r="F39" s="27">
        <v>24.209575653076172</v>
      </c>
      <c r="G39" s="27">
        <v>14.765484809875488</v>
      </c>
      <c r="H39" s="30">
        <f t="shared" ref="H39:H42" si="10">F39-G39</f>
        <v>9.4440908432006836</v>
      </c>
      <c r="I39" s="30">
        <f>H39-$D$43</f>
        <v>-0.83692383766174316</v>
      </c>
      <c r="J39" s="31">
        <f t="shared" ref="J39:J42" si="11">POWER(2,-I39)</f>
        <v>1.7862374036893307</v>
      </c>
      <c r="K39" s="1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</row>
    <row r="40" spans="1:245" x14ac:dyDescent="0.15">
      <c r="A40" s="32">
        <v>2</v>
      </c>
      <c r="B40" s="33">
        <v>24.6978759765625</v>
      </c>
      <c r="C40" s="33">
        <v>14.667790412902832</v>
      </c>
      <c r="D40" s="30">
        <f t="shared" si="9"/>
        <v>10.030085563659668</v>
      </c>
      <c r="E40" s="34">
        <v>2</v>
      </c>
      <c r="F40" s="33">
        <v>23.670330047607422</v>
      </c>
      <c r="G40" s="33">
        <v>14.616716384887695</v>
      </c>
      <c r="H40" s="30">
        <f t="shared" si="10"/>
        <v>9.0536136627197266</v>
      </c>
      <c r="I40" s="30">
        <f t="shared" ref="I40:I42" si="12">H40-$D$43</f>
        <v>-1.2274010181427002</v>
      </c>
      <c r="J40" s="31">
        <f t="shared" si="11"/>
        <v>2.3414480321562623</v>
      </c>
      <c r="L40" s="2"/>
    </row>
    <row r="41" spans="1:245" x14ac:dyDescent="0.15">
      <c r="A41" s="32">
        <v>3</v>
      </c>
      <c r="B41" s="33">
        <v>25.196949005126953</v>
      </c>
      <c r="C41" s="33">
        <v>14.700198173522949</v>
      </c>
      <c r="D41" s="30">
        <f t="shared" si="9"/>
        <v>10.496750831604004</v>
      </c>
      <c r="E41" s="34">
        <v>3</v>
      </c>
      <c r="F41" s="33">
        <v>23.755758285522461</v>
      </c>
      <c r="G41" s="33">
        <v>14.772846221923828</v>
      </c>
      <c r="H41" s="30">
        <f t="shared" si="10"/>
        <v>8.9829120635986328</v>
      </c>
      <c r="I41" s="30">
        <f t="shared" si="12"/>
        <v>-1.2981026172637939</v>
      </c>
      <c r="J41" s="31">
        <f t="shared" si="11"/>
        <v>2.4590526379169608</v>
      </c>
      <c r="L41" s="2"/>
    </row>
    <row r="42" spans="1:245" ht="15" thickBot="1" x14ac:dyDescent="0.2">
      <c r="A42" s="35">
        <v>4</v>
      </c>
      <c r="B42" s="36">
        <v>25.230016708374023</v>
      </c>
      <c r="C42" s="36">
        <v>14.741324424743652</v>
      </c>
      <c r="D42" s="37">
        <f t="shared" si="9"/>
        <v>10.488692283630371</v>
      </c>
      <c r="E42" s="38">
        <v>4</v>
      </c>
      <c r="F42" s="36">
        <v>24.454673767089844</v>
      </c>
      <c r="G42" s="36">
        <v>14.69646167755127</v>
      </c>
      <c r="H42" s="37">
        <f t="shared" si="10"/>
        <v>9.7582120895385742</v>
      </c>
      <c r="I42" s="30">
        <f t="shared" si="12"/>
        <v>-0.52280259132385254</v>
      </c>
      <c r="J42" s="39">
        <f t="shared" si="11"/>
        <v>1.4367435687763552</v>
      </c>
      <c r="L42" s="2"/>
    </row>
    <row r="43" spans="1:245" x14ac:dyDescent="0.15">
      <c r="A43" s="40" t="s">
        <v>3</v>
      </c>
      <c r="B43" s="28">
        <f>AVERAGE(B39:B42)</f>
        <v>24.974427700042725</v>
      </c>
      <c r="C43" s="28">
        <v>14.847005000000001</v>
      </c>
      <c r="D43" s="28">
        <f>AVERAGE(D39:D42)</f>
        <v>10.281014680862427</v>
      </c>
      <c r="E43" s="41" t="s">
        <v>3</v>
      </c>
      <c r="F43" s="28">
        <f>AVERAGE(F39:F42)</f>
        <v>24.022584438323975</v>
      </c>
      <c r="G43" s="28">
        <f>AVERAGE(G39:G42)</f>
        <v>14.71287727355957</v>
      </c>
      <c r="H43" s="28">
        <f>AVERAGE(H39:H42)</f>
        <v>9.3097071647644043</v>
      </c>
      <c r="I43" s="28">
        <f>AVERAGE(I39:I42)</f>
        <v>-0.97130751609802246</v>
      </c>
      <c r="J43" s="69">
        <f>AVERAGE(J39:J42)</f>
        <v>2.0058704106347274</v>
      </c>
      <c r="L43" s="2"/>
    </row>
    <row r="44" spans="1:245" x14ac:dyDescent="0.15">
      <c r="A44" s="43" t="s">
        <v>4</v>
      </c>
      <c r="B44" s="30">
        <f>MEDIAN(B39:B42)</f>
        <v>24.984909057617188</v>
      </c>
      <c r="C44" s="30">
        <v>14.831230000000001</v>
      </c>
      <c r="D44" s="30">
        <f>MEDIAN(D39:D42)</f>
        <v>10.298611164093018</v>
      </c>
      <c r="E44" s="44" t="s">
        <v>4</v>
      </c>
      <c r="F44" s="30">
        <f>MEDIAN(F39:F42)</f>
        <v>23.982666969299316</v>
      </c>
      <c r="G44" s="30">
        <f>MEDIAN(G39:G42)</f>
        <v>14.730973243713379</v>
      </c>
      <c r="H44" s="30">
        <f>MEDIAN(H39:H42)</f>
        <v>9.2488522529602051</v>
      </c>
      <c r="I44" s="30">
        <f>MEDIAN(I39:I42)</f>
        <v>-1.0321624279022217</v>
      </c>
      <c r="J44" s="45">
        <f>MEDIAN(J39:J42)</f>
        <v>2.0638427179227965</v>
      </c>
      <c r="L44" s="2"/>
    </row>
    <row r="45" spans="1:245" ht="15" thickBot="1" x14ac:dyDescent="0.2">
      <c r="A45" s="46" t="s">
        <v>5</v>
      </c>
      <c r="B45" s="37">
        <f>STDEV(B39:B42)</f>
        <v>0.27805766388332426</v>
      </c>
      <c r="C45" s="37">
        <v>7.1059156975016108E-2</v>
      </c>
      <c r="D45" s="37">
        <f>STDEV(D39:D42)</f>
        <v>0.24656874974353138</v>
      </c>
      <c r="E45" s="47" t="s">
        <v>5</v>
      </c>
      <c r="F45" s="37">
        <f>STDEV(F39:F42)</f>
        <v>0.37280301055016002</v>
      </c>
      <c r="G45" s="37">
        <f>STDEV(G39:G42)</f>
        <v>7.2755792318362586E-2</v>
      </c>
      <c r="H45" s="37">
        <f>STDEV(H39:H42)</f>
        <v>0.36129146152481162</v>
      </c>
      <c r="I45" s="37">
        <f>STDEV(I39:I42)</f>
        <v>0.36129146152481162</v>
      </c>
      <c r="J45" s="48">
        <f>STDEV(J39:J42)</f>
        <v>0.47962849896355497</v>
      </c>
      <c r="L45" s="2"/>
    </row>
    <row r="46" spans="1:245" x14ac:dyDescent="0.15">
      <c r="A46" s="49"/>
      <c r="B46" s="50" t="s">
        <v>6</v>
      </c>
      <c r="C46" s="50"/>
      <c r="D46" s="50"/>
      <c r="E46" s="49"/>
      <c r="F46" s="51"/>
      <c r="G46" s="51"/>
      <c r="H46" s="51"/>
      <c r="I46" s="51"/>
      <c r="J46" s="51">
        <f>J45/(SQRT(4))</f>
        <v>0.23981424948177749</v>
      </c>
      <c r="L46" s="2"/>
    </row>
    <row r="47" spans="1:245" x14ac:dyDescent="0.15">
      <c r="A47" s="52" t="s">
        <v>23</v>
      </c>
      <c r="B47" s="53">
        <f>TTEST(B39:B42,F39:F42,2,2)</f>
        <v>6.4057506598885604E-3</v>
      </c>
      <c r="C47" s="50"/>
      <c r="D47" s="54"/>
      <c r="E47" s="55"/>
      <c r="F47" s="55"/>
      <c r="L47" s="2"/>
    </row>
    <row r="48" spans="1:245" x14ac:dyDescent="0.15">
      <c r="A48" s="52" t="s">
        <v>0</v>
      </c>
      <c r="B48" s="53">
        <f>TTEST(C39:C42,G39:G42,2,2)</f>
        <v>0.64815471436249295</v>
      </c>
      <c r="C48" s="50"/>
      <c r="D48" s="54"/>
      <c r="E48" s="55"/>
      <c r="F48" s="55"/>
      <c r="L48" s="2"/>
    </row>
    <row r="49" spans="1:245" x14ac:dyDescent="0.15">
      <c r="A49" s="52" t="s">
        <v>7</v>
      </c>
      <c r="B49" s="68">
        <f>TTEST(D39:D42,H39:H42,2,2)</f>
        <v>4.3703264266916403E-3</v>
      </c>
      <c r="C49" s="53"/>
      <c r="D49" s="59"/>
      <c r="E49" s="10"/>
      <c r="F49" s="60"/>
      <c r="G49" s="59"/>
      <c r="L49" s="2"/>
    </row>
    <row r="50" spans="1:245" x14ac:dyDescent="0.15">
      <c r="A50" s="63" t="s">
        <v>8</v>
      </c>
      <c r="B50" s="19">
        <f>POWER(-(-I43-I45),2)</f>
        <v>0.37211958683706653</v>
      </c>
      <c r="C50" s="19"/>
      <c r="D50" s="50"/>
      <c r="E50" s="49"/>
      <c r="F50" s="59"/>
      <c r="G50" s="59"/>
      <c r="L50" s="2"/>
    </row>
    <row r="51" spans="1:245" x14ac:dyDescent="0.15">
      <c r="A51" s="63" t="s">
        <v>9</v>
      </c>
      <c r="B51" s="19">
        <f>POWER(2,-I43)</f>
        <v>1.9606166992748506</v>
      </c>
      <c r="C51" s="19"/>
      <c r="D51" s="50"/>
      <c r="E51" s="49"/>
      <c r="F51" s="59"/>
      <c r="G51" s="59"/>
      <c r="H51" s="60"/>
      <c r="I51" s="60"/>
      <c r="L51" s="2"/>
    </row>
    <row r="52" spans="1:245" x14ac:dyDescent="0.15">
      <c r="A52" s="10"/>
      <c r="B52" s="9"/>
      <c r="C52" s="9"/>
      <c r="D52" s="9"/>
      <c r="F52" s="9"/>
      <c r="G52" s="9"/>
      <c r="H52" s="9"/>
      <c r="I52" s="9"/>
      <c r="J52" s="9"/>
      <c r="L52" s="2"/>
    </row>
    <row r="53" spans="1:245" x14ac:dyDescent="0.15">
      <c r="A53" s="10"/>
      <c r="B53" s="9"/>
      <c r="C53" s="9"/>
      <c r="D53" s="9"/>
      <c r="F53" s="9"/>
      <c r="G53" s="9"/>
      <c r="H53" s="9"/>
      <c r="I53" s="9"/>
      <c r="J53" s="9"/>
      <c r="L53" s="2"/>
    </row>
    <row r="54" spans="1:245" x14ac:dyDescent="0.15">
      <c r="A54" s="10"/>
      <c r="B54" s="9"/>
      <c r="C54" s="9"/>
      <c r="D54" s="9"/>
      <c r="F54" s="9"/>
      <c r="G54" s="9"/>
      <c r="H54" s="9"/>
      <c r="I54" s="9"/>
      <c r="J54" s="9"/>
      <c r="L54" s="2"/>
    </row>
    <row r="55" spans="1:245" x14ac:dyDescent="0.15">
      <c r="A55" s="67"/>
      <c r="B55" s="67"/>
      <c r="C55" s="10"/>
      <c r="D55" s="10"/>
      <c r="E55" s="10"/>
      <c r="F55" s="10"/>
      <c r="G55" s="10"/>
      <c r="H55" s="10"/>
      <c r="I55" s="10"/>
      <c r="J55" s="10"/>
      <c r="K55" s="1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</row>
    <row r="56" spans="1:245" x14ac:dyDescent="0.15">
      <c r="A56" s="10"/>
      <c r="B56" s="9"/>
      <c r="C56" s="9"/>
      <c r="D56" s="9"/>
      <c r="F56" s="9"/>
      <c r="G56" s="9"/>
      <c r="H56" s="9"/>
      <c r="I56" s="9"/>
      <c r="J56" s="9"/>
      <c r="L56" s="2"/>
    </row>
    <row r="57" spans="1:245" x14ac:dyDescent="0.15">
      <c r="A57" s="10"/>
      <c r="B57" s="9"/>
      <c r="C57" s="9"/>
      <c r="D57" s="9"/>
      <c r="F57" s="9"/>
      <c r="G57" s="9"/>
      <c r="H57" s="9"/>
      <c r="I57" s="9"/>
      <c r="J57" s="9"/>
      <c r="L57" s="2"/>
    </row>
    <row r="58" spans="1:245" x14ac:dyDescent="0.15">
      <c r="A58" s="10"/>
      <c r="B58" s="9"/>
      <c r="C58" s="9"/>
      <c r="D58" s="9"/>
      <c r="F58" s="9"/>
      <c r="G58" s="9"/>
      <c r="H58" s="9"/>
      <c r="I58" s="9"/>
      <c r="J58" s="9"/>
      <c r="L58" s="2"/>
    </row>
    <row r="59" spans="1:245" x14ac:dyDescent="0.15">
      <c r="A59" s="10"/>
      <c r="B59" s="9"/>
      <c r="C59" s="9"/>
      <c r="D59" s="9"/>
      <c r="F59" s="9"/>
      <c r="G59" s="9"/>
      <c r="H59" s="9"/>
      <c r="I59" s="9"/>
      <c r="J59" s="9"/>
      <c r="L59" s="2"/>
    </row>
    <row r="60" spans="1:245" x14ac:dyDescent="0.15">
      <c r="A60" s="10"/>
      <c r="B60" s="9"/>
      <c r="C60" s="9"/>
      <c r="D60" s="9"/>
      <c r="F60" s="9"/>
      <c r="G60" s="9"/>
      <c r="H60" s="9"/>
      <c r="I60" s="9"/>
      <c r="J60" s="9"/>
      <c r="L60" s="2"/>
    </row>
    <row r="61" spans="1:245" x14ac:dyDescent="0.15">
      <c r="A61" s="10"/>
      <c r="B61" s="9"/>
      <c r="C61" s="9"/>
      <c r="D61" s="9"/>
      <c r="F61" s="9"/>
      <c r="G61" s="9"/>
      <c r="H61" s="9"/>
      <c r="I61" s="9"/>
      <c r="J61" s="9"/>
      <c r="L61" s="2"/>
    </row>
    <row r="62" spans="1:245" x14ac:dyDescent="0.15">
      <c r="A62" s="10"/>
      <c r="B62" s="9"/>
      <c r="C62" s="9"/>
      <c r="D62" s="9"/>
      <c r="F62" s="9"/>
      <c r="G62" s="9"/>
      <c r="H62" s="9"/>
      <c r="I62" s="9"/>
      <c r="J62" s="9"/>
      <c r="L62" s="2"/>
    </row>
    <row r="63" spans="1:245" x14ac:dyDescent="0.15">
      <c r="A63" s="10"/>
      <c r="B63" s="9"/>
      <c r="C63" s="9"/>
      <c r="D63" s="9"/>
      <c r="F63" s="9"/>
      <c r="G63" s="9"/>
      <c r="H63" s="9"/>
      <c r="I63" s="9"/>
      <c r="J63" s="9"/>
      <c r="L63" s="2"/>
    </row>
    <row r="64" spans="1:245" x14ac:dyDescent="0.15">
      <c r="A64" s="10"/>
      <c r="B64" s="9"/>
      <c r="C64" s="9"/>
      <c r="D64" s="9"/>
      <c r="F64" s="9"/>
      <c r="G64" s="9"/>
      <c r="H64" s="9"/>
      <c r="I64" s="9"/>
      <c r="J64" s="9"/>
      <c r="L64" s="2"/>
    </row>
    <row r="65" spans="1:256" x14ac:dyDescent="0.15">
      <c r="A65" s="10"/>
      <c r="B65" s="9"/>
      <c r="C65" s="9"/>
      <c r="D65" s="9"/>
      <c r="F65" s="9"/>
      <c r="G65" s="9"/>
      <c r="H65" s="9"/>
      <c r="I65" s="9"/>
      <c r="J65" s="9"/>
      <c r="L65" s="2"/>
    </row>
    <row r="66" spans="1:256" x14ac:dyDescent="0.15">
      <c r="A66" s="10"/>
      <c r="B66" s="9"/>
      <c r="C66" s="9"/>
      <c r="D66" s="9"/>
      <c r="F66" s="9"/>
      <c r="G66" s="9"/>
      <c r="H66" s="9"/>
      <c r="I66" s="9"/>
      <c r="J66" s="9"/>
      <c r="L66" s="2"/>
    </row>
    <row r="67" spans="1:256" x14ac:dyDescent="0.15">
      <c r="A67" s="10"/>
      <c r="B67" s="9"/>
      <c r="C67" s="9"/>
      <c r="D67" s="9"/>
      <c r="F67" s="9"/>
      <c r="G67" s="9"/>
      <c r="H67" s="9"/>
      <c r="I67" s="9"/>
      <c r="J67" s="9"/>
      <c r="L67" s="2"/>
    </row>
    <row r="68" spans="1:256" x14ac:dyDescent="0.15">
      <c r="A68" s="10"/>
      <c r="B68" s="9"/>
      <c r="C68" s="9"/>
      <c r="D68" s="9"/>
      <c r="F68" s="9"/>
      <c r="G68" s="9"/>
      <c r="H68" s="9"/>
      <c r="I68" s="9"/>
      <c r="J68" s="9"/>
      <c r="L68" s="2"/>
    </row>
    <row r="69" spans="1:256" x14ac:dyDescent="0.15">
      <c r="A69" s="10"/>
      <c r="B69" s="9"/>
      <c r="C69" s="9"/>
      <c r="D69" s="9"/>
      <c r="F69" s="9"/>
      <c r="G69" s="9"/>
      <c r="H69" s="9"/>
      <c r="I69" s="9"/>
      <c r="J69" s="9"/>
      <c r="L69" s="2"/>
    </row>
    <row r="70" spans="1:256" x14ac:dyDescent="0.15">
      <c r="A70" s="10"/>
      <c r="B70" s="9"/>
      <c r="C70" s="9"/>
      <c r="D70" s="9"/>
      <c r="F70" s="9"/>
      <c r="G70" s="9"/>
      <c r="H70" s="9"/>
      <c r="I70" s="9"/>
      <c r="J70" s="9"/>
      <c r="L70" s="2"/>
    </row>
    <row r="71" spans="1:256" x14ac:dyDescent="0.1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</row>
    <row r="72" spans="1:256" x14ac:dyDescent="0.1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</row>
    <row r="73" spans="1:256" x14ac:dyDescent="0.1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</row>
    <row r="74" spans="1:256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</row>
    <row r="75" spans="1:256" x14ac:dyDescent="0.15">
      <c r="A75" s="10"/>
      <c r="B75" s="60"/>
      <c r="C75" s="60"/>
      <c r="D75" s="60"/>
      <c r="E75" s="10"/>
      <c r="F75" s="60"/>
      <c r="G75" s="60"/>
      <c r="H75" s="60"/>
      <c r="I75" s="60"/>
      <c r="J75" s="60"/>
      <c r="K75" s="1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spans="1:256" x14ac:dyDescent="0.15">
      <c r="A76" s="10"/>
      <c r="B76" s="60"/>
      <c r="C76" s="60"/>
      <c r="D76" s="60"/>
      <c r="E76" s="10"/>
      <c r="F76" s="60"/>
      <c r="G76" s="60"/>
      <c r="H76" s="60"/>
      <c r="I76" s="60"/>
      <c r="J76" s="60"/>
      <c r="K76" s="1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6"/>
  <sheetViews>
    <sheetView tabSelected="1" zoomScaleNormal="100" workbookViewId="0">
      <selection activeCell="D50" sqref="D50"/>
    </sheetView>
  </sheetViews>
  <sheetFormatPr baseColWidth="10" defaultColWidth="9.1640625" defaultRowHeight="14" x14ac:dyDescent="0.15"/>
  <cols>
    <col min="1" max="1" width="13.6640625" style="9" customWidth="1"/>
    <col min="2" max="4" width="13.6640625" style="8" customWidth="1"/>
    <col min="5" max="5" width="18.5" style="9" customWidth="1"/>
    <col min="6" max="10" width="13.6640625" style="8" customWidth="1"/>
    <col min="11" max="11" width="9.33203125" style="9" bestFit="1" customWidth="1"/>
    <col min="12" max="12" width="9.1640625" style="10"/>
    <col min="13" max="13" width="14" style="9" customWidth="1"/>
    <col min="14" max="16384" width="9.1640625" style="9"/>
  </cols>
  <sheetData>
    <row r="1" spans="1:256" x14ac:dyDescent="0.15">
      <c r="A1" s="6" t="s">
        <v>25</v>
      </c>
    </row>
    <row r="3" spans="1:256" s="11" customFormat="1" ht="16" x14ac:dyDescent="0.2">
      <c r="B3" s="12"/>
      <c r="C3" s="12"/>
      <c r="D3" s="12"/>
      <c r="E3" s="13"/>
      <c r="F3" s="12"/>
      <c r="G3" s="12"/>
      <c r="H3" s="14" t="s">
        <v>14</v>
      </c>
      <c r="I3" s="15">
        <v>43628</v>
      </c>
      <c r="J3" s="16"/>
      <c r="L3" s="17"/>
    </row>
    <row r="4" spans="1:256" s="11" customFormat="1" ht="16" x14ac:dyDescent="0.2">
      <c r="A4" s="9" t="s">
        <v>17</v>
      </c>
      <c r="B4" s="12"/>
      <c r="C4" s="12"/>
      <c r="D4" s="12"/>
      <c r="E4" s="13"/>
      <c r="F4" s="12"/>
      <c r="G4" s="12"/>
      <c r="H4" s="14" t="s">
        <v>24</v>
      </c>
      <c r="I4" s="15">
        <v>43628</v>
      </c>
      <c r="J4" s="16"/>
      <c r="L4" s="17"/>
    </row>
    <row r="5" spans="1:256" s="11" customFormat="1" ht="16" x14ac:dyDescent="0.2">
      <c r="A5" s="9" t="s">
        <v>12</v>
      </c>
      <c r="B5" s="12"/>
      <c r="C5" s="12"/>
      <c r="D5" s="12"/>
      <c r="E5" s="13"/>
      <c r="F5" s="12"/>
      <c r="G5" s="12"/>
      <c r="J5" s="16"/>
      <c r="L5" s="17"/>
    </row>
    <row r="6" spans="1:256" s="11" customFormat="1" ht="16" x14ac:dyDescent="0.2">
      <c r="A6" s="9" t="s">
        <v>13</v>
      </c>
      <c r="B6" s="12"/>
      <c r="C6" s="12"/>
      <c r="D6" s="12"/>
      <c r="E6" s="13"/>
      <c r="F6" s="12"/>
      <c r="G6" s="12"/>
      <c r="H6" s="18"/>
      <c r="I6" s="18"/>
      <c r="J6" s="16"/>
      <c r="L6" s="17"/>
    </row>
    <row r="7" spans="1:256" ht="15" thickBot="1" x14ac:dyDescent="0.2">
      <c r="B7" s="19"/>
      <c r="C7" s="19"/>
      <c r="D7" s="19"/>
      <c r="E7" s="20"/>
      <c r="F7" s="19"/>
      <c r="G7" s="19"/>
      <c r="H7" s="21"/>
      <c r="I7" s="21"/>
      <c r="J7" s="21"/>
      <c r="L7" s="22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ht="15" thickBot="1" x14ac:dyDescent="0.2">
      <c r="A8" s="23" t="s">
        <v>16</v>
      </c>
      <c r="B8" s="24" t="s">
        <v>24</v>
      </c>
      <c r="C8" s="24" t="s">
        <v>0</v>
      </c>
      <c r="D8" s="24" t="s">
        <v>1</v>
      </c>
      <c r="E8" s="23" t="s">
        <v>18</v>
      </c>
      <c r="F8" s="24" t="s">
        <v>24</v>
      </c>
      <c r="G8" s="24" t="s">
        <v>0</v>
      </c>
      <c r="H8" s="24" t="s">
        <v>1</v>
      </c>
      <c r="I8" s="24" t="s">
        <v>2</v>
      </c>
      <c r="J8" s="25"/>
    </row>
    <row r="9" spans="1:256" x14ac:dyDescent="0.15">
      <c r="A9" s="26">
        <v>1</v>
      </c>
      <c r="B9" s="27">
        <v>17.342412948608398</v>
      </c>
      <c r="C9" s="27">
        <v>14.653045654296875</v>
      </c>
      <c r="D9" s="28">
        <f t="shared" ref="D9:D12" si="0">B9-C9</f>
        <v>2.6893672943115234</v>
      </c>
      <c r="E9" s="29">
        <v>1</v>
      </c>
      <c r="F9" s="27">
        <v>16.663562774658203</v>
      </c>
      <c r="G9" s="27">
        <v>14.517422676086426</v>
      </c>
      <c r="H9" s="30">
        <f t="shared" ref="H9:H12" si="1">F9-G9</f>
        <v>2.1461400985717773</v>
      </c>
      <c r="I9" s="30">
        <f>H9-$D$13</f>
        <v>-0.40788936614990234</v>
      </c>
      <c r="J9" s="31">
        <f t="shared" ref="J9:J12" si="2">POWER(2,-I9)</f>
        <v>1.3267433946606451</v>
      </c>
    </row>
    <row r="10" spans="1:256" x14ac:dyDescent="0.15">
      <c r="A10" s="32">
        <v>2</v>
      </c>
      <c r="B10" s="33">
        <v>17.261877059936523</v>
      </c>
      <c r="C10" s="33">
        <v>14.638176918029785</v>
      </c>
      <c r="D10" s="30">
        <f t="shared" si="0"/>
        <v>2.6237001419067383</v>
      </c>
      <c r="E10" s="34">
        <v>2</v>
      </c>
      <c r="F10" s="33">
        <v>16.51484489440918</v>
      </c>
      <c r="G10" s="33">
        <v>14.455019950866699</v>
      </c>
      <c r="H10" s="30">
        <f t="shared" si="1"/>
        <v>2.0598249435424805</v>
      </c>
      <c r="I10" s="30">
        <f>H10-$D$13</f>
        <v>-0.49420452117919922</v>
      </c>
      <c r="J10" s="31">
        <f t="shared" si="2"/>
        <v>1.4085438925595577</v>
      </c>
    </row>
    <row r="11" spans="1:256" x14ac:dyDescent="0.15">
      <c r="A11" s="32">
        <v>3</v>
      </c>
      <c r="B11" s="33">
        <v>17.162818908691406</v>
      </c>
      <c r="C11" s="33">
        <v>14.655658721923828</v>
      </c>
      <c r="D11" s="30">
        <f t="shared" si="0"/>
        <v>2.5071601867675781</v>
      </c>
      <c r="E11" s="34">
        <v>3</v>
      </c>
      <c r="F11" s="33">
        <v>16.324863433837891</v>
      </c>
      <c r="G11" s="33">
        <v>14.454954147338867</v>
      </c>
      <c r="H11" s="30">
        <f t="shared" si="1"/>
        <v>1.8699092864990234</v>
      </c>
      <c r="I11" s="30">
        <f>H11-$D$13</f>
        <v>-0.68412017822265625</v>
      </c>
      <c r="J11" s="31">
        <f t="shared" si="2"/>
        <v>1.6067218297900097</v>
      </c>
    </row>
    <row r="12" spans="1:256" ht="15" thickBot="1" x14ac:dyDescent="0.2">
      <c r="A12" s="35">
        <v>4</v>
      </c>
      <c r="B12" s="36">
        <v>16.984209060668945</v>
      </c>
      <c r="C12" s="36">
        <v>14.588318824768066</v>
      </c>
      <c r="D12" s="37">
        <f t="shared" si="0"/>
        <v>2.3958902359008789</v>
      </c>
      <c r="E12" s="38">
        <v>4</v>
      </c>
      <c r="F12" s="36">
        <v>16.124237060546875</v>
      </c>
      <c r="G12" s="36">
        <v>14.396320343017578</v>
      </c>
      <c r="H12" s="37">
        <f t="shared" si="1"/>
        <v>1.7279167175292969</v>
      </c>
      <c r="I12" s="37">
        <f>H12-$D$13</f>
        <v>-0.82611274719238281</v>
      </c>
      <c r="J12" s="39">
        <f t="shared" si="2"/>
        <v>1.7729019459694975</v>
      </c>
    </row>
    <row r="13" spans="1:256" x14ac:dyDescent="0.15">
      <c r="A13" s="40" t="s">
        <v>3</v>
      </c>
      <c r="B13" s="28">
        <f>AVERAGE(B9:B12)</f>
        <v>17.187829494476318</v>
      </c>
      <c r="C13" s="28">
        <v>14.847005000000001</v>
      </c>
      <c r="D13" s="28">
        <f>AVERAGE(D9:D12)</f>
        <v>2.5540294647216797</v>
      </c>
      <c r="E13" s="41" t="s">
        <v>3</v>
      </c>
      <c r="F13" s="28">
        <f>AVERAGE(F9:F12)</f>
        <v>16.406877040863037</v>
      </c>
      <c r="G13" s="28">
        <f>AVERAGE(G9:G12)</f>
        <v>14.455929279327393</v>
      </c>
      <c r="H13" s="28">
        <f>AVERAGE(H9:H12)</f>
        <v>1.9509477615356445</v>
      </c>
      <c r="I13" s="28">
        <f>AVERAGE(I9:I12)</f>
        <v>-0.60308170318603516</v>
      </c>
      <c r="J13" s="69">
        <f>AVERAGE(J9:J12)</f>
        <v>1.5287277657449274</v>
      </c>
      <c r="K13" s="42"/>
    </row>
    <row r="14" spans="1:256" x14ac:dyDescent="0.15">
      <c r="A14" s="43" t="s">
        <v>4</v>
      </c>
      <c r="B14" s="30">
        <f>MEDIAN(B9:B12)</f>
        <v>17.212347984313965</v>
      </c>
      <c r="C14" s="30">
        <v>14.831230000000001</v>
      </c>
      <c r="D14" s="30">
        <f>MEDIAN(D9:D12)</f>
        <v>2.5654301643371582</v>
      </c>
      <c r="E14" s="44" t="s">
        <v>4</v>
      </c>
      <c r="F14" s="30">
        <f>MEDIAN(F9:F12)</f>
        <v>16.419854164123535</v>
      </c>
      <c r="G14" s="30">
        <f>MEDIAN(G9:G12)</f>
        <v>14.454987049102783</v>
      </c>
      <c r="H14" s="30">
        <f>MEDIAN(H9:H12)</f>
        <v>1.964867115020752</v>
      </c>
      <c r="I14" s="30">
        <f>MEDIAN(I9:I12)</f>
        <v>-0.58916234970092773</v>
      </c>
      <c r="J14" s="45">
        <f>MEDIAN(J9:J12)</f>
        <v>1.5076328611747836</v>
      </c>
    </row>
    <row r="15" spans="1:256" ht="15" thickBot="1" x14ac:dyDescent="0.2">
      <c r="A15" s="46" t="s">
        <v>5</v>
      </c>
      <c r="B15" s="37">
        <f>STDEV(B9:B12)</f>
        <v>0.15434366060536844</v>
      </c>
      <c r="C15" s="37">
        <v>7.1059156975016108E-2</v>
      </c>
      <c r="D15" s="37">
        <f>STDEV(D9:D12)</f>
        <v>0.12958276156635787</v>
      </c>
      <c r="E15" s="47" t="s">
        <v>5</v>
      </c>
      <c r="F15" s="37">
        <f>STDEV(F9:F12)</f>
        <v>0.23392036646668155</v>
      </c>
      <c r="G15" s="37">
        <f>STDEV(G9:G12)</f>
        <v>4.9451797721268821E-2</v>
      </c>
      <c r="H15" s="37">
        <f>STDEV(H9:H12)</f>
        <v>0.18820588923321838</v>
      </c>
      <c r="I15" s="37">
        <f>STDEV(I9:I12)</f>
        <v>0.18820588923321838</v>
      </c>
      <c r="J15" s="48">
        <f>STDEV(J9:J12)</f>
        <v>0.20078674744677158</v>
      </c>
    </row>
    <row r="16" spans="1:256" x14ac:dyDescent="0.15">
      <c r="A16" s="49"/>
      <c r="B16" s="50" t="s">
        <v>6</v>
      </c>
      <c r="C16" s="50"/>
      <c r="D16" s="50"/>
      <c r="E16" s="49"/>
      <c r="F16" s="51"/>
      <c r="G16" s="51"/>
      <c r="H16" s="51"/>
      <c r="I16" s="51"/>
      <c r="J16" s="51">
        <f>J15/(SQRT(4))</f>
        <v>0.10039337372338579</v>
      </c>
    </row>
    <row r="17" spans="1:256" ht="15" thickBot="1" x14ac:dyDescent="0.2">
      <c r="A17" s="52" t="s">
        <v>15</v>
      </c>
      <c r="B17" s="53">
        <f>TTEST(B9:B12,F9:F12,2,2)</f>
        <v>1.4153613497729616E-3</v>
      </c>
      <c r="C17" s="50"/>
      <c r="D17" s="54"/>
      <c r="E17" s="55"/>
      <c r="F17" s="55"/>
    </row>
    <row r="18" spans="1:256" x14ac:dyDescent="0.15">
      <c r="A18" s="52" t="s">
        <v>0</v>
      </c>
      <c r="B18" s="53">
        <f>TTEST(C9:C12,G9:G12,2,2)</f>
        <v>9.0014516112822663E-4</v>
      </c>
      <c r="C18" s="50"/>
      <c r="D18" s="54"/>
      <c r="E18" s="55"/>
      <c r="F18" s="55"/>
      <c r="I18" s="56"/>
      <c r="J18" s="57" t="s">
        <v>0</v>
      </c>
      <c r="K18" s="58" t="s">
        <v>24</v>
      </c>
    </row>
    <row r="19" spans="1:256" x14ac:dyDescent="0.15">
      <c r="A19" s="52" t="s">
        <v>7</v>
      </c>
      <c r="B19" s="68">
        <f>TTEST(D9:D12,H9:H12,2,2)</f>
        <v>1.8677856506411051E-3</v>
      </c>
      <c r="C19" s="53"/>
      <c r="D19" s="59"/>
      <c r="E19" s="10"/>
      <c r="F19" s="60"/>
      <c r="G19" s="59"/>
      <c r="I19" s="61" t="s">
        <v>11</v>
      </c>
      <c r="J19" s="30">
        <v>30.67523193359375</v>
      </c>
      <c r="K19" s="62">
        <v>31.175525665283203</v>
      </c>
    </row>
    <row r="20" spans="1:256" ht="15" thickBot="1" x14ac:dyDescent="0.2">
      <c r="A20" s="63" t="s">
        <v>8</v>
      </c>
      <c r="B20" s="19">
        <f>POWER(-(-I13-I15),2)</f>
        <v>0.17212194100301226</v>
      </c>
      <c r="C20" s="19"/>
      <c r="D20" s="50"/>
      <c r="E20" s="49"/>
      <c r="F20" s="59"/>
      <c r="G20" s="59"/>
      <c r="I20" s="64" t="s">
        <v>11</v>
      </c>
      <c r="J20" s="65">
        <v>30.663087844848633</v>
      </c>
      <c r="K20" s="66" t="s">
        <v>10</v>
      </c>
    </row>
    <row r="21" spans="1:256" x14ac:dyDescent="0.15">
      <c r="A21" s="63" t="s">
        <v>9</v>
      </c>
      <c r="B21" s="19">
        <f>POWER(2,-I13)</f>
        <v>1.5189577094976416</v>
      </c>
      <c r="C21" s="19"/>
      <c r="D21" s="50"/>
      <c r="E21" s="49"/>
      <c r="F21" s="59"/>
      <c r="G21" s="59"/>
      <c r="H21" s="60"/>
      <c r="I21" s="60"/>
    </row>
    <row r="22" spans="1:256" ht="15" thickBot="1" x14ac:dyDescent="0.2">
      <c r="A22" s="63"/>
      <c r="B22" s="19"/>
      <c r="C22" s="19"/>
      <c r="D22" s="50"/>
      <c r="E22" s="49"/>
      <c r="F22" s="59"/>
      <c r="G22" s="59"/>
      <c r="H22" s="60"/>
      <c r="I22" s="60"/>
    </row>
    <row r="23" spans="1:256" ht="15" thickBot="1" x14ac:dyDescent="0.2">
      <c r="A23" s="23" t="s">
        <v>20</v>
      </c>
      <c r="B23" s="24" t="s">
        <v>24</v>
      </c>
      <c r="C23" s="24" t="s">
        <v>0</v>
      </c>
      <c r="D23" s="24" t="s">
        <v>1</v>
      </c>
      <c r="E23" s="23" t="s">
        <v>19</v>
      </c>
      <c r="F23" s="24" t="s">
        <v>24</v>
      </c>
      <c r="G23" s="24" t="s">
        <v>0</v>
      </c>
      <c r="H23" s="24" t="s">
        <v>1</v>
      </c>
      <c r="I23" s="24" t="s">
        <v>2</v>
      </c>
      <c r="J23" s="25"/>
      <c r="K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pans="1:256" x14ac:dyDescent="0.15">
      <c r="A24" s="26">
        <v>1</v>
      </c>
      <c r="B24" s="27">
        <v>20.718299865722656</v>
      </c>
      <c r="C24" s="27">
        <v>14.564285278320312</v>
      </c>
      <c r="D24" s="28">
        <f t="shared" ref="D24:D27" si="3">B24-C24</f>
        <v>6.1540145874023438</v>
      </c>
      <c r="E24" s="29">
        <v>1</v>
      </c>
      <c r="F24" s="27">
        <v>14.388922691345215</v>
      </c>
      <c r="G24" s="27">
        <v>14.62827205657959</v>
      </c>
      <c r="H24" s="30">
        <f t="shared" ref="H24:H27" si="4">F24-G24</f>
        <v>-0.239349365234375</v>
      </c>
      <c r="I24" s="30">
        <f>H24-$D$28</f>
        <v>-6.4859447479248047</v>
      </c>
      <c r="J24" s="31">
        <f t="shared" ref="J24:J27" si="5">POWER(2,-I24)</f>
        <v>89.632171754254713</v>
      </c>
      <c r="L24" s="9"/>
    </row>
    <row r="25" spans="1:256" x14ac:dyDescent="0.15">
      <c r="A25" s="32">
        <v>2</v>
      </c>
      <c r="B25" s="33">
        <v>21.247537612915039</v>
      </c>
      <c r="C25" s="33">
        <v>14.602021217346191</v>
      </c>
      <c r="D25" s="30">
        <f t="shared" si="3"/>
        <v>6.6455163955688477</v>
      </c>
      <c r="E25" s="34">
        <v>2</v>
      </c>
      <c r="F25" s="33">
        <v>14.351102828979492</v>
      </c>
      <c r="G25" s="33">
        <v>14.45510196685791</v>
      </c>
      <c r="H25" s="30">
        <f t="shared" si="4"/>
        <v>-0.10399913787841797</v>
      </c>
      <c r="I25" s="30">
        <f t="shared" ref="I25:I27" si="6">H25-$D$28</f>
        <v>-6.3505945205688477</v>
      </c>
      <c r="J25" s="31">
        <f t="shared" si="5"/>
        <v>81.605502052565953</v>
      </c>
      <c r="L25" s="9"/>
    </row>
    <row r="26" spans="1:256" x14ac:dyDescent="0.15">
      <c r="A26" s="32">
        <v>3</v>
      </c>
      <c r="B26" s="33">
        <v>20.864751815795898</v>
      </c>
      <c r="C26" s="33">
        <v>14.632865905761719</v>
      </c>
      <c r="D26" s="30">
        <f t="shared" si="3"/>
        <v>6.2318859100341797</v>
      </c>
      <c r="E26" s="34">
        <v>3</v>
      </c>
      <c r="F26" s="33">
        <v>14.422926902770996</v>
      </c>
      <c r="G26" s="33">
        <v>14.521474838256836</v>
      </c>
      <c r="H26" s="30">
        <f t="shared" si="4"/>
        <v>-9.8547935485839844E-2</v>
      </c>
      <c r="I26" s="30">
        <f t="shared" si="6"/>
        <v>-6.3451433181762695</v>
      </c>
      <c r="J26" s="31">
        <f t="shared" si="5"/>
        <v>81.297738646657223</v>
      </c>
      <c r="L26" s="9"/>
    </row>
    <row r="27" spans="1:256" ht="15" thickBot="1" x14ac:dyDescent="0.2">
      <c r="A27" s="35">
        <v>4</v>
      </c>
      <c r="B27" s="36">
        <v>20.59644889831543</v>
      </c>
      <c r="C27" s="36">
        <v>14.641484260559082</v>
      </c>
      <c r="D27" s="37">
        <f t="shared" si="3"/>
        <v>5.9549646377563477</v>
      </c>
      <c r="E27" s="38">
        <v>4</v>
      </c>
      <c r="F27" s="36">
        <v>14.339187622070312</v>
      </c>
      <c r="G27" s="36">
        <v>14.422734260559082</v>
      </c>
      <c r="H27" s="37">
        <f t="shared" si="4"/>
        <v>-8.3546638488769531E-2</v>
      </c>
      <c r="I27" s="30">
        <f t="shared" si="6"/>
        <v>-6.3301420211791992</v>
      </c>
      <c r="J27" s="39">
        <f t="shared" si="5"/>
        <v>80.456775871700572</v>
      </c>
      <c r="L27" s="9"/>
    </row>
    <row r="28" spans="1:256" x14ac:dyDescent="0.15">
      <c r="A28" s="40" t="s">
        <v>3</v>
      </c>
      <c r="B28" s="28">
        <f>AVERAGE(B24:B27)</f>
        <v>20.856759548187256</v>
      </c>
      <c r="C28" s="28">
        <v>14.847005000000001</v>
      </c>
      <c r="D28" s="28">
        <f>AVERAGE(D24:D27)</f>
        <v>6.2465953826904297</v>
      </c>
      <c r="E28" s="41" t="s">
        <v>3</v>
      </c>
      <c r="F28" s="28">
        <f>AVERAGE(F24:F27)</f>
        <v>14.375535011291504</v>
      </c>
      <c r="G28" s="28">
        <f>AVERAGE(G24:G27)</f>
        <v>14.506895780563354</v>
      </c>
      <c r="H28" s="28">
        <f>AVERAGE(H24:H27)</f>
        <v>-0.13136076927185059</v>
      </c>
      <c r="I28" s="28">
        <f>AVERAGE(I24:I27)</f>
        <v>-6.3779561519622803</v>
      </c>
      <c r="J28" s="69">
        <f>AVERAGE(J24:J27)</f>
        <v>83.248047081294615</v>
      </c>
      <c r="L28" s="9"/>
    </row>
    <row r="29" spans="1:256" x14ac:dyDescent="0.15">
      <c r="A29" s="43" t="s">
        <v>4</v>
      </c>
      <c r="B29" s="30">
        <f>MEDIAN(B24:B27)</f>
        <v>20.791525840759277</v>
      </c>
      <c r="C29" s="30">
        <v>14.831230000000001</v>
      </c>
      <c r="D29" s="30">
        <f>MEDIAN(D24:D27)</f>
        <v>6.1929502487182617</v>
      </c>
      <c r="E29" s="44" t="s">
        <v>4</v>
      </c>
      <c r="F29" s="30">
        <f>MEDIAN(F24:F27)</f>
        <v>14.370012760162354</v>
      </c>
      <c r="G29" s="30">
        <f>MEDIAN(G24:G27)</f>
        <v>14.488288402557373</v>
      </c>
      <c r="H29" s="30">
        <f>MEDIAN(H24:H27)</f>
        <v>-0.10127353668212891</v>
      </c>
      <c r="I29" s="30">
        <f>MEDIAN(I24:I27)</f>
        <v>-6.3478689193725586</v>
      </c>
      <c r="J29" s="45">
        <f>MEDIAN(J24:J27)</f>
        <v>81.451620349611588</v>
      </c>
      <c r="L29" s="9"/>
    </row>
    <row r="30" spans="1:256" ht="15" thickBot="1" x14ac:dyDescent="0.2">
      <c r="A30" s="46" t="s">
        <v>5</v>
      </c>
      <c r="B30" s="37">
        <f>STDEV(B24:B27)</f>
        <v>0.28266829224305173</v>
      </c>
      <c r="C30" s="37">
        <v>7.1059156975016108E-2</v>
      </c>
      <c r="D30" s="37">
        <f>STDEV(D24:D27)</f>
        <v>0.290387119864013</v>
      </c>
      <c r="E30" s="47" t="s">
        <v>5</v>
      </c>
      <c r="F30" s="37">
        <f>STDEV(F24:F27)</f>
        <v>3.8049466010044754E-2</v>
      </c>
      <c r="G30" s="37">
        <f>STDEV(G24:G27)</f>
        <v>9.075701972920705E-2</v>
      </c>
      <c r="H30" s="37">
        <f>STDEV(H24:H27)</f>
        <v>7.2509927812397679E-2</v>
      </c>
      <c r="I30" s="37">
        <f>STDEV(I24:I27)</f>
        <v>7.2509927812397679E-2</v>
      </c>
      <c r="J30" s="48">
        <f>STDEV(J24:J27)</f>
        <v>4.2836861061094513</v>
      </c>
      <c r="L30" s="9"/>
    </row>
    <row r="31" spans="1:256" x14ac:dyDescent="0.15">
      <c r="A31" s="49"/>
      <c r="B31" s="50" t="s">
        <v>6</v>
      </c>
      <c r="C31" s="50"/>
      <c r="D31" s="50"/>
      <c r="E31" s="49"/>
      <c r="F31" s="51"/>
      <c r="G31" s="51"/>
      <c r="H31" s="51"/>
      <c r="I31" s="51"/>
      <c r="J31" s="51">
        <f>J30/(SQRT(4))</f>
        <v>2.1418430530547257</v>
      </c>
      <c r="L31" s="9"/>
    </row>
    <row r="32" spans="1:256" x14ac:dyDescent="0.15">
      <c r="A32" s="52" t="s">
        <v>15</v>
      </c>
      <c r="B32" s="53">
        <f>TTEST(B24:B27,F24:F27,2,2)</f>
        <v>7.6020915166803107E-9</v>
      </c>
      <c r="C32" s="50"/>
      <c r="D32" s="54"/>
      <c r="E32" s="55"/>
      <c r="F32" s="55"/>
      <c r="L32" s="9"/>
    </row>
    <row r="33" spans="1:245" x14ac:dyDescent="0.15">
      <c r="A33" s="52" t="s">
        <v>0</v>
      </c>
      <c r="B33" s="53">
        <f>TTEST(C24:C27,G24:G27,2,2)</f>
        <v>7.789799349765926E-2</v>
      </c>
      <c r="C33" s="50"/>
      <c r="D33" s="54"/>
      <c r="E33" s="55"/>
      <c r="F33" s="55"/>
      <c r="L33" s="9"/>
    </row>
    <row r="34" spans="1:245" x14ac:dyDescent="0.15">
      <c r="A34" s="52" t="s">
        <v>7</v>
      </c>
      <c r="B34" s="68">
        <f>TTEST(D24:D27,H24:H27,2,2)</f>
        <v>1.1167152399427582E-8</v>
      </c>
      <c r="C34" s="53"/>
      <c r="D34" s="59"/>
      <c r="E34" s="10"/>
      <c r="F34" s="60"/>
      <c r="G34" s="59"/>
      <c r="L34" s="9"/>
    </row>
    <row r="35" spans="1:245" x14ac:dyDescent="0.15">
      <c r="A35" s="63" t="s">
        <v>8</v>
      </c>
      <c r="B35" s="19">
        <f>POWER(-(-I28-I30),2)</f>
        <v>39.758652085646013</v>
      </c>
      <c r="C35" s="19"/>
      <c r="D35" s="50"/>
      <c r="E35" s="49"/>
      <c r="F35" s="59"/>
      <c r="G35" s="59"/>
      <c r="L35" s="9"/>
    </row>
    <row r="36" spans="1:245" x14ac:dyDescent="0.15">
      <c r="A36" s="63" t="s">
        <v>9</v>
      </c>
      <c r="B36" s="19">
        <f>POWER(2,-I28)</f>
        <v>83.167972222602288</v>
      </c>
      <c r="C36" s="19"/>
      <c r="D36" s="50"/>
      <c r="E36" s="49"/>
      <c r="F36" s="59"/>
      <c r="G36" s="59"/>
      <c r="H36" s="60"/>
      <c r="I36" s="60"/>
      <c r="L36" s="9"/>
    </row>
    <row r="37" spans="1:245" ht="15" thickBot="1" x14ac:dyDescent="0.2">
      <c r="A37" s="10"/>
      <c r="B37" s="9"/>
      <c r="C37" s="9"/>
      <c r="D37" s="9"/>
      <c r="F37" s="9"/>
      <c r="G37" s="9"/>
      <c r="H37" s="9"/>
      <c r="I37" s="9"/>
      <c r="J37" s="9"/>
      <c r="L37" s="9"/>
    </row>
    <row r="38" spans="1:245" ht="15" thickBot="1" x14ac:dyDescent="0.2">
      <c r="A38" s="23" t="s">
        <v>21</v>
      </c>
      <c r="B38" s="24" t="s">
        <v>24</v>
      </c>
      <c r="C38" s="24" t="s">
        <v>0</v>
      </c>
      <c r="D38" s="24" t="s">
        <v>1</v>
      </c>
      <c r="E38" s="23" t="s">
        <v>22</v>
      </c>
      <c r="F38" s="24" t="s">
        <v>24</v>
      </c>
      <c r="G38" s="24" t="s">
        <v>0</v>
      </c>
      <c r="H38" s="24" t="s">
        <v>1</v>
      </c>
      <c r="I38" s="24" t="s">
        <v>2</v>
      </c>
      <c r="J38" s="25"/>
      <c r="L38" s="9"/>
    </row>
    <row r="39" spans="1:245" x14ac:dyDescent="0.15">
      <c r="A39" s="26">
        <v>1</v>
      </c>
      <c r="B39" s="27">
        <v>21.472600936889648</v>
      </c>
      <c r="C39" s="27">
        <v>14.664339065551758</v>
      </c>
      <c r="D39" s="28">
        <f t="shared" ref="D39:D42" si="7">B39-C39</f>
        <v>6.8082618713378906</v>
      </c>
      <c r="E39" s="29">
        <v>1</v>
      </c>
      <c r="F39" s="27">
        <v>14.219460487365723</v>
      </c>
      <c r="G39" s="27">
        <v>14.765484809875488</v>
      </c>
      <c r="H39" s="30">
        <f t="shared" ref="H39:H42" si="8">F39-G39</f>
        <v>-0.54602432250976562</v>
      </c>
      <c r="I39" s="30">
        <f>H39-$D$43</f>
        <v>-7.5636546611785889</v>
      </c>
      <c r="J39" s="31">
        <f t="shared" ref="J39:J42" si="9">POWER(2,-I39)</f>
        <v>189.18510042587604</v>
      </c>
      <c r="K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</row>
    <row r="40" spans="1:245" x14ac:dyDescent="0.15">
      <c r="A40" s="32">
        <v>2</v>
      </c>
      <c r="B40" s="33">
        <v>21.832668304443359</v>
      </c>
      <c r="C40" s="33">
        <v>14.667790412902832</v>
      </c>
      <c r="D40" s="30">
        <f t="shared" si="7"/>
        <v>7.1648778915405273</v>
      </c>
      <c r="E40" s="34">
        <v>2</v>
      </c>
      <c r="F40" s="33">
        <v>14.079846382141113</v>
      </c>
      <c r="G40" s="33">
        <v>14.616716384887695</v>
      </c>
      <c r="H40" s="30">
        <f t="shared" si="8"/>
        <v>-0.53687000274658203</v>
      </c>
      <c r="I40" s="30">
        <f t="shared" ref="I40:I42" si="10">H40-$D$43</f>
        <v>-7.5545003414154053</v>
      </c>
      <c r="J40" s="31">
        <f t="shared" si="9"/>
        <v>187.9884664337207</v>
      </c>
      <c r="L40" s="9"/>
    </row>
    <row r="41" spans="1:245" x14ac:dyDescent="0.15">
      <c r="A41" s="32">
        <v>3</v>
      </c>
      <c r="B41" s="33">
        <v>21.437023162841797</v>
      </c>
      <c r="C41" s="33">
        <v>14.700198173522949</v>
      </c>
      <c r="D41" s="30">
        <f t="shared" si="7"/>
        <v>6.7368249893188477</v>
      </c>
      <c r="E41" s="34">
        <v>3</v>
      </c>
      <c r="F41" s="33">
        <v>14.175631523132324</v>
      </c>
      <c r="G41" s="33">
        <v>14.772846221923828</v>
      </c>
      <c r="H41" s="30">
        <f t="shared" si="8"/>
        <v>-0.59721469879150391</v>
      </c>
      <c r="I41" s="30">
        <f t="shared" si="10"/>
        <v>-7.6148450374603271</v>
      </c>
      <c r="J41" s="31">
        <f t="shared" si="9"/>
        <v>196.01836780225568</v>
      </c>
      <c r="L41" s="9"/>
    </row>
    <row r="42" spans="1:245" ht="15" thickBot="1" x14ac:dyDescent="0.2">
      <c r="A42" s="35">
        <v>4</v>
      </c>
      <c r="B42" s="36">
        <v>22.10188102722168</v>
      </c>
      <c r="C42" s="36">
        <v>14.741324424743652</v>
      </c>
      <c r="D42" s="37">
        <f t="shared" si="7"/>
        <v>7.3605566024780273</v>
      </c>
      <c r="E42" s="38">
        <v>4</v>
      </c>
      <c r="F42" s="36">
        <v>14.17551326751709</v>
      </c>
      <c r="G42" s="36">
        <v>14.69646167755127</v>
      </c>
      <c r="H42" s="37">
        <f t="shared" si="8"/>
        <v>-0.52094841003417969</v>
      </c>
      <c r="I42" s="30">
        <f t="shared" si="10"/>
        <v>-7.5385787487030029</v>
      </c>
      <c r="J42" s="39">
        <f t="shared" si="9"/>
        <v>185.92523026885806</v>
      </c>
      <c r="L42" s="9"/>
    </row>
    <row r="43" spans="1:245" x14ac:dyDescent="0.15">
      <c r="A43" s="40" t="s">
        <v>3</v>
      </c>
      <c r="B43" s="28">
        <f>AVERAGE(B39:B42)</f>
        <v>21.711043357849121</v>
      </c>
      <c r="C43" s="28">
        <v>14.847005000000001</v>
      </c>
      <c r="D43" s="28">
        <f>AVERAGE(D39:D42)</f>
        <v>7.0176303386688232</v>
      </c>
      <c r="E43" s="41" t="s">
        <v>3</v>
      </c>
      <c r="F43" s="28">
        <f>AVERAGE(F39:F42)</f>
        <v>14.162612915039062</v>
      </c>
      <c r="G43" s="28">
        <f>AVERAGE(G39:G42)</f>
        <v>14.71287727355957</v>
      </c>
      <c r="H43" s="28">
        <f>AVERAGE(H39:H42)</f>
        <v>-0.55026435852050781</v>
      </c>
      <c r="I43" s="28">
        <f>AVERAGE(I39:I42)</f>
        <v>-7.5678946971893311</v>
      </c>
      <c r="J43" s="69">
        <f>AVERAGE(J39:J42)</f>
        <v>189.77929123267762</v>
      </c>
      <c r="L43" s="9"/>
    </row>
    <row r="44" spans="1:245" x14ac:dyDescent="0.15">
      <c r="A44" s="43" t="s">
        <v>4</v>
      </c>
      <c r="B44" s="30">
        <f>MEDIAN(B39:B42)</f>
        <v>21.652634620666504</v>
      </c>
      <c r="C44" s="30">
        <v>14.831230000000001</v>
      </c>
      <c r="D44" s="30">
        <f>MEDIAN(D39:D42)</f>
        <v>6.986569881439209</v>
      </c>
      <c r="E44" s="44" t="s">
        <v>4</v>
      </c>
      <c r="F44" s="30">
        <f>MEDIAN(F39:F42)</f>
        <v>14.175572395324707</v>
      </c>
      <c r="G44" s="30">
        <f>MEDIAN(G39:G42)</f>
        <v>14.730973243713379</v>
      </c>
      <c r="H44" s="30">
        <f>MEDIAN(H39:H42)</f>
        <v>-0.54144716262817383</v>
      </c>
      <c r="I44" s="30">
        <f>MEDIAN(I39:I42)</f>
        <v>-7.5590775012969971</v>
      </c>
      <c r="J44" s="45">
        <f>MEDIAN(J39:J42)</f>
        <v>188.58678342979837</v>
      </c>
      <c r="L44" s="9"/>
    </row>
    <row r="45" spans="1:245" ht="15" thickBot="1" x14ac:dyDescent="0.2">
      <c r="A45" s="46" t="s">
        <v>5</v>
      </c>
      <c r="B45" s="37">
        <f>STDEV(B39:B42)</f>
        <v>0.31595810208501335</v>
      </c>
      <c r="C45" s="37">
        <v>7.1059156975016108E-2</v>
      </c>
      <c r="D45" s="37">
        <f>STDEV(D39:D42)</f>
        <v>0.29550356093337282</v>
      </c>
      <c r="E45" s="47" t="s">
        <v>5</v>
      </c>
      <c r="F45" s="37">
        <f>STDEV(F39:F42)</f>
        <v>5.8928908293879707E-2</v>
      </c>
      <c r="G45" s="37">
        <f>STDEV(G39:G42)</f>
        <v>7.2755792318362586E-2</v>
      </c>
      <c r="H45" s="37">
        <f>STDEV(H39:H42)</f>
        <v>3.2970420880875692E-2</v>
      </c>
      <c r="I45" s="37">
        <f>STDEV(I39:I42)</f>
        <v>3.2970420880875692E-2</v>
      </c>
      <c r="J45" s="48">
        <f>STDEV(J39:J42)</f>
        <v>4.371879021250181</v>
      </c>
      <c r="L45" s="9"/>
    </row>
    <row r="46" spans="1:245" x14ac:dyDescent="0.15">
      <c r="A46" s="49"/>
      <c r="B46" s="50" t="s">
        <v>6</v>
      </c>
      <c r="C46" s="50"/>
      <c r="D46" s="50"/>
      <c r="E46" s="49"/>
      <c r="F46" s="51"/>
      <c r="G46" s="51"/>
      <c r="H46" s="51"/>
      <c r="I46" s="51"/>
      <c r="J46" s="51">
        <f>J45/(SQRT(4))</f>
        <v>2.1859395106250905</v>
      </c>
      <c r="L46" s="9"/>
    </row>
    <row r="47" spans="1:245" x14ac:dyDescent="0.15">
      <c r="A47" s="52" t="s">
        <v>15</v>
      </c>
      <c r="B47" s="53">
        <f>TTEST(B39:B42,F39:F42,2,2)</f>
        <v>6.2404457715987948E-9</v>
      </c>
      <c r="C47" s="50"/>
      <c r="D47" s="54"/>
      <c r="E47" s="55"/>
      <c r="F47" s="55"/>
      <c r="L47" s="9"/>
    </row>
    <row r="48" spans="1:245" x14ac:dyDescent="0.15">
      <c r="A48" s="52" t="s">
        <v>0</v>
      </c>
      <c r="B48" s="53">
        <f>TTEST(C39:C42,G39:G42,2,2)</f>
        <v>0.64815471436249295</v>
      </c>
      <c r="C48" s="50"/>
      <c r="D48" s="54"/>
      <c r="E48" s="55"/>
      <c r="F48" s="55"/>
      <c r="L48" s="9"/>
    </row>
    <row r="49" spans="1:245" x14ac:dyDescent="0.15">
      <c r="A49" s="52" t="s">
        <v>7</v>
      </c>
      <c r="B49" s="68">
        <f>TTEST(D39:D42,H39:H42,2,2)</f>
        <v>3.8559551689282363E-9</v>
      </c>
      <c r="C49" s="53"/>
      <c r="D49" s="59"/>
      <c r="E49" s="10"/>
      <c r="F49" s="60"/>
      <c r="G49" s="59"/>
      <c r="L49" s="9"/>
    </row>
    <row r="50" spans="1:245" x14ac:dyDescent="0.15">
      <c r="A50" s="63" t="s">
        <v>8</v>
      </c>
      <c r="B50" s="19">
        <f>POWER(-(-I43-I45),2)</f>
        <v>56.775083849702497</v>
      </c>
      <c r="C50" s="19"/>
      <c r="D50" s="50"/>
      <c r="E50" s="49"/>
      <c r="F50" s="59"/>
      <c r="G50" s="59"/>
      <c r="L50" s="9"/>
    </row>
    <row r="51" spans="1:245" x14ac:dyDescent="0.15">
      <c r="A51" s="63" t="s">
        <v>9</v>
      </c>
      <c r="B51" s="19">
        <f>POWER(2,-I43)</f>
        <v>189.74192742032298</v>
      </c>
      <c r="C51" s="19"/>
      <c r="D51" s="50"/>
      <c r="E51" s="49"/>
      <c r="F51" s="59"/>
      <c r="G51" s="59"/>
      <c r="H51" s="60"/>
      <c r="I51" s="60"/>
      <c r="L51" s="9"/>
    </row>
    <row r="52" spans="1:245" x14ac:dyDescent="0.15">
      <c r="A52" s="10"/>
      <c r="B52" s="9"/>
      <c r="C52" s="9"/>
      <c r="D52" s="9"/>
      <c r="F52" s="9"/>
      <c r="G52" s="9"/>
      <c r="H52" s="9"/>
      <c r="I52" s="9"/>
      <c r="J52" s="9"/>
      <c r="L52" s="9"/>
    </row>
    <row r="53" spans="1:245" x14ac:dyDescent="0.15">
      <c r="A53" s="10"/>
      <c r="B53" s="9"/>
      <c r="C53" s="9"/>
      <c r="D53" s="9"/>
      <c r="F53" s="9"/>
      <c r="G53" s="9"/>
      <c r="H53" s="9"/>
      <c r="I53" s="9"/>
      <c r="J53" s="9"/>
      <c r="L53" s="9"/>
    </row>
    <row r="54" spans="1:245" x14ac:dyDescent="0.15">
      <c r="A54" s="10"/>
      <c r="B54" s="9"/>
      <c r="C54" s="9"/>
      <c r="D54" s="9"/>
      <c r="F54" s="9"/>
      <c r="G54" s="9"/>
      <c r="H54" s="9"/>
      <c r="I54" s="9"/>
      <c r="J54" s="9"/>
      <c r="L54" s="9"/>
    </row>
    <row r="55" spans="1:245" x14ac:dyDescent="0.15">
      <c r="A55" s="67"/>
      <c r="B55" s="67"/>
      <c r="C55" s="10"/>
      <c r="D55" s="10"/>
      <c r="E55" s="10"/>
      <c r="F55" s="10"/>
      <c r="G55" s="10"/>
      <c r="H55" s="10"/>
      <c r="I55" s="10"/>
      <c r="J55" s="10"/>
      <c r="K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</row>
    <row r="56" spans="1:245" x14ac:dyDescent="0.15">
      <c r="A56" s="10"/>
      <c r="B56" s="9"/>
      <c r="C56" s="9"/>
      <c r="D56" s="9"/>
      <c r="F56" s="9"/>
      <c r="G56" s="9"/>
      <c r="H56" s="9"/>
      <c r="I56" s="9"/>
      <c r="J56" s="9"/>
      <c r="L56" s="9"/>
    </row>
    <row r="57" spans="1:245" x14ac:dyDescent="0.15">
      <c r="A57" s="10"/>
      <c r="B57" s="9"/>
      <c r="C57" s="9"/>
      <c r="D57" s="9"/>
      <c r="F57" s="9"/>
      <c r="G57" s="9"/>
      <c r="H57" s="9"/>
      <c r="I57" s="9"/>
      <c r="J57" s="9"/>
      <c r="L57" s="9"/>
    </row>
    <row r="58" spans="1:245" x14ac:dyDescent="0.15">
      <c r="A58" s="10"/>
      <c r="B58" s="9"/>
      <c r="C58" s="9"/>
      <c r="D58" s="9"/>
      <c r="F58" s="9"/>
      <c r="G58" s="9"/>
      <c r="H58" s="9"/>
      <c r="I58" s="9"/>
      <c r="J58" s="9"/>
      <c r="L58" s="9"/>
    </row>
    <row r="59" spans="1:245" x14ac:dyDescent="0.15">
      <c r="A59" s="10"/>
      <c r="B59" s="9"/>
      <c r="C59" s="9"/>
      <c r="D59" s="9"/>
      <c r="F59" s="9"/>
      <c r="G59" s="9"/>
      <c r="H59" s="9"/>
      <c r="I59" s="9"/>
      <c r="J59" s="9"/>
      <c r="L59" s="9"/>
    </row>
    <row r="60" spans="1:245" x14ac:dyDescent="0.15">
      <c r="A60" s="10"/>
      <c r="B60" s="9"/>
      <c r="C60" s="9"/>
      <c r="D60" s="9"/>
      <c r="F60" s="9"/>
      <c r="G60" s="9"/>
      <c r="H60" s="9"/>
      <c r="I60" s="9"/>
      <c r="J60" s="9"/>
      <c r="L60" s="9"/>
    </row>
    <row r="61" spans="1:245" x14ac:dyDescent="0.15">
      <c r="A61" s="10"/>
      <c r="B61" s="9"/>
      <c r="C61" s="9"/>
      <c r="D61" s="9"/>
      <c r="F61" s="9"/>
      <c r="G61" s="9"/>
      <c r="H61" s="9"/>
      <c r="I61" s="9"/>
      <c r="J61" s="9"/>
      <c r="L61" s="9"/>
    </row>
    <row r="62" spans="1:245" x14ac:dyDescent="0.15">
      <c r="A62" s="10"/>
      <c r="B62" s="9"/>
      <c r="C62" s="9"/>
      <c r="D62" s="9"/>
      <c r="F62" s="9"/>
      <c r="G62" s="9"/>
      <c r="H62" s="9"/>
      <c r="I62" s="9"/>
      <c r="J62" s="9"/>
      <c r="L62" s="9"/>
    </row>
    <row r="63" spans="1:245" x14ac:dyDescent="0.15">
      <c r="A63" s="10"/>
      <c r="B63" s="9"/>
      <c r="C63" s="9"/>
      <c r="D63" s="9"/>
      <c r="F63" s="9"/>
      <c r="G63" s="9"/>
      <c r="H63" s="9"/>
      <c r="I63" s="9"/>
      <c r="J63" s="9"/>
      <c r="L63" s="9"/>
    </row>
    <row r="64" spans="1:245" x14ac:dyDescent="0.15">
      <c r="A64" s="10"/>
      <c r="B64" s="9"/>
      <c r="C64" s="9"/>
      <c r="D64" s="9"/>
      <c r="F64" s="9"/>
      <c r="G64" s="9"/>
      <c r="H64" s="9"/>
      <c r="I64" s="9"/>
      <c r="J64" s="9"/>
      <c r="L64" s="9"/>
    </row>
    <row r="65" spans="1:256" x14ac:dyDescent="0.15">
      <c r="A65" s="10"/>
      <c r="B65" s="9"/>
      <c r="C65" s="9"/>
      <c r="D65" s="9"/>
      <c r="F65" s="9"/>
      <c r="G65" s="9"/>
      <c r="H65" s="9"/>
      <c r="I65" s="9"/>
      <c r="J65" s="9"/>
      <c r="L65" s="9"/>
    </row>
    <row r="66" spans="1:256" x14ac:dyDescent="0.15">
      <c r="A66" s="10"/>
      <c r="B66" s="9"/>
      <c r="C66" s="9"/>
      <c r="D66" s="9"/>
      <c r="F66" s="9"/>
      <c r="G66" s="9"/>
      <c r="H66" s="9"/>
      <c r="I66" s="9"/>
      <c r="J66" s="9"/>
      <c r="L66" s="9"/>
    </row>
    <row r="67" spans="1:256" x14ac:dyDescent="0.15">
      <c r="A67" s="10"/>
      <c r="B67" s="9"/>
      <c r="C67" s="9"/>
      <c r="D67" s="9"/>
      <c r="F67" s="9"/>
      <c r="G67" s="9"/>
      <c r="H67" s="9"/>
      <c r="I67" s="9"/>
      <c r="J67" s="9"/>
      <c r="L67" s="9"/>
    </row>
    <row r="68" spans="1:256" x14ac:dyDescent="0.15">
      <c r="A68" s="10"/>
      <c r="B68" s="9"/>
      <c r="C68" s="9"/>
      <c r="D68" s="9"/>
      <c r="F68" s="9"/>
      <c r="G68" s="9"/>
      <c r="H68" s="9"/>
      <c r="I68" s="9"/>
      <c r="J68" s="9"/>
      <c r="L68" s="9"/>
    </row>
    <row r="69" spans="1:256" x14ac:dyDescent="0.15">
      <c r="A69" s="10"/>
      <c r="B69" s="9"/>
      <c r="C69" s="9"/>
      <c r="D69" s="9"/>
      <c r="F69" s="9"/>
      <c r="G69" s="9"/>
      <c r="H69" s="9"/>
      <c r="I69" s="9"/>
      <c r="J69" s="9"/>
      <c r="L69" s="9"/>
    </row>
    <row r="70" spans="1:256" x14ac:dyDescent="0.15">
      <c r="A70" s="10"/>
      <c r="B70" s="9"/>
      <c r="C70" s="9"/>
      <c r="D70" s="9"/>
      <c r="F70" s="9"/>
      <c r="G70" s="9"/>
      <c r="H70" s="9"/>
      <c r="I70" s="9"/>
      <c r="J70" s="9"/>
      <c r="L70" s="9"/>
    </row>
    <row r="71" spans="1:256" x14ac:dyDescent="0.1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</row>
    <row r="72" spans="1:256" x14ac:dyDescent="0.1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</row>
    <row r="73" spans="1:256" x14ac:dyDescent="0.1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</row>
    <row r="74" spans="1:256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</row>
    <row r="75" spans="1:256" x14ac:dyDescent="0.15">
      <c r="A75" s="10"/>
      <c r="B75" s="60"/>
      <c r="C75" s="60"/>
      <c r="D75" s="60"/>
      <c r="E75" s="10"/>
      <c r="F75" s="60"/>
      <c r="G75" s="60"/>
      <c r="H75" s="60"/>
      <c r="I75" s="60"/>
      <c r="J75" s="60"/>
      <c r="K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pans="1:256" x14ac:dyDescent="0.15">
      <c r="A76" s="10"/>
      <c r="B76" s="60"/>
      <c r="C76" s="60"/>
      <c r="D76" s="60"/>
      <c r="E76" s="10"/>
      <c r="F76" s="60"/>
      <c r="G76" s="60"/>
      <c r="H76" s="60"/>
      <c r="I76" s="60"/>
      <c r="J76" s="60"/>
      <c r="K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Ksr2</vt:lpstr>
      <vt:lpstr>Acp5</vt:lpstr>
    </vt:vector>
  </TitlesOfParts>
  <Company>Department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Alshbool</dc:creator>
  <cp:lastModifiedBy>Gomez, Gustavo A.</cp:lastModifiedBy>
  <cp:lastPrinted>2019-06-11T22:07:51Z</cp:lastPrinted>
  <dcterms:created xsi:type="dcterms:W3CDTF">2012-02-06T20:22:07Z</dcterms:created>
  <dcterms:modified xsi:type="dcterms:W3CDTF">2022-08-19T00:48:09Z</dcterms:modified>
</cp:coreProperties>
</file>