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gustavogomez/Desktop/"/>
    </mc:Choice>
  </mc:AlternateContent>
  <xr:revisionPtr revIDLastSave="0" documentId="8_{2EE8DFEC-A731-BD4D-B305-A885F708134D}" xr6:coauthVersionLast="36" xr6:coauthVersionMax="36" xr10:uidLastSave="{00000000-0000-0000-0000-000000000000}"/>
  <bookViews>
    <workbookView xWindow="21480" yWindow="460" windowWidth="21840" windowHeight="18420" tabRatio="667" activeTab="2" xr2:uid="{00000000-000D-0000-FFFF-FFFF00000000}"/>
  </bookViews>
  <sheets>
    <sheet name="Ibsp" sheetId="3" r:id="rId1"/>
    <sheet name="Sp7" sheetId="7" r:id="rId2"/>
    <sheet name="Vegfa" sheetId="9" r:id="rId3"/>
  </sheets>
  <calcPr calcId="181029"/>
</workbook>
</file>

<file path=xl/calcChain.xml><?xml version="1.0" encoding="utf-8"?>
<calcChain xmlns="http://schemas.openxmlformats.org/spreadsheetml/2006/main">
  <c r="H25" i="9" l="1"/>
  <c r="H39" i="3"/>
  <c r="G45" i="9" l="1"/>
  <c r="G44" i="9"/>
  <c r="G43" i="9"/>
  <c r="G30" i="9"/>
  <c r="G29" i="9"/>
  <c r="G28" i="9"/>
  <c r="G15" i="9"/>
  <c r="G14" i="9"/>
  <c r="G13" i="9"/>
  <c r="C45" i="9"/>
  <c r="C44" i="9"/>
  <c r="C43" i="9"/>
  <c r="C30" i="9"/>
  <c r="C29" i="9"/>
  <c r="C28" i="9"/>
  <c r="C15" i="9"/>
  <c r="C14" i="9"/>
  <c r="C13" i="9"/>
  <c r="G45" i="7" l="1"/>
  <c r="G44" i="7"/>
  <c r="G43" i="7"/>
  <c r="G30" i="7"/>
  <c r="G29" i="7"/>
  <c r="G28" i="7"/>
  <c r="G15" i="7"/>
  <c r="G14" i="7"/>
  <c r="G13" i="7"/>
  <c r="G45" i="3"/>
  <c r="G44" i="3"/>
  <c r="G43" i="3"/>
  <c r="G30" i="3"/>
  <c r="G29" i="3"/>
  <c r="G28" i="3"/>
  <c r="G15" i="3"/>
  <c r="G14" i="3"/>
  <c r="G13" i="3"/>
  <c r="C45" i="7"/>
  <c r="C44" i="7"/>
  <c r="C43" i="7"/>
  <c r="C30" i="7"/>
  <c r="C29" i="7"/>
  <c r="C28" i="7"/>
  <c r="C15" i="7"/>
  <c r="C14" i="7"/>
  <c r="C13" i="7"/>
  <c r="C45" i="3"/>
  <c r="C44" i="3"/>
  <c r="C43" i="3"/>
  <c r="C30" i="3"/>
  <c r="C29" i="3"/>
  <c r="C28" i="3"/>
  <c r="C15" i="3"/>
  <c r="C14" i="3"/>
  <c r="C13" i="3"/>
  <c r="B48" i="3" l="1"/>
  <c r="B47" i="3"/>
  <c r="F45" i="3"/>
  <c r="B45" i="3"/>
  <c r="F44" i="3"/>
  <c r="B44" i="3"/>
  <c r="F43" i="3"/>
  <c r="B43" i="3"/>
  <c r="H42" i="3"/>
  <c r="D42" i="3"/>
  <c r="H41" i="3"/>
  <c r="D41" i="3"/>
  <c r="H40" i="3"/>
  <c r="D40" i="3"/>
  <c r="D39" i="3"/>
  <c r="B33" i="3"/>
  <c r="B32" i="3"/>
  <c r="F30" i="3"/>
  <c r="B30" i="3"/>
  <c r="F29" i="3"/>
  <c r="B29" i="3"/>
  <c r="F28" i="3"/>
  <c r="B28" i="3"/>
  <c r="H27" i="3"/>
  <c r="D27" i="3"/>
  <c r="H26" i="3"/>
  <c r="D26" i="3"/>
  <c r="H25" i="3"/>
  <c r="D25" i="3"/>
  <c r="H24" i="3"/>
  <c r="D24" i="3"/>
  <c r="B18" i="3"/>
  <c r="B17" i="3"/>
  <c r="F15" i="3"/>
  <c r="B15" i="3"/>
  <c r="F14" i="3"/>
  <c r="B14" i="3"/>
  <c r="F13" i="3"/>
  <c r="B13" i="3"/>
  <c r="H12" i="3"/>
  <c r="D12" i="3"/>
  <c r="H11" i="3"/>
  <c r="D11" i="3"/>
  <c r="H10" i="3"/>
  <c r="D10" i="3"/>
  <c r="D9" i="3"/>
  <c r="B48" i="7"/>
  <c r="B47" i="7"/>
  <c r="F45" i="7"/>
  <c r="B45" i="7"/>
  <c r="F44" i="7"/>
  <c r="B44" i="7"/>
  <c r="F43" i="7"/>
  <c r="B43" i="7"/>
  <c r="H42" i="7"/>
  <c r="D42" i="7"/>
  <c r="H41" i="7"/>
  <c r="D41" i="7"/>
  <c r="H40" i="7"/>
  <c r="D40" i="7"/>
  <c r="D39" i="7"/>
  <c r="B33" i="7"/>
  <c r="B32" i="7"/>
  <c r="F30" i="7"/>
  <c r="B30" i="7"/>
  <c r="F29" i="7"/>
  <c r="B29" i="7"/>
  <c r="F28" i="7"/>
  <c r="B28" i="7"/>
  <c r="H27" i="7"/>
  <c r="D27" i="7"/>
  <c r="H26" i="7"/>
  <c r="D26" i="7"/>
  <c r="H25" i="7"/>
  <c r="D25" i="7"/>
  <c r="H24" i="7"/>
  <c r="D24" i="7"/>
  <c r="B18" i="7"/>
  <c r="B17" i="7"/>
  <c r="F15" i="7"/>
  <c r="B15" i="7"/>
  <c r="F14" i="7"/>
  <c r="B14" i="7"/>
  <c r="F13" i="7"/>
  <c r="B13" i="7"/>
  <c r="H12" i="7"/>
  <c r="D12" i="7"/>
  <c r="H11" i="7"/>
  <c r="D11" i="7"/>
  <c r="H10" i="7"/>
  <c r="D10" i="7"/>
  <c r="H9" i="7"/>
  <c r="D9" i="7"/>
  <c r="B48" i="9"/>
  <c r="B47" i="9"/>
  <c r="F45" i="9"/>
  <c r="B45" i="9"/>
  <c r="F44" i="9"/>
  <c r="B44" i="9"/>
  <c r="F43" i="9"/>
  <c r="B43" i="9"/>
  <c r="H42" i="9"/>
  <c r="D42" i="9"/>
  <c r="H41" i="9"/>
  <c r="D41" i="9"/>
  <c r="H40" i="9"/>
  <c r="D40" i="9"/>
  <c r="H39" i="9"/>
  <c r="D39" i="9"/>
  <c r="B33" i="9"/>
  <c r="B32" i="9"/>
  <c r="F30" i="9"/>
  <c r="B30" i="9"/>
  <c r="F29" i="9"/>
  <c r="B29" i="9"/>
  <c r="F28" i="9"/>
  <c r="B28" i="9"/>
  <c r="H27" i="9"/>
  <c r="D27" i="9"/>
  <c r="H26" i="9"/>
  <c r="D26" i="9"/>
  <c r="D25" i="9"/>
  <c r="H24" i="9"/>
  <c r="D24" i="9"/>
  <c r="B18" i="9"/>
  <c r="B17" i="9"/>
  <c r="F15" i="9"/>
  <c r="B15" i="9"/>
  <c r="F14" i="9"/>
  <c r="B14" i="9"/>
  <c r="F13" i="9"/>
  <c r="B13" i="9"/>
  <c r="H12" i="9"/>
  <c r="D12" i="9"/>
  <c r="H11" i="9"/>
  <c r="D11" i="9"/>
  <c r="H10" i="9"/>
  <c r="D10" i="9"/>
  <c r="H9" i="9"/>
  <c r="D9" i="9"/>
  <c r="B19" i="9" l="1"/>
  <c r="H45" i="9"/>
  <c r="H13" i="9"/>
  <c r="B49" i="9"/>
  <c r="B34" i="9"/>
  <c r="H15" i="7"/>
  <c r="H30" i="7"/>
  <c r="H45" i="7"/>
  <c r="H15" i="3"/>
  <c r="H30" i="3"/>
  <c r="H45" i="3"/>
  <c r="B34" i="7"/>
  <c r="D30" i="7"/>
  <c r="D29" i="7"/>
  <c r="D28" i="7"/>
  <c r="I27" i="7" s="1"/>
  <c r="J27" i="7" s="1"/>
  <c r="H15" i="9"/>
  <c r="B19" i="7"/>
  <c r="D15" i="7"/>
  <c r="D14" i="7"/>
  <c r="D13" i="7"/>
  <c r="I12" i="7" s="1"/>
  <c r="J12" i="7" s="1"/>
  <c r="D15" i="9"/>
  <c r="D14" i="9"/>
  <c r="D13" i="9"/>
  <c r="I12" i="9" s="1"/>
  <c r="J12" i="9" s="1"/>
  <c r="H30" i="9"/>
  <c r="D45" i="9"/>
  <c r="D44" i="9"/>
  <c r="D43" i="9"/>
  <c r="I40" i="9" s="1"/>
  <c r="J40" i="9" s="1"/>
  <c r="D30" i="9"/>
  <c r="D29" i="9"/>
  <c r="D28" i="9"/>
  <c r="I25" i="9" s="1"/>
  <c r="J25" i="9" s="1"/>
  <c r="H28" i="9"/>
  <c r="H43" i="9"/>
  <c r="H14" i="9"/>
  <c r="H29" i="9"/>
  <c r="H44" i="9"/>
  <c r="B49" i="7"/>
  <c r="D45" i="7"/>
  <c r="D44" i="7"/>
  <c r="D43" i="7"/>
  <c r="I10" i="7"/>
  <c r="J10" i="7" s="1"/>
  <c r="B19" i="3"/>
  <c r="D15" i="3"/>
  <c r="D14" i="3"/>
  <c r="D13" i="3"/>
  <c r="B34" i="3"/>
  <c r="D30" i="3"/>
  <c r="D29" i="3"/>
  <c r="D28" i="3"/>
  <c r="I27" i="3" s="1"/>
  <c r="J27" i="3" s="1"/>
  <c r="B49" i="3"/>
  <c r="D45" i="3"/>
  <c r="D44" i="3"/>
  <c r="D43" i="3"/>
  <c r="H13" i="7"/>
  <c r="H28" i="7"/>
  <c r="H43" i="7"/>
  <c r="H13" i="3"/>
  <c r="H28" i="3"/>
  <c r="H43" i="3"/>
  <c r="H14" i="7"/>
  <c r="H29" i="7"/>
  <c r="H44" i="7"/>
  <c r="H14" i="3"/>
  <c r="H29" i="3"/>
  <c r="H44" i="3"/>
  <c r="I42" i="3" l="1"/>
  <c r="J42" i="3" s="1"/>
  <c r="I39" i="3"/>
  <c r="J39" i="3" s="1"/>
  <c r="I10" i="9"/>
  <c r="J10" i="9" s="1"/>
  <c r="I25" i="7"/>
  <c r="J25" i="7" s="1"/>
  <c r="I26" i="3"/>
  <c r="J26" i="3" s="1"/>
  <c r="I24" i="3"/>
  <c r="I26" i="7"/>
  <c r="J26" i="7" s="1"/>
  <c r="I24" i="7"/>
  <c r="I11" i="3"/>
  <c r="J11" i="3" s="1"/>
  <c r="I41" i="7"/>
  <c r="J41" i="7" s="1"/>
  <c r="I25" i="3"/>
  <c r="J25" i="3" s="1"/>
  <c r="I26" i="9"/>
  <c r="J26" i="9" s="1"/>
  <c r="I24" i="9"/>
  <c r="I41" i="9"/>
  <c r="J41" i="9" s="1"/>
  <c r="I39" i="9"/>
  <c r="I41" i="3"/>
  <c r="J41" i="3" s="1"/>
  <c r="I12" i="3"/>
  <c r="J12" i="3" s="1"/>
  <c r="I40" i="7"/>
  <c r="J40" i="7" s="1"/>
  <c r="I40" i="3"/>
  <c r="J40" i="3" s="1"/>
  <c r="I11" i="9"/>
  <c r="J11" i="9" s="1"/>
  <c r="I9" i="9"/>
  <c r="I42" i="7"/>
  <c r="J42" i="7" s="1"/>
  <c r="I11" i="7"/>
  <c r="J11" i="7" s="1"/>
  <c r="I9" i="7"/>
  <c r="I42" i="9"/>
  <c r="J42" i="9" s="1"/>
  <c r="I10" i="3"/>
  <c r="J10" i="3" s="1"/>
  <c r="I27" i="9"/>
  <c r="J27" i="9" s="1"/>
  <c r="I15" i="3" l="1"/>
  <c r="I14" i="3"/>
  <c r="I13" i="3"/>
  <c r="I30" i="3"/>
  <c r="I29" i="3"/>
  <c r="I28" i="3"/>
  <c r="J24" i="3"/>
  <c r="J9" i="9"/>
  <c r="I15" i="9"/>
  <c r="I14" i="9"/>
  <c r="I13" i="9"/>
  <c r="I45" i="7"/>
  <c r="I44" i="7"/>
  <c r="I43" i="7"/>
  <c r="J39" i="9"/>
  <c r="I45" i="9"/>
  <c r="I44" i="9"/>
  <c r="I43" i="9"/>
  <c r="I30" i="7"/>
  <c r="I29" i="7"/>
  <c r="I28" i="7"/>
  <c r="J24" i="7"/>
  <c r="I15" i="7"/>
  <c r="I14" i="7"/>
  <c r="I13" i="7"/>
  <c r="J9" i="7"/>
  <c r="I45" i="3"/>
  <c r="I44" i="3"/>
  <c r="I43" i="3"/>
  <c r="J24" i="9"/>
  <c r="I30" i="9"/>
  <c r="I29" i="9"/>
  <c r="I28" i="9"/>
  <c r="J15" i="9" l="1"/>
  <c r="J16" i="9" s="1"/>
  <c r="J14" i="9"/>
  <c r="J13" i="9"/>
  <c r="J13" i="7"/>
  <c r="J15" i="7"/>
  <c r="J16" i="7" s="1"/>
  <c r="J14" i="7"/>
  <c r="J43" i="7"/>
  <c r="J44" i="7"/>
  <c r="J45" i="7"/>
  <c r="J46" i="7" s="1"/>
  <c r="J28" i="3"/>
  <c r="J29" i="3"/>
  <c r="J30" i="3"/>
  <c r="J31" i="3" s="1"/>
  <c r="B36" i="9"/>
  <c r="B35" i="9"/>
  <c r="B21" i="7"/>
  <c r="B20" i="7"/>
  <c r="B36" i="3"/>
  <c r="B35" i="3"/>
  <c r="J30" i="9"/>
  <c r="J31" i="9" s="1"/>
  <c r="J29" i="9"/>
  <c r="J28" i="9"/>
  <c r="J45" i="9"/>
  <c r="J46" i="9" s="1"/>
  <c r="J44" i="9"/>
  <c r="J43" i="9"/>
  <c r="B21" i="9"/>
  <c r="B20" i="9"/>
  <c r="J13" i="3"/>
  <c r="J14" i="3"/>
  <c r="J15" i="3"/>
  <c r="J16" i="3" s="1"/>
  <c r="B51" i="9"/>
  <c r="B50" i="9"/>
  <c r="J43" i="3"/>
  <c r="J44" i="3"/>
  <c r="J45" i="3"/>
  <c r="J46" i="3" s="1"/>
  <c r="J28" i="7"/>
  <c r="J30" i="7"/>
  <c r="J31" i="7" s="1"/>
  <c r="J29" i="7"/>
  <c r="B21" i="3"/>
  <c r="B20" i="3"/>
  <c r="B51" i="7"/>
  <c r="B50" i="7"/>
  <c r="B51" i="3"/>
  <c r="B50" i="3"/>
  <c r="B36" i="7"/>
  <c r="B35" i="7"/>
</calcChain>
</file>

<file path=xl/sharedStrings.xml><?xml version="1.0" encoding="utf-8"?>
<sst xmlns="http://schemas.openxmlformats.org/spreadsheetml/2006/main" count="291" uniqueCount="28">
  <si>
    <t>SP</t>
  </si>
  <si>
    <t>Cntrl shRNA</t>
  </si>
  <si>
    <t>PPIA</t>
  </si>
  <si>
    <t>∆Ct</t>
  </si>
  <si>
    <t>∆∆Ct</t>
  </si>
  <si>
    <t>Average</t>
  </si>
  <si>
    <t>Median</t>
  </si>
  <si>
    <t>SD</t>
  </si>
  <si>
    <t>P value</t>
  </si>
  <si>
    <t>Ct</t>
  </si>
  <si>
    <t>Relative Fold</t>
  </si>
  <si>
    <t>Fold Incr</t>
  </si>
  <si>
    <t>serum free 24h, treat 48h</t>
  </si>
  <si>
    <t>DMSO 1</t>
  </si>
  <si>
    <t>DMSO 2</t>
  </si>
  <si>
    <t>DMSO 3</t>
  </si>
  <si>
    <t>DMSO 4</t>
  </si>
  <si>
    <t>Rapamycin 1</t>
  </si>
  <si>
    <t>Rapamycin 2</t>
  </si>
  <si>
    <t>Rapamycin 3</t>
  </si>
  <si>
    <t>Rapamycin 4</t>
  </si>
  <si>
    <t>KSR2 shRNA</t>
  </si>
  <si>
    <t>Blank</t>
  </si>
  <si>
    <t>Undetermined</t>
  </si>
  <si>
    <t>Source Data for Figure 8E</t>
  </si>
  <si>
    <t>Ibsp</t>
  </si>
  <si>
    <t>Sp7</t>
  </si>
  <si>
    <t>Vegfa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</si>
</sst>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00"/>
  </numFmts>
  <fonts count="6" x14ac:knownFonts="1">
    <font>
      <sz val="11"/>
      <color theme="1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7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/>
    <xf numFmtId="0" fontId="0" fillId="0" borderId="0" xfId="0" applyFont="1" applyFill="1"/>
    <xf numFmtId="0" fontId="0" fillId="0" borderId="0" xfId="0" applyFont="1" applyFill="1" applyAlignment="1">
      <alignment horizontal="right"/>
    </xf>
    <xf numFmtId="165" fontId="0" fillId="0" borderId="0" xfId="0" applyNumberFormat="1" applyFont="1" applyFill="1" applyAlignment="1">
      <alignment horizontal="center"/>
    </xf>
    <xf numFmtId="0" fontId="0" fillId="0" borderId="0" xfId="0" applyFont="1" applyFill="1" applyBorder="1" applyAlignment="1">
      <alignment horizontal="right"/>
    </xf>
    <xf numFmtId="0" fontId="0" fillId="0" borderId="13" xfId="0" applyFont="1" applyFill="1" applyBorder="1" applyAlignment="1">
      <alignment horizontal="center"/>
    </xf>
    <xf numFmtId="0" fontId="0" fillId="0" borderId="15" xfId="0" applyFont="1" applyFill="1" applyBorder="1" applyAlignment="1">
      <alignment horizontal="center"/>
    </xf>
    <xf numFmtId="0" fontId="0" fillId="0" borderId="20" xfId="0" applyFont="1" applyFill="1" applyBorder="1" applyAlignment="1">
      <alignment horizontal="center"/>
    </xf>
    <xf numFmtId="14" fontId="0" fillId="0" borderId="0" xfId="0" applyNumberFormat="1" applyFont="1" applyFill="1"/>
    <xf numFmtId="0" fontId="2" fillId="0" borderId="0" xfId="0" applyFont="1" applyFill="1" applyBorder="1"/>
    <xf numFmtId="0" fontId="0" fillId="0" borderId="22" xfId="0" applyFont="1" applyFill="1" applyBorder="1"/>
    <xf numFmtId="0" fontId="0" fillId="0" borderId="23" xfId="0" applyFont="1" applyFill="1" applyBorder="1"/>
    <xf numFmtId="0" fontId="0" fillId="0" borderId="24" xfId="0" applyFont="1" applyFill="1" applyBorder="1"/>
    <xf numFmtId="0" fontId="0" fillId="0" borderId="25" xfId="0" applyFont="1" applyFill="1" applyBorder="1"/>
    <xf numFmtId="0" fontId="0" fillId="0" borderId="26" xfId="0" applyFont="1" applyFill="1" applyBorder="1"/>
    <xf numFmtId="0" fontId="0" fillId="0" borderId="4" xfId="0" applyFont="1" applyFill="1" applyBorder="1"/>
    <xf numFmtId="0" fontId="0" fillId="0" borderId="3" xfId="0" applyFont="1" applyFill="1" applyBorder="1"/>
    <xf numFmtId="0" fontId="0" fillId="0" borderId="18" xfId="0" applyFont="1" applyFill="1" applyBorder="1"/>
    <xf numFmtId="0" fontId="0" fillId="0" borderId="27" xfId="0" applyFont="1" applyFill="1" applyBorder="1"/>
    <xf numFmtId="0" fontId="4" fillId="0" borderId="0" xfId="0" applyFont="1" applyFill="1"/>
    <xf numFmtId="0" fontId="0" fillId="0" borderId="17" xfId="0" applyFont="1" applyFill="1" applyBorder="1" applyAlignment="1">
      <alignment horizontal="center"/>
    </xf>
    <xf numFmtId="0" fontId="5" fillId="0" borderId="0" xfId="0" applyFont="1" applyFill="1"/>
    <xf numFmtId="0" fontId="0" fillId="0" borderId="0" xfId="0" applyFont="1" applyFill="1" applyAlignment="1">
      <alignment horizontal="left"/>
    </xf>
    <xf numFmtId="14" fontId="0" fillId="0" borderId="0" xfId="0" applyNumberFormat="1" applyFont="1" applyFill="1" applyAlignment="1">
      <alignment horizontal="right"/>
    </xf>
    <xf numFmtId="0" fontId="1" fillId="0" borderId="0" xfId="0" applyFont="1" applyFill="1"/>
    <xf numFmtId="0" fontId="3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0" fontId="0" fillId="0" borderId="5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0" fillId="0" borderId="8" xfId="0" applyFont="1" applyFill="1" applyBorder="1"/>
    <xf numFmtId="165" fontId="0" fillId="0" borderId="14" xfId="0" applyNumberFormat="1" applyFont="1" applyFill="1" applyBorder="1" applyAlignment="1">
      <alignment horizontal="center"/>
    </xf>
    <xf numFmtId="165" fontId="4" fillId="0" borderId="0" xfId="0" applyNumberFormat="1" applyFont="1" applyFill="1" applyAlignment="1">
      <alignment horizontal="center"/>
    </xf>
    <xf numFmtId="0" fontId="0" fillId="0" borderId="10" xfId="0" applyFont="1" applyFill="1" applyBorder="1"/>
    <xf numFmtId="165" fontId="0" fillId="0" borderId="9" xfId="0" applyNumberFormat="1" applyFont="1" applyFill="1" applyBorder="1" applyAlignment="1">
      <alignment horizontal="center"/>
    </xf>
    <xf numFmtId="0" fontId="0" fillId="0" borderId="19" xfId="0" applyFont="1" applyFill="1" applyBorder="1"/>
    <xf numFmtId="0" fontId="0" fillId="0" borderId="11" xfId="0" applyFont="1" applyFill="1" applyBorder="1"/>
    <xf numFmtId="165" fontId="0" fillId="0" borderId="16" xfId="0" applyNumberFormat="1" applyFont="1" applyFill="1" applyBorder="1" applyAlignment="1">
      <alignment horizontal="center"/>
    </xf>
    <xf numFmtId="0" fontId="0" fillId="0" borderId="12" xfId="0" applyFont="1" applyFill="1" applyBorder="1" applyAlignment="1">
      <alignment horizontal="left"/>
    </xf>
    <xf numFmtId="2" fontId="0" fillId="0" borderId="12" xfId="0" applyNumberFormat="1" applyFont="1" applyFill="1" applyBorder="1" applyAlignment="1">
      <alignment horizontal="center"/>
    </xf>
    <xf numFmtId="165" fontId="0" fillId="0" borderId="12" xfId="0" applyNumberFormat="1" applyFont="1" applyFill="1" applyBorder="1" applyAlignment="1">
      <alignment horizontal="center"/>
    </xf>
    <xf numFmtId="165" fontId="0" fillId="0" borderId="21" xfId="0" applyNumberFormat="1" applyFont="1" applyFill="1" applyBorder="1" applyAlignment="1">
      <alignment horizontal="center"/>
    </xf>
    <xf numFmtId="0" fontId="0" fillId="0" borderId="10" xfId="0" applyFont="1" applyFill="1" applyBorder="1" applyAlignment="1">
      <alignment horizontal="left"/>
    </xf>
    <xf numFmtId="2" fontId="0" fillId="0" borderId="10" xfId="0" applyNumberFormat="1" applyFont="1" applyFill="1" applyBorder="1" applyAlignment="1">
      <alignment horizontal="center"/>
    </xf>
    <xf numFmtId="165" fontId="0" fillId="0" borderId="10" xfId="0" applyNumberFormat="1" applyFont="1" applyFill="1" applyBorder="1" applyAlignment="1">
      <alignment horizontal="center"/>
    </xf>
    <xf numFmtId="0" fontId="0" fillId="0" borderId="11" xfId="0" applyFont="1" applyFill="1" applyBorder="1" applyAlignment="1">
      <alignment horizontal="left"/>
    </xf>
    <xf numFmtId="2" fontId="0" fillId="0" borderId="11" xfId="0" applyNumberFormat="1" applyFont="1" applyFill="1" applyBorder="1" applyAlignment="1">
      <alignment horizontal="center"/>
    </xf>
    <xf numFmtId="165" fontId="0" fillId="0" borderId="1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0" fillId="0" borderId="2" xfId="0" applyFont="1" applyFill="1" applyBorder="1" applyAlignment="1">
      <alignment horizontal="center"/>
    </xf>
    <xf numFmtId="0" fontId="0" fillId="0" borderId="12" xfId="0" applyFont="1" applyFill="1" applyBorder="1"/>
    <xf numFmtId="0" fontId="0" fillId="0" borderId="17" xfId="0" applyFont="1" applyFill="1" applyBorder="1"/>
    <xf numFmtId="165" fontId="0" fillId="2" borderId="8" xfId="0" applyNumberFormat="1" applyFont="1" applyFill="1" applyBorder="1" applyAlignment="1">
      <alignment horizontal="center"/>
    </xf>
    <xf numFmtId="0" fontId="0" fillId="2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52"/>
  <sheetViews>
    <sheetView workbookViewId="0">
      <selection activeCell="L28" sqref="L28"/>
    </sheetView>
  </sheetViews>
  <sheetFormatPr baseColWidth="10" defaultColWidth="8.83203125" defaultRowHeight="14" x14ac:dyDescent="0.15"/>
  <cols>
    <col min="1" max="1" width="12" style="5" customWidth="1"/>
    <col min="2" max="4" width="10.1640625" style="5" customWidth="1"/>
    <col min="5" max="5" width="12.6640625" style="5" customWidth="1"/>
    <col min="6" max="11" width="10.1640625" style="5" customWidth="1"/>
    <col min="12" max="12" width="9" style="3"/>
    <col min="13" max="256" width="9" style="5"/>
    <col min="257" max="257" width="12" style="5" customWidth="1"/>
    <col min="258" max="260" width="10.1640625" style="5" customWidth="1"/>
    <col min="261" max="261" width="12.6640625" style="5" customWidth="1"/>
    <col min="262" max="267" width="10.1640625" style="5" customWidth="1"/>
    <col min="268" max="512" width="9" style="5"/>
    <col min="513" max="513" width="12" style="5" customWidth="1"/>
    <col min="514" max="516" width="10.1640625" style="5" customWidth="1"/>
    <col min="517" max="517" width="12.6640625" style="5" customWidth="1"/>
    <col min="518" max="523" width="10.1640625" style="5" customWidth="1"/>
    <col min="524" max="768" width="9" style="5"/>
    <col min="769" max="769" width="12" style="5" customWidth="1"/>
    <col min="770" max="772" width="10.1640625" style="5" customWidth="1"/>
    <col min="773" max="773" width="12.6640625" style="5" customWidth="1"/>
    <col min="774" max="779" width="10.1640625" style="5" customWidth="1"/>
    <col min="780" max="1024" width="9" style="5"/>
    <col min="1025" max="1025" width="12" style="5" customWidth="1"/>
    <col min="1026" max="1028" width="10.1640625" style="5" customWidth="1"/>
    <col min="1029" max="1029" width="12.6640625" style="5" customWidth="1"/>
    <col min="1030" max="1035" width="10.1640625" style="5" customWidth="1"/>
    <col min="1036" max="1280" width="9" style="5"/>
    <col min="1281" max="1281" width="12" style="5" customWidth="1"/>
    <col min="1282" max="1284" width="10.1640625" style="5" customWidth="1"/>
    <col min="1285" max="1285" width="12.6640625" style="5" customWidth="1"/>
    <col min="1286" max="1291" width="10.1640625" style="5" customWidth="1"/>
    <col min="1292" max="1536" width="9" style="5"/>
    <col min="1537" max="1537" width="12" style="5" customWidth="1"/>
    <col min="1538" max="1540" width="10.1640625" style="5" customWidth="1"/>
    <col min="1541" max="1541" width="12.6640625" style="5" customWidth="1"/>
    <col min="1542" max="1547" width="10.1640625" style="5" customWidth="1"/>
    <col min="1548" max="1792" width="9" style="5"/>
    <col min="1793" max="1793" width="12" style="5" customWidth="1"/>
    <col min="1794" max="1796" width="10.1640625" style="5" customWidth="1"/>
    <col min="1797" max="1797" width="12.6640625" style="5" customWidth="1"/>
    <col min="1798" max="1803" width="10.1640625" style="5" customWidth="1"/>
    <col min="1804" max="2048" width="9" style="5"/>
    <col min="2049" max="2049" width="12" style="5" customWidth="1"/>
    <col min="2050" max="2052" width="10.1640625" style="5" customWidth="1"/>
    <col min="2053" max="2053" width="12.6640625" style="5" customWidth="1"/>
    <col min="2054" max="2059" width="10.1640625" style="5" customWidth="1"/>
    <col min="2060" max="2304" width="9" style="5"/>
    <col min="2305" max="2305" width="12" style="5" customWidth="1"/>
    <col min="2306" max="2308" width="10.1640625" style="5" customWidth="1"/>
    <col min="2309" max="2309" width="12.6640625" style="5" customWidth="1"/>
    <col min="2310" max="2315" width="10.1640625" style="5" customWidth="1"/>
    <col min="2316" max="2560" width="9" style="5"/>
    <col min="2561" max="2561" width="12" style="5" customWidth="1"/>
    <col min="2562" max="2564" width="10.1640625" style="5" customWidth="1"/>
    <col min="2565" max="2565" width="12.6640625" style="5" customWidth="1"/>
    <col min="2566" max="2571" width="10.1640625" style="5" customWidth="1"/>
    <col min="2572" max="2816" width="9" style="5"/>
    <col min="2817" max="2817" width="12" style="5" customWidth="1"/>
    <col min="2818" max="2820" width="10.1640625" style="5" customWidth="1"/>
    <col min="2821" max="2821" width="12.6640625" style="5" customWidth="1"/>
    <col min="2822" max="2827" width="10.1640625" style="5" customWidth="1"/>
    <col min="2828" max="3072" width="9" style="5"/>
    <col min="3073" max="3073" width="12" style="5" customWidth="1"/>
    <col min="3074" max="3076" width="10.1640625" style="5" customWidth="1"/>
    <col min="3077" max="3077" width="12.6640625" style="5" customWidth="1"/>
    <col min="3078" max="3083" width="10.1640625" style="5" customWidth="1"/>
    <col min="3084" max="3328" width="9" style="5"/>
    <col min="3329" max="3329" width="12" style="5" customWidth="1"/>
    <col min="3330" max="3332" width="10.1640625" style="5" customWidth="1"/>
    <col min="3333" max="3333" width="12.6640625" style="5" customWidth="1"/>
    <col min="3334" max="3339" width="10.1640625" style="5" customWidth="1"/>
    <col min="3340" max="3584" width="9" style="5"/>
    <col min="3585" max="3585" width="12" style="5" customWidth="1"/>
    <col min="3586" max="3588" width="10.1640625" style="5" customWidth="1"/>
    <col min="3589" max="3589" width="12.6640625" style="5" customWidth="1"/>
    <col min="3590" max="3595" width="10.1640625" style="5" customWidth="1"/>
    <col min="3596" max="3840" width="9" style="5"/>
    <col min="3841" max="3841" width="12" style="5" customWidth="1"/>
    <col min="3842" max="3844" width="10.1640625" style="5" customWidth="1"/>
    <col min="3845" max="3845" width="12.6640625" style="5" customWidth="1"/>
    <col min="3846" max="3851" width="10.1640625" style="5" customWidth="1"/>
    <col min="3852" max="4096" width="9" style="5"/>
    <col min="4097" max="4097" width="12" style="5" customWidth="1"/>
    <col min="4098" max="4100" width="10.1640625" style="5" customWidth="1"/>
    <col min="4101" max="4101" width="12.6640625" style="5" customWidth="1"/>
    <col min="4102" max="4107" width="10.1640625" style="5" customWidth="1"/>
    <col min="4108" max="4352" width="9" style="5"/>
    <col min="4353" max="4353" width="12" style="5" customWidth="1"/>
    <col min="4354" max="4356" width="10.1640625" style="5" customWidth="1"/>
    <col min="4357" max="4357" width="12.6640625" style="5" customWidth="1"/>
    <col min="4358" max="4363" width="10.1640625" style="5" customWidth="1"/>
    <col min="4364" max="4608" width="9" style="5"/>
    <col min="4609" max="4609" width="12" style="5" customWidth="1"/>
    <col min="4610" max="4612" width="10.1640625" style="5" customWidth="1"/>
    <col min="4613" max="4613" width="12.6640625" style="5" customWidth="1"/>
    <col min="4614" max="4619" width="10.1640625" style="5" customWidth="1"/>
    <col min="4620" max="4864" width="9" style="5"/>
    <col min="4865" max="4865" width="12" style="5" customWidth="1"/>
    <col min="4866" max="4868" width="10.1640625" style="5" customWidth="1"/>
    <col min="4869" max="4869" width="12.6640625" style="5" customWidth="1"/>
    <col min="4870" max="4875" width="10.1640625" style="5" customWidth="1"/>
    <col min="4876" max="5120" width="9" style="5"/>
    <col min="5121" max="5121" width="12" style="5" customWidth="1"/>
    <col min="5122" max="5124" width="10.1640625" style="5" customWidth="1"/>
    <col min="5125" max="5125" width="12.6640625" style="5" customWidth="1"/>
    <col min="5126" max="5131" width="10.1640625" style="5" customWidth="1"/>
    <col min="5132" max="5376" width="9" style="5"/>
    <col min="5377" max="5377" width="12" style="5" customWidth="1"/>
    <col min="5378" max="5380" width="10.1640625" style="5" customWidth="1"/>
    <col min="5381" max="5381" width="12.6640625" style="5" customWidth="1"/>
    <col min="5382" max="5387" width="10.1640625" style="5" customWidth="1"/>
    <col min="5388" max="5632" width="9" style="5"/>
    <col min="5633" max="5633" width="12" style="5" customWidth="1"/>
    <col min="5634" max="5636" width="10.1640625" style="5" customWidth="1"/>
    <col min="5637" max="5637" width="12.6640625" style="5" customWidth="1"/>
    <col min="5638" max="5643" width="10.1640625" style="5" customWidth="1"/>
    <col min="5644" max="5888" width="9" style="5"/>
    <col min="5889" max="5889" width="12" style="5" customWidth="1"/>
    <col min="5890" max="5892" width="10.1640625" style="5" customWidth="1"/>
    <col min="5893" max="5893" width="12.6640625" style="5" customWidth="1"/>
    <col min="5894" max="5899" width="10.1640625" style="5" customWidth="1"/>
    <col min="5900" max="6144" width="9" style="5"/>
    <col min="6145" max="6145" width="12" style="5" customWidth="1"/>
    <col min="6146" max="6148" width="10.1640625" style="5" customWidth="1"/>
    <col min="6149" max="6149" width="12.6640625" style="5" customWidth="1"/>
    <col min="6150" max="6155" width="10.1640625" style="5" customWidth="1"/>
    <col min="6156" max="6400" width="9" style="5"/>
    <col min="6401" max="6401" width="12" style="5" customWidth="1"/>
    <col min="6402" max="6404" width="10.1640625" style="5" customWidth="1"/>
    <col min="6405" max="6405" width="12.6640625" style="5" customWidth="1"/>
    <col min="6406" max="6411" width="10.1640625" style="5" customWidth="1"/>
    <col min="6412" max="6656" width="9" style="5"/>
    <col min="6657" max="6657" width="12" style="5" customWidth="1"/>
    <col min="6658" max="6660" width="10.1640625" style="5" customWidth="1"/>
    <col min="6661" max="6661" width="12.6640625" style="5" customWidth="1"/>
    <col min="6662" max="6667" width="10.1640625" style="5" customWidth="1"/>
    <col min="6668" max="6912" width="9" style="5"/>
    <col min="6913" max="6913" width="12" style="5" customWidth="1"/>
    <col min="6914" max="6916" width="10.1640625" style="5" customWidth="1"/>
    <col min="6917" max="6917" width="12.6640625" style="5" customWidth="1"/>
    <col min="6918" max="6923" width="10.1640625" style="5" customWidth="1"/>
    <col min="6924" max="7168" width="9" style="5"/>
    <col min="7169" max="7169" width="12" style="5" customWidth="1"/>
    <col min="7170" max="7172" width="10.1640625" style="5" customWidth="1"/>
    <col min="7173" max="7173" width="12.6640625" style="5" customWidth="1"/>
    <col min="7174" max="7179" width="10.1640625" style="5" customWidth="1"/>
    <col min="7180" max="7424" width="9" style="5"/>
    <col min="7425" max="7425" width="12" style="5" customWidth="1"/>
    <col min="7426" max="7428" width="10.1640625" style="5" customWidth="1"/>
    <col min="7429" max="7429" width="12.6640625" style="5" customWidth="1"/>
    <col min="7430" max="7435" width="10.1640625" style="5" customWidth="1"/>
    <col min="7436" max="7680" width="9" style="5"/>
    <col min="7681" max="7681" width="12" style="5" customWidth="1"/>
    <col min="7682" max="7684" width="10.1640625" style="5" customWidth="1"/>
    <col min="7685" max="7685" width="12.6640625" style="5" customWidth="1"/>
    <col min="7686" max="7691" width="10.1640625" style="5" customWidth="1"/>
    <col min="7692" max="7936" width="9" style="5"/>
    <col min="7937" max="7937" width="12" style="5" customWidth="1"/>
    <col min="7938" max="7940" width="10.1640625" style="5" customWidth="1"/>
    <col min="7941" max="7941" width="12.6640625" style="5" customWidth="1"/>
    <col min="7942" max="7947" width="10.1640625" style="5" customWidth="1"/>
    <col min="7948" max="8192" width="9" style="5"/>
    <col min="8193" max="8193" width="12" style="5" customWidth="1"/>
    <col min="8194" max="8196" width="10.1640625" style="5" customWidth="1"/>
    <col min="8197" max="8197" width="12.6640625" style="5" customWidth="1"/>
    <col min="8198" max="8203" width="10.1640625" style="5" customWidth="1"/>
    <col min="8204" max="8448" width="9" style="5"/>
    <col min="8449" max="8449" width="12" style="5" customWidth="1"/>
    <col min="8450" max="8452" width="10.1640625" style="5" customWidth="1"/>
    <col min="8453" max="8453" width="12.6640625" style="5" customWidth="1"/>
    <col min="8454" max="8459" width="10.1640625" style="5" customWidth="1"/>
    <col min="8460" max="8704" width="9" style="5"/>
    <col min="8705" max="8705" width="12" style="5" customWidth="1"/>
    <col min="8706" max="8708" width="10.1640625" style="5" customWidth="1"/>
    <col min="8709" max="8709" width="12.6640625" style="5" customWidth="1"/>
    <col min="8710" max="8715" width="10.1640625" style="5" customWidth="1"/>
    <col min="8716" max="8960" width="9" style="5"/>
    <col min="8961" max="8961" width="12" style="5" customWidth="1"/>
    <col min="8962" max="8964" width="10.1640625" style="5" customWidth="1"/>
    <col min="8965" max="8965" width="12.6640625" style="5" customWidth="1"/>
    <col min="8966" max="8971" width="10.1640625" style="5" customWidth="1"/>
    <col min="8972" max="9216" width="9" style="5"/>
    <col min="9217" max="9217" width="12" style="5" customWidth="1"/>
    <col min="9218" max="9220" width="10.1640625" style="5" customWidth="1"/>
    <col min="9221" max="9221" width="12.6640625" style="5" customWidth="1"/>
    <col min="9222" max="9227" width="10.1640625" style="5" customWidth="1"/>
    <col min="9228" max="9472" width="9" style="5"/>
    <col min="9473" max="9473" width="12" style="5" customWidth="1"/>
    <col min="9474" max="9476" width="10.1640625" style="5" customWidth="1"/>
    <col min="9477" max="9477" width="12.6640625" style="5" customWidth="1"/>
    <col min="9478" max="9483" width="10.1640625" style="5" customWidth="1"/>
    <col min="9484" max="9728" width="9" style="5"/>
    <col min="9729" max="9729" width="12" style="5" customWidth="1"/>
    <col min="9730" max="9732" width="10.1640625" style="5" customWidth="1"/>
    <col min="9733" max="9733" width="12.6640625" style="5" customWidth="1"/>
    <col min="9734" max="9739" width="10.1640625" style="5" customWidth="1"/>
    <col min="9740" max="9984" width="9" style="5"/>
    <col min="9985" max="9985" width="12" style="5" customWidth="1"/>
    <col min="9986" max="9988" width="10.1640625" style="5" customWidth="1"/>
    <col min="9989" max="9989" width="12.6640625" style="5" customWidth="1"/>
    <col min="9990" max="9995" width="10.1640625" style="5" customWidth="1"/>
    <col min="9996" max="10240" width="9" style="5"/>
    <col min="10241" max="10241" width="12" style="5" customWidth="1"/>
    <col min="10242" max="10244" width="10.1640625" style="5" customWidth="1"/>
    <col min="10245" max="10245" width="12.6640625" style="5" customWidth="1"/>
    <col min="10246" max="10251" width="10.1640625" style="5" customWidth="1"/>
    <col min="10252" max="10496" width="9" style="5"/>
    <col min="10497" max="10497" width="12" style="5" customWidth="1"/>
    <col min="10498" max="10500" width="10.1640625" style="5" customWidth="1"/>
    <col min="10501" max="10501" width="12.6640625" style="5" customWidth="1"/>
    <col min="10502" max="10507" width="10.1640625" style="5" customWidth="1"/>
    <col min="10508" max="10752" width="9" style="5"/>
    <col min="10753" max="10753" width="12" style="5" customWidth="1"/>
    <col min="10754" max="10756" width="10.1640625" style="5" customWidth="1"/>
    <col min="10757" max="10757" width="12.6640625" style="5" customWidth="1"/>
    <col min="10758" max="10763" width="10.1640625" style="5" customWidth="1"/>
    <col min="10764" max="11008" width="9" style="5"/>
    <col min="11009" max="11009" width="12" style="5" customWidth="1"/>
    <col min="11010" max="11012" width="10.1640625" style="5" customWidth="1"/>
    <col min="11013" max="11013" width="12.6640625" style="5" customWidth="1"/>
    <col min="11014" max="11019" width="10.1640625" style="5" customWidth="1"/>
    <col min="11020" max="11264" width="9" style="5"/>
    <col min="11265" max="11265" width="12" style="5" customWidth="1"/>
    <col min="11266" max="11268" width="10.1640625" style="5" customWidth="1"/>
    <col min="11269" max="11269" width="12.6640625" style="5" customWidth="1"/>
    <col min="11270" max="11275" width="10.1640625" style="5" customWidth="1"/>
    <col min="11276" max="11520" width="9" style="5"/>
    <col min="11521" max="11521" width="12" style="5" customWidth="1"/>
    <col min="11522" max="11524" width="10.1640625" style="5" customWidth="1"/>
    <col min="11525" max="11525" width="12.6640625" style="5" customWidth="1"/>
    <col min="11526" max="11531" width="10.1640625" style="5" customWidth="1"/>
    <col min="11532" max="11776" width="9" style="5"/>
    <col min="11777" max="11777" width="12" style="5" customWidth="1"/>
    <col min="11778" max="11780" width="10.1640625" style="5" customWidth="1"/>
    <col min="11781" max="11781" width="12.6640625" style="5" customWidth="1"/>
    <col min="11782" max="11787" width="10.1640625" style="5" customWidth="1"/>
    <col min="11788" max="12032" width="9" style="5"/>
    <col min="12033" max="12033" width="12" style="5" customWidth="1"/>
    <col min="12034" max="12036" width="10.1640625" style="5" customWidth="1"/>
    <col min="12037" max="12037" width="12.6640625" style="5" customWidth="1"/>
    <col min="12038" max="12043" width="10.1640625" style="5" customWidth="1"/>
    <col min="12044" max="12288" width="9" style="5"/>
    <col min="12289" max="12289" width="12" style="5" customWidth="1"/>
    <col min="12290" max="12292" width="10.1640625" style="5" customWidth="1"/>
    <col min="12293" max="12293" width="12.6640625" style="5" customWidth="1"/>
    <col min="12294" max="12299" width="10.1640625" style="5" customWidth="1"/>
    <col min="12300" max="12544" width="9" style="5"/>
    <col min="12545" max="12545" width="12" style="5" customWidth="1"/>
    <col min="12546" max="12548" width="10.1640625" style="5" customWidth="1"/>
    <col min="12549" max="12549" width="12.6640625" style="5" customWidth="1"/>
    <col min="12550" max="12555" width="10.1640625" style="5" customWidth="1"/>
    <col min="12556" max="12800" width="9" style="5"/>
    <col min="12801" max="12801" width="12" style="5" customWidth="1"/>
    <col min="12802" max="12804" width="10.1640625" style="5" customWidth="1"/>
    <col min="12805" max="12805" width="12.6640625" style="5" customWidth="1"/>
    <col min="12806" max="12811" width="10.1640625" style="5" customWidth="1"/>
    <col min="12812" max="13056" width="9" style="5"/>
    <col min="13057" max="13057" width="12" style="5" customWidth="1"/>
    <col min="13058" max="13060" width="10.1640625" style="5" customWidth="1"/>
    <col min="13061" max="13061" width="12.6640625" style="5" customWidth="1"/>
    <col min="13062" max="13067" width="10.1640625" style="5" customWidth="1"/>
    <col min="13068" max="13312" width="9" style="5"/>
    <col min="13313" max="13313" width="12" style="5" customWidth="1"/>
    <col min="13314" max="13316" width="10.1640625" style="5" customWidth="1"/>
    <col min="13317" max="13317" width="12.6640625" style="5" customWidth="1"/>
    <col min="13318" max="13323" width="10.1640625" style="5" customWidth="1"/>
    <col min="13324" max="13568" width="9" style="5"/>
    <col min="13569" max="13569" width="12" style="5" customWidth="1"/>
    <col min="13570" max="13572" width="10.1640625" style="5" customWidth="1"/>
    <col min="13573" max="13573" width="12.6640625" style="5" customWidth="1"/>
    <col min="13574" max="13579" width="10.1640625" style="5" customWidth="1"/>
    <col min="13580" max="13824" width="9" style="5"/>
    <col min="13825" max="13825" width="12" style="5" customWidth="1"/>
    <col min="13826" max="13828" width="10.1640625" style="5" customWidth="1"/>
    <col min="13829" max="13829" width="12.6640625" style="5" customWidth="1"/>
    <col min="13830" max="13835" width="10.1640625" style="5" customWidth="1"/>
    <col min="13836" max="14080" width="9" style="5"/>
    <col min="14081" max="14081" width="12" style="5" customWidth="1"/>
    <col min="14082" max="14084" width="10.1640625" style="5" customWidth="1"/>
    <col min="14085" max="14085" width="12.6640625" style="5" customWidth="1"/>
    <col min="14086" max="14091" width="10.1640625" style="5" customWidth="1"/>
    <col min="14092" max="14336" width="9" style="5"/>
    <col min="14337" max="14337" width="12" style="5" customWidth="1"/>
    <col min="14338" max="14340" width="10.1640625" style="5" customWidth="1"/>
    <col min="14341" max="14341" width="12.6640625" style="5" customWidth="1"/>
    <col min="14342" max="14347" width="10.1640625" style="5" customWidth="1"/>
    <col min="14348" max="14592" width="9" style="5"/>
    <col min="14593" max="14593" width="12" style="5" customWidth="1"/>
    <col min="14594" max="14596" width="10.1640625" style="5" customWidth="1"/>
    <col min="14597" max="14597" width="12.6640625" style="5" customWidth="1"/>
    <col min="14598" max="14603" width="10.1640625" style="5" customWidth="1"/>
    <col min="14604" max="14848" width="9" style="5"/>
    <col min="14849" max="14849" width="12" style="5" customWidth="1"/>
    <col min="14850" max="14852" width="10.1640625" style="5" customWidth="1"/>
    <col min="14853" max="14853" width="12.6640625" style="5" customWidth="1"/>
    <col min="14854" max="14859" width="10.1640625" style="5" customWidth="1"/>
    <col min="14860" max="15104" width="9" style="5"/>
    <col min="15105" max="15105" width="12" style="5" customWidth="1"/>
    <col min="15106" max="15108" width="10.1640625" style="5" customWidth="1"/>
    <col min="15109" max="15109" width="12.6640625" style="5" customWidth="1"/>
    <col min="15110" max="15115" width="10.1640625" style="5" customWidth="1"/>
    <col min="15116" max="15360" width="9" style="5"/>
    <col min="15361" max="15361" width="12" style="5" customWidth="1"/>
    <col min="15362" max="15364" width="10.1640625" style="5" customWidth="1"/>
    <col min="15365" max="15365" width="12.6640625" style="5" customWidth="1"/>
    <col min="15366" max="15371" width="10.1640625" style="5" customWidth="1"/>
    <col min="15372" max="15616" width="9" style="5"/>
    <col min="15617" max="15617" width="12" style="5" customWidth="1"/>
    <col min="15618" max="15620" width="10.1640625" style="5" customWidth="1"/>
    <col min="15621" max="15621" width="12.6640625" style="5" customWidth="1"/>
    <col min="15622" max="15627" width="10.1640625" style="5" customWidth="1"/>
    <col min="15628" max="15872" width="9" style="5"/>
    <col min="15873" max="15873" width="12" style="5" customWidth="1"/>
    <col min="15874" max="15876" width="10.1640625" style="5" customWidth="1"/>
    <col min="15877" max="15877" width="12.6640625" style="5" customWidth="1"/>
    <col min="15878" max="15883" width="10.1640625" style="5" customWidth="1"/>
    <col min="15884" max="16128" width="9" style="5"/>
    <col min="16129" max="16129" width="12" style="5" customWidth="1"/>
    <col min="16130" max="16132" width="10.1640625" style="5" customWidth="1"/>
    <col min="16133" max="16133" width="12.6640625" style="5" customWidth="1"/>
    <col min="16134" max="16139" width="10.1640625" style="5" customWidth="1"/>
    <col min="16140" max="16384" width="9" style="5"/>
  </cols>
  <sheetData>
    <row r="1" spans="1:256" x14ac:dyDescent="0.15">
      <c r="A1" s="23" t="s">
        <v>24</v>
      </c>
    </row>
    <row r="2" spans="1:256" ht="18" x14ac:dyDescent="0.2">
      <c r="A2" s="25"/>
      <c r="B2" s="26"/>
      <c r="C2" s="6"/>
      <c r="D2" s="6"/>
      <c r="E2" s="6"/>
      <c r="F2" s="6"/>
      <c r="G2" s="6"/>
      <c r="H2" s="6"/>
      <c r="J2" s="27">
        <v>43889</v>
      </c>
      <c r="K2" s="5" t="s">
        <v>2</v>
      </c>
      <c r="L2" s="13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</row>
    <row r="3" spans="1:256" ht="16" x14ac:dyDescent="0.2">
      <c r="A3" s="28"/>
      <c r="B3" s="26"/>
      <c r="C3" s="6"/>
      <c r="D3" s="6"/>
      <c r="E3" s="6"/>
      <c r="F3" s="6"/>
      <c r="G3" s="6"/>
      <c r="H3" s="6"/>
      <c r="J3" s="12">
        <v>43889</v>
      </c>
      <c r="K3" s="5" t="s">
        <v>25</v>
      </c>
      <c r="L3" s="13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</row>
    <row r="4" spans="1:256" ht="16" x14ac:dyDescent="0.2">
      <c r="A4" s="28"/>
      <c r="B4" s="26"/>
      <c r="C4" s="6"/>
      <c r="D4" s="6"/>
      <c r="E4" s="6"/>
      <c r="F4" s="6"/>
      <c r="G4" s="6"/>
      <c r="H4" s="6"/>
      <c r="J4" s="6"/>
      <c r="K4" s="5" t="s">
        <v>0</v>
      </c>
      <c r="L4" s="13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</row>
    <row r="5" spans="1:256" ht="16" x14ac:dyDescent="0.2">
      <c r="A5" s="28"/>
      <c r="B5" s="26"/>
      <c r="C5" s="6"/>
      <c r="D5" s="6"/>
      <c r="E5" s="6"/>
      <c r="F5" s="6"/>
      <c r="G5" s="6"/>
      <c r="H5" s="6"/>
      <c r="J5" s="6"/>
      <c r="L5" s="13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</row>
    <row r="6" spans="1:256" ht="16" x14ac:dyDescent="0.2">
      <c r="A6" s="28" t="s">
        <v>12</v>
      </c>
      <c r="B6" s="26"/>
      <c r="C6" s="6"/>
      <c r="D6" s="6"/>
      <c r="E6" s="29"/>
      <c r="F6" s="6"/>
      <c r="G6" s="6"/>
      <c r="H6" s="6"/>
      <c r="L6" s="13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</row>
    <row r="7" spans="1:256" ht="15" thickBot="1" x14ac:dyDescent="0.2">
      <c r="B7" s="6"/>
      <c r="C7" s="6"/>
      <c r="D7" s="6"/>
      <c r="E7" s="30"/>
      <c r="F7" s="6"/>
      <c r="G7" s="6"/>
      <c r="H7" s="6"/>
      <c r="J7" s="31"/>
      <c r="L7" s="13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</row>
    <row r="8" spans="1:256" ht="15" thickBot="1" x14ac:dyDescent="0.2">
      <c r="A8" s="32" t="s">
        <v>1</v>
      </c>
      <c r="B8" s="33" t="s">
        <v>25</v>
      </c>
      <c r="C8" s="33" t="s">
        <v>2</v>
      </c>
      <c r="D8" s="34" t="s">
        <v>3</v>
      </c>
      <c r="E8" s="32" t="s">
        <v>1</v>
      </c>
      <c r="F8" s="33" t="s">
        <v>25</v>
      </c>
      <c r="G8" s="33" t="s">
        <v>2</v>
      </c>
      <c r="H8" s="34" t="s">
        <v>3</v>
      </c>
      <c r="I8" s="33" t="s">
        <v>4</v>
      </c>
      <c r="L8" s="13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</row>
    <row r="9" spans="1:256" x14ac:dyDescent="0.15">
      <c r="A9" s="9" t="s">
        <v>13</v>
      </c>
      <c r="B9" s="35">
        <v>23.7470703125</v>
      </c>
      <c r="C9" s="35">
        <v>15.210413932800293</v>
      </c>
      <c r="D9" s="36">
        <f>B9-C9</f>
        <v>8.536656379699707</v>
      </c>
      <c r="E9" s="9" t="s">
        <v>17</v>
      </c>
      <c r="F9" s="35"/>
      <c r="G9" s="35"/>
      <c r="H9" s="36"/>
      <c r="I9" s="36"/>
      <c r="J9" s="37"/>
      <c r="L9" s="13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</row>
    <row r="10" spans="1:256" x14ac:dyDescent="0.15">
      <c r="A10" s="1" t="s">
        <v>14</v>
      </c>
      <c r="B10" s="38">
        <v>23.721290588378906</v>
      </c>
      <c r="C10" s="38">
        <v>15.007135391235352</v>
      </c>
      <c r="D10" s="39">
        <f>B10-C10</f>
        <v>8.7141551971435547</v>
      </c>
      <c r="E10" s="1" t="s">
        <v>18</v>
      </c>
      <c r="F10" s="38">
        <v>27.758327484130859</v>
      </c>
      <c r="G10" s="38">
        <v>15.574122428894043</v>
      </c>
      <c r="H10" s="39">
        <f>F10-G10</f>
        <v>12.184205055236816</v>
      </c>
      <c r="I10" s="39">
        <f>H10-$D$13</f>
        <v>3.6319701671600342</v>
      </c>
      <c r="J10" s="37">
        <f>POWER(2,-I10)</f>
        <v>8.066182360545536E-2</v>
      </c>
    </row>
    <row r="11" spans="1:256" x14ac:dyDescent="0.15">
      <c r="A11" s="11" t="s">
        <v>15</v>
      </c>
      <c r="B11" s="40">
        <v>23.585990905761719</v>
      </c>
      <c r="C11" s="40">
        <v>14.918523788452148</v>
      </c>
      <c r="D11" s="39">
        <f>B11-C11</f>
        <v>8.6674671173095703</v>
      </c>
      <c r="E11" s="11" t="s">
        <v>19</v>
      </c>
      <c r="F11" s="40">
        <v>27.570522308349609</v>
      </c>
      <c r="G11" s="40">
        <v>15.825485229492188</v>
      </c>
      <c r="H11" s="39">
        <f>F11-G11</f>
        <v>11.745037078857422</v>
      </c>
      <c r="I11" s="39">
        <f>H11-$D$13</f>
        <v>3.1928021907806396</v>
      </c>
      <c r="J11" s="37">
        <f>POWER(2,-I11)</f>
        <v>0.10936308945721077</v>
      </c>
    </row>
    <row r="12" spans="1:256" ht="15" thickBot="1" x14ac:dyDescent="0.2">
      <c r="A12" s="10" t="s">
        <v>16</v>
      </c>
      <c r="B12" s="41">
        <v>23.230310440063477</v>
      </c>
      <c r="C12" s="41">
        <v>14.93964958190918</v>
      </c>
      <c r="D12" s="42">
        <f>B12-C12</f>
        <v>8.2906608581542969</v>
      </c>
      <c r="E12" s="10" t="s">
        <v>20</v>
      </c>
      <c r="F12" s="41">
        <v>26.887262344360352</v>
      </c>
      <c r="G12" s="41">
        <v>15.6361083984375</v>
      </c>
      <c r="H12" s="42">
        <f>F12-G12</f>
        <v>11.251153945922852</v>
      </c>
      <c r="I12" s="42">
        <f>H12-$D$13</f>
        <v>2.6989190578460693</v>
      </c>
      <c r="J12" s="37">
        <f>POWER(2,-I12)</f>
        <v>0.15400839955276033</v>
      </c>
    </row>
    <row r="13" spans="1:256" x14ac:dyDescent="0.15">
      <c r="A13" s="43" t="s">
        <v>5</v>
      </c>
      <c r="B13" s="44">
        <f>AVERAGE(B9:B12)</f>
        <v>23.571165561676025</v>
      </c>
      <c r="C13" s="44">
        <f>AVERAGE(C9:C12)</f>
        <v>15.018930673599243</v>
      </c>
      <c r="D13" s="45">
        <f>AVERAGE(D9:D12)</f>
        <v>8.5522348880767822</v>
      </c>
      <c r="E13" s="43" t="s">
        <v>5</v>
      </c>
      <c r="F13" s="44">
        <f>AVERAGE(F9:F12)</f>
        <v>27.405370712280273</v>
      </c>
      <c r="G13" s="44">
        <f>AVERAGE(G9:G12)</f>
        <v>15.678572018941244</v>
      </c>
      <c r="H13" s="45">
        <f>AVERAGE(H9:H12)</f>
        <v>11.726798693339029</v>
      </c>
      <c r="I13" s="45">
        <f>AVERAGE(I9:I12)</f>
        <v>3.1745638052622476</v>
      </c>
      <c r="J13" s="57">
        <f>AVERAGE(J9:J12)</f>
        <v>0.11467777087180882</v>
      </c>
      <c r="K13" s="46"/>
    </row>
    <row r="14" spans="1:256" x14ac:dyDescent="0.15">
      <c r="A14" s="47" t="s">
        <v>6</v>
      </c>
      <c r="B14" s="48">
        <f>MEDIAN(B9:B12)</f>
        <v>23.653640747070312</v>
      </c>
      <c r="C14" s="48">
        <f>MEDIAN(C9:C12)</f>
        <v>14.973392486572266</v>
      </c>
      <c r="D14" s="49">
        <f>MEDIAN(D9:D12)</f>
        <v>8.6020617485046387</v>
      </c>
      <c r="E14" s="47" t="s">
        <v>6</v>
      </c>
      <c r="F14" s="48">
        <f>MEDIAN(F9:F12)</f>
        <v>27.570522308349609</v>
      </c>
      <c r="G14" s="48">
        <f>MEDIAN(G9:G12)</f>
        <v>15.6361083984375</v>
      </c>
      <c r="H14" s="49">
        <f>MEDIAN(H9:H12)</f>
        <v>11.745037078857422</v>
      </c>
      <c r="I14" s="49">
        <f>MEDIAN(I9:I12)</f>
        <v>3.1928021907806396</v>
      </c>
      <c r="J14" s="49">
        <f>MEDIAN(J9:J12)</f>
        <v>0.10936308945721077</v>
      </c>
    </row>
    <row r="15" spans="1:256" ht="15" thickBot="1" x14ac:dyDescent="0.2">
      <c r="A15" s="50" t="s">
        <v>7</v>
      </c>
      <c r="B15" s="51">
        <f>STDEV(B9:B12)</f>
        <v>0.23796499025539444</v>
      </c>
      <c r="C15" s="51">
        <f>STDEV(C9:C12)</f>
        <v>0.13313151558366446</v>
      </c>
      <c r="D15" s="52">
        <f>STDEV(D9:D12)</f>
        <v>0.18987743081207309</v>
      </c>
      <c r="E15" s="50" t="s">
        <v>7</v>
      </c>
      <c r="F15" s="51">
        <f>STDEV(F9:F12)</f>
        <v>0.45841564839568949</v>
      </c>
      <c r="G15" s="51">
        <f>STDEV(G9:G12)</f>
        <v>0.13095107361472871</v>
      </c>
      <c r="H15" s="52">
        <f>STDEV(H9:H12)</f>
        <v>0.46679285789067426</v>
      </c>
      <c r="I15" s="52">
        <f>STDEV(I9:I12)</f>
        <v>0.46679285789067487</v>
      </c>
      <c r="J15" s="52">
        <f>STDEV(J9:J12)</f>
        <v>3.6960985237171985E-2</v>
      </c>
    </row>
    <row r="16" spans="1:256" x14ac:dyDescent="0.15">
      <c r="A16" s="6"/>
      <c r="B16" s="6" t="s">
        <v>8</v>
      </c>
      <c r="C16" s="6"/>
      <c r="D16" s="6"/>
      <c r="E16" s="6"/>
      <c r="F16" s="6"/>
      <c r="G16" s="6"/>
      <c r="H16" s="6"/>
      <c r="I16" s="6"/>
      <c r="J16" s="7">
        <f>J15/(SQRT(4))</f>
        <v>1.8480492618585993E-2</v>
      </c>
    </row>
    <row r="17" spans="1:256" ht="15" thickBot="1" x14ac:dyDescent="0.2">
      <c r="A17" s="26" t="s">
        <v>25</v>
      </c>
      <c r="B17" s="6">
        <f>TTEST(B9:B12,F9:F12,2,2)</f>
        <v>2.7113798173627781E-5</v>
      </c>
      <c r="C17" s="6"/>
      <c r="D17" s="3"/>
      <c r="E17" s="24" t="s">
        <v>17</v>
      </c>
      <c r="F17" s="56">
        <v>27.400548934936523</v>
      </c>
      <c r="G17" s="56">
        <v>14.804285049438477</v>
      </c>
    </row>
    <row r="18" spans="1:256" x14ac:dyDescent="0.15">
      <c r="A18" s="26" t="s">
        <v>2</v>
      </c>
      <c r="B18" s="6">
        <f>TTEST(C9:C12,G9:G12,2,2)</f>
        <v>1.260050635314696E-3</v>
      </c>
      <c r="C18" s="6"/>
      <c r="D18" s="6"/>
      <c r="H18" s="19"/>
      <c r="I18" s="15" t="s">
        <v>2</v>
      </c>
      <c r="J18" s="20" t="s">
        <v>25</v>
      </c>
    </row>
    <row r="19" spans="1:256" x14ac:dyDescent="0.15">
      <c r="A19" s="26" t="s">
        <v>9</v>
      </c>
      <c r="B19" s="58">
        <f>TTEST(D9:D12,H9:H12,2,2)</f>
        <v>5.588396803386694E-5</v>
      </c>
      <c r="C19" s="6"/>
      <c r="D19" s="6"/>
      <c r="F19" s="3"/>
      <c r="H19" s="18" t="s">
        <v>22</v>
      </c>
      <c r="I19" s="16">
        <v>27.437110900878906</v>
      </c>
      <c r="J19" s="21">
        <v>33.313926696777344</v>
      </c>
    </row>
    <row r="20" spans="1:256" ht="15" thickBot="1" x14ac:dyDescent="0.2">
      <c r="A20" s="53" t="s">
        <v>10</v>
      </c>
      <c r="B20" s="31">
        <f>POWER(-(-I13-I15),2)</f>
        <v>13.259478348288186</v>
      </c>
      <c r="C20" s="31"/>
      <c r="D20" s="6"/>
      <c r="E20" s="6"/>
      <c r="F20" s="8"/>
      <c r="H20" s="14" t="s">
        <v>22</v>
      </c>
      <c r="I20" s="17">
        <v>27.064399719238281</v>
      </c>
      <c r="J20" s="22">
        <v>35.264152526855469</v>
      </c>
    </row>
    <row r="21" spans="1:256" x14ac:dyDescent="0.15">
      <c r="A21" s="53" t="s">
        <v>11</v>
      </c>
      <c r="B21" s="31">
        <f>POWER(2,-I13)</f>
        <v>0.11075442110992974</v>
      </c>
      <c r="C21" s="31"/>
      <c r="D21" s="6"/>
      <c r="E21" s="6"/>
      <c r="F21" s="8"/>
      <c r="G21" s="8"/>
      <c r="H21" s="3"/>
      <c r="I21" s="3"/>
      <c r="J21" s="3"/>
    </row>
    <row r="22" spans="1:256" ht="15" thickBot="1" x14ac:dyDescent="0.2">
      <c r="B22" s="6"/>
      <c r="C22" s="6"/>
      <c r="D22" s="6"/>
      <c r="E22" s="30"/>
      <c r="F22" s="6"/>
      <c r="G22" s="6"/>
      <c r="H22" s="6"/>
      <c r="J22" s="31"/>
      <c r="L22" s="13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</row>
    <row r="23" spans="1:256" ht="15" thickBot="1" x14ac:dyDescent="0.2">
      <c r="A23" s="32" t="s">
        <v>1</v>
      </c>
      <c r="B23" s="33" t="s">
        <v>25</v>
      </c>
      <c r="C23" s="33" t="s">
        <v>2</v>
      </c>
      <c r="D23" s="34" t="s">
        <v>3</v>
      </c>
      <c r="E23" s="32" t="s">
        <v>21</v>
      </c>
      <c r="F23" s="33" t="s">
        <v>25</v>
      </c>
      <c r="G23" s="33" t="s">
        <v>2</v>
      </c>
      <c r="H23" s="34" t="s">
        <v>3</v>
      </c>
      <c r="I23" s="33" t="s">
        <v>4</v>
      </c>
      <c r="L23" s="13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</row>
    <row r="24" spans="1:256" x14ac:dyDescent="0.15">
      <c r="A24" s="9" t="s">
        <v>13</v>
      </c>
      <c r="B24" s="35">
        <v>23.7470703125</v>
      </c>
      <c r="C24" s="35">
        <v>15.210413932800293</v>
      </c>
      <c r="D24" s="36">
        <f>B24-C24</f>
        <v>8.536656379699707</v>
      </c>
      <c r="E24" s="9" t="s">
        <v>13</v>
      </c>
      <c r="F24" s="35">
        <v>21.535163879394531</v>
      </c>
      <c r="G24" s="35">
        <v>14.924270629882812</v>
      </c>
      <c r="H24" s="36">
        <f>F24-G24</f>
        <v>6.6108932495117188</v>
      </c>
      <c r="I24" s="36">
        <f>H24-$D$28</f>
        <v>-1.9413416385650635</v>
      </c>
      <c r="J24" s="37">
        <f>POWER(2,-I24)</f>
        <v>3.8406264191217061</v>
      </c>
      <c r="L24" s="13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</row>
    <row r="25" spans="1:256" x14ac:dyDescent="0.15">
      <c r="A25" s="1" t="s">
        <v>14</v>
      </c>
      <c r="B25" s="38">
        <v>23.721290588378906</v>
      </c>
      <c r="C25" s="38">
        <v>15.007135391235352</v>
      </c>
      <c r="D25" s="39">
        <f>B25-C25</f>
        <v>8.7141551971435547</v>
      </c>
      <c r="E25" s="1" t="s">
        <v>14</v>
      </c>
      <c r="F25" s="55">
        <v>21.898475646972656</v>
      </c>
      <c r="G25" s="55">
        <v>14.894129753112793</v>
      </c>
      <c r="H25" s="39">
        <f>F25-G25</f>
        <v>7.0043458938598633</v>
      </c>
      <c r="I25" s="39">
        <f t="shared" ref="I25:I27" si="0">H25-$D$28</f>
        <v>-1.5478889942169189</v>
      </c>
      <c r="J25" s="37">
        <f>POWER(2,-I25)</f>
        <v>2.9238899142726451</v>
      </c>
      <c r="L25" s="13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</row>
    <row r="26" spans="1:256" x14ac:dyDescent="0.15">
      <c r="A26" s="11" t="s">
        <v>15</v>
      </c>
      <c r="B26" s="40">
        <v>23.585990905761719</v>
      </c>
      <c r="C26" s="40">
        <v>14.918523788452148</v>
      </c>
      <c r="D26" s="39">
        <f>B26-C26</f>
        <v>8.6674671173095703</v>
      </c>
      <c r="E26" s="11" t="s">
        <v>15</v>
      </c>
      <c r="F26" s="38">
        <v>21.750297546386719</v>
      </c>
      <c r="G26" s="38">
        <v>14.934150695800781</v>
      </c>
      <c r="H26" s="39">
        <f>F26-G26</f>
        <v>6.8161468505859375</v>
      </c>
      <c r="I26" s="39">
        <f t="shared" si="0"/>
        <v>-1.7360880374908447</v>
      </c>
      <c r="J26" s="37">
        <f>POWER(2,-I26)</f>
        <v>3.3313063634233124</v>
      </c>
    </row>
    <row r="27" spans="1:256" ht="15" thickBot="1" x14ac:dyDescent="0.2">
      <c r="A27" s="10" t="s">
        <v>16</v>
      </c>
      <c r="B27" s="41">
        <v>23.230310440063477</v>
      </c>
      <c r="C27" s="41">
        <v>14.93964958190918</v>
      </c>
      <c r="D27" s="42">
        <f>B27-C27</f>
        <v>8.2906608581542969</v>
      </c>
      <c r="E27" s="10" t="s">
        <v>16</v>
      </c>
      <c r="F27" s="41">
        <v>21.774238586425781</v>
      </c>
      <c r="G27" s="41">
        <v>14.923563003540039</v>
      </c>
      <c r="H27" s="42">
        <f>F27-G27</f>
        <v>6.8506755828857422</v>
      </c>
      <c r="I27" s="42">
        <f t="shared" si="0"/>
        <v>-1.70155930519104</v>
      </c>
      <c r="J27" s="37">
        <f>POWER(2,-I27)</f>
        <v>3.2525231043595251</v>
      </c>
    </row>
    <row r="28" spans="1:256" x14ac:dyDescent="0.15">
      <c r="A28" s="43" t="s">
        <v>5</v>
      </c>
      <c r="B28" s="44">
        <f>AVERAGE(B24:B27)</f>
        <v>23.571165561676025</v>
      </c>
      <c r="C28" s="44">
        <f>AVERAGE(C24:C27)</f>
        <v>15.018930673599243</v>
      </c>
      <c r="D28" s="45">
        <f>AVERAGE(D24:D27)</f>
        <v>8.5522348880767822</v>
      </c>
      <c r="E28" s="43" t="s">
        <v>5</v>
      </c>
      <c r="F28" s="44">
        <f>AVERAGE(F24:F27)</f>
        <v>21.739543914794922</v>
      </c>
      <c r="G28" s="44">
        <f>AVERAGE(G24:G27)</f>
        <v>14.919028520584106</v>
      </c>
      <c r="H28" s="45">
        <f>AVERAGE(H24:H27)</f>
        <v>6.8205153942108154</v>
      </c>
      <c r="I28" s="45">
        <f>AVERAGE(I24:I27)</f>
        <v>-1.7317194938659668</v>
      </c>
      <c r="J28" s="57">
        <f>AVERAGE(J24:J27)</f>
        <v>3.3370864502942972</v>
      </c>
      <c r="K28" s="46"/>
    </row>
    <row r="29" spans="1:256" x14ac:dyDescent="0.15">
      <c r="A29" s="47" t="s">
        <v>6</v>
      </c>
      <c r="B29" s="48">
        <f>MEDIAN(B24:B27)</f>
        <v>23.653640747070312</v>
      </c>
      <c r="C29" s="48">
        <f>MEDIAN(C24:C27)</f>
        <v>14.973392486572266</v>
      </c>
      <c r="D29" s="49">
        <f>MEDIAN(D24:D27)</f>
        <v>8.6020617485046387</v>
      </c>
      <c r="E29" s="47" t="s">
        <v>6</v>
      </c>
      <c r="F29" s="48">
        <f>MEDIAN(F24:F27)</f>
        <v>21.76226806640625</v>
      </c>
      <c r="G29" s="48">
        <f>MEDIAN(G24:G27)</f>
        <v>14.923916816711426</v>
      </c>
      <c r="H29" s="49">
        <f>MEDIAN(H24:H27)</f>
        <v>6.8334112167358398</v>
      </c>
      <c r="I29" s="49">
        <f>MEDIAN(I24:I27)</f>
        <v>-1.7188236713409424</v>
      </c>
      <c r="J29" s="49">
        <f>MEDIAN(J24:J27)</f>
        <v>3.291914733891419</v>
      </c>
    </row>
    <row r="30" spans="1:256" ht="15" thickBot="1" x14ac:dyDescent="0.2">
      <c r="A30" s="50" t="s">
        <v>7</v>
      </c>
      <c r="B30" s="51">
        <f>STDEV(B24:B27)</f>
        <v>0.23796499025539444</v>
      </c>
      <c r="C30" s="51">
        <f>STDEV(C24:C27)</f>
        <v>0.13313151558366446</v>
      </c>
      <c r="D30" s="52">
        <f>STDEV(D24:D27)</f>
        <v>0.18987743081207309</v>
      </c>
      <c r="E30" s="50" t="s">
        <v>7</v>
      </c>
      <c r="F30" s="51">
        <f>STDEV(F24:F27)</f>
        <v>0.15094132987716924</v>
      </c>
      <c r="G30" s="51">
        <f>STDEV(G24:G27)</f>
        <v>1.7288435927439817E-2</v>
      </c>
      <c r="H30" s="52">
        <f>STDEV(H24:H27)</f>
        <v>0.16192983799964852</v>
      </c>
      <c r="I30" s="52">
        <f>STDEV(I24:I27)</f>
        <v>0.16192983799964852</v>
      </c>
      <c r="J30" s="52">
        <f>STDEV(J24:J27)</f>
        <v>0.37923969837334648</v>
      </c>
    </row>
    <row r="31" spans="1:256" x14ac:dyDescent="0.15">
      <c r="A31" s="6"/>
      <c r="B31" s="6" t="s">
        <v>8</v>
      </c>
      <c r="C31" s="6"/>
      <c r="D31" s="6"/>
      <c r="E31" s="6"/>
      <c r="F31" s="6"/>
      <c r="G31" s="6"/>
      <c r="H31" s="6"/>
      <c r="I31" s="6"/>
      <c r="J31" s="7">
        <f>J30/(SQRT(4))</f>
        <v>0.18961984918667324</v>
      </c>
    </row>
    <row r="32" spans="1:256" x14ac:dyDescent="0.15">
      <c r="A32" s="26" t="s">
        <v>25</v>
      </c>
      <c r="B32" s="6">
        <f>TTEST(B24:B27,F24:F27,2,2)</f>
        <v>1.2762985206949838E-5</v>
      </c>
      <c r="C32" s="6"/>
      <c r="D32" s="3"/>
      <c r="E32" s="3"/>
      <c r="F32" s="3"/>
      <c r="G32" s="3"/>
      <c r="H32" s="3"/>
    </row>
    <row r="33" spans="1:256" x14ac:dyDescent="0.15">
      <c r="A33" s="26" t="s">
        <v>2</v>
      </c>
      <c r="B33" s="6">
        <f>TTEST(C24:C27,G24:G27,2,2)</f>
        <v>0.18723882610885015</v>
      </c>
      <c r="C33" s="6"/>
      <c r="D33" s="6"/>
    </row>
    <row r="34" spans="1:256" x14ac:dyDescent="0.15">
      <c r="A34" s="26" t="s">
        <v>9</v>
      </c>
      <c r="B34" s="58">
        <f>TTEST(D24:D27,H24:H27,2,2)</f>
        <v>8.7138726271975362E-6</v>
      </c>
      <c r="C34" s="6"/>
      <c r="D34" s="6"/>
      <c r="F34" s="3"/>
      <c r="J34" s="3"/>
    </row>
    <row r="35" spans="1:256" x14ac:dyDescent="0.15">
      <c r="A35" s="53" t="s">
        <v>10</v>
      </c>
      <c r="B35" s="31">
        <f>POWER(-(-I28-I30),2)</f>
        <v>2.4642395636648939</v>
      </c>
      <c r="C35" s="31"/>
      <c r="D35" s="6"/>
      <c r="E35" s="6"/>
      <c r="F35" s="8"/>
      <c r="J35" s="3"/>
    </row>
    <row r="36" spans="1:256" x14ac:dyDescent="0.15">
      <c r="A36" s="53" t="s">
        <v>11</v>
      </c>
      <c r="B36" s="31">
        <f>POWER(2,-I28)</f>
        <v>3.3212342792391127</v>
      </c>
      <c r="C36" s="31"/>
      <c r="D36" s="6"/>
      <c r="E36" s="6"/>
      <c r="F36" s="8"/>
      <c r="G36" s="8"/>
      <c r="H36" s="3"/>
      <c r="I36" s="3"/>
      <c r="J36" s="3"/>
    </row>
    <row r="37" spans="1:256" ht="15" thickBot="1" x14ac:dyDescent="0.2"/>
    <row r="38" spans="1:256" ht="15" thickBot="1" x14ac:dyDescent="0.2">
      <c r="A38" s="32" t="s">
        <v>1</v>
      </c>
      <c r="B38" s="33" t="s">
        <v>25</v>
      </c>
      <c r="C38" s="33" t="s">
        <v>2</v>
      </c>
      <c r="D38" s="34" t="s">
        <v>3</v>
      </c>
      <c r="E38" s="32" t="s">
        <v>21</v>
      </c>
      <c r="F38" s="54" t="s">
        <v>25</v>
      </c>
      <c r="G38" s="33" t="s">
        <v>2</v>
      </c>
      <c r="H38" s="34" t="s">
        <v>3</v>
      </c>
      <c r="I38" s="33" t="s">
        <v>4</v>
      </c>
      <c r="L38" s="13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</row>
    <row r="39" spans="1:256" x14ac:dyDescent="0.15">
      <c r="A39" s="9" t="s">
        <v>13</v>
      </c>
      <c r="B39" s="35">
        <v>23.7470703125</v>
      </c>
      <c r="C39" s="35">
        <v>15.210413932800293</v>
      </c>
      <c r="D39" s="36">
        <f>B39-C39</f>
        <v>8.536656379699707</v>
      </c>
      <c r="E39" s="9" t="s">
        <v>17</v>
      </c>
      <c r="F39" s="35">
        <v>24.539813995361328</v>
      </c>
      <c r="G39" s="35">
        <v>15.321150779724121</v>
      </c>
      <c r="H39" s="36">
        <f>F39-G39</f>
        <v>9.218663215637207</v>
      </c>
      <c r="I39" s="36">
        <f t="shared" ref="I39" si="1">H39-$D$43</f>
        <v>0.6664283275604248</v>
      </c>
      <c r="J39" s="37">
        <f>POWER(2,-I39)</f>
        <v>0.63006460559312427</v>
      </c>
      <c r="L39" s="13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</row>
    <row r="40" spans="1:256" x14ac:dyDescent="0.15">
      <c r="A40" s="1" t="s">
        <v>14</v>
      </c>
      <c r="B40" s="38">
        <v>23.721290588378906</v>
      </c>
      <c r="C40" s="38">
        <v>15.007135391235352</v>
      </c>
      <c r="D40" s="39">
        <f>B40-C40</f>
        <v>8.7141551971435547</v>
      </c>
      <c r="E40" s="1" t="s">
        <v>18</v>
      </c>
      <c r="F40" s="55">
        <v>25.163610458374023</v>
      </c>
      <c r="G40" s="55">
        <v>15.510482788085938</v>
      </c>
      <c r="H40" s="39">
        <f>F40-G40</f>
        <v>9.6531276702880859</v>
      </c>
      <c r="I40" s="39">
        <f t="shared" ref="I40:I42" si="2">H40-$D$43</f>
        <v>1.1008927822113037</v>
      </c>
      <c r="J40" s="37">
        <f>POWER(2,-I40)</f>
        <v>0.46622789091916261</v>
      </c>
      <c r="L40" s="13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</row>
    <row r="41" spans="1:256" x14ac:dyDescent="0.15">
      <c r="A41" s="11" t="s">
        <v>15</v>
      </c>
      <c r="B41" s="40">
        <v>23.585990905761719</v>
      </c>
      <c r="C41" s="40">
        <v>14.918523788452148</v>
      </c>
      <c r="D41" s="39">
        <f>B41-C41</f>
        <v>8.6674671173095703</v>
      </c>
      <c r="E41" s="11" t="s">
        <v>19</v>
      </c>
      <c r="F41" s="38">
        <v>25.252162933349609</v>
      </c>
      <c r="G41" s="38">
        <v>15.397890090942383</v>
      </c>
      <c r="H41" s="39">
        <f>F41-G41</f>
        <v>9.8542728424072266</v>
      </c>
      <c r="I41" s="39">
        <f t="shared" si="2"/>
        <v>1.3020379543304443</v>
      </c>
      <c r="J41" s="37">
        <f>POWER(2,-I41)</f>
        <v>0.4055529083877572</v>
      </c>
    </row>
    <row r="42" spans="1:256" ht="15" thickBot="1" x14ac:dyDescent="0.2">
      <c r="A42" s="10" t="s">
        <v>16</v>
      </c>
      <c r="B42" s="41">
        <v>23.230310440063477</v>
      </c>
      <c r="C42" s="41">
        <v>14.93964958190918</v>
      </c>
      <c r="D42" s="42">
        <f>B42-C42</f>
        <v>8.2906608581542969</v>
      </c>
      <c r="E42" s="10" t="s">
        <v>20</v>
      </c>
      <c r="F42" s="41">
        <v>25.962085723876953</v>
      </c>
      <c r="G42" s="41">
        <v>15.749425888061523</v>
      </c>
      <c r="H42" s="42">
        <f>F42-G42</f>
        <v>10.21265983581543</v>
      </c>
      <c r="I42" s="42">
        <f t="shared" si="2"/>
        <v>1.6604249477386475</v>
      </c>
      <c r="J42" s="37">
        <f>POWER(2,-I42)</f>
        <v>0.31634595464734849</v>
      </c>
    </row>
    <row r="43" spans="1:256" x14ac:dyDescent="0.15">
      <c r="A43" s="43" t="s">
        <v>5</v>
      </c>
      <c r="B43" s="44">
        <f>AVERAGE(B39:B42)</f>
        <v>23.571165561676025</v>
      </c>
      <c r="C43" s="44">
        <f>AVERAGE(C39:C42)</f>
        <v>15.018930673599243</v>
      </c>
      <c r="D43" s="45">
        <f>AVERAGE(D39:D42)</f>
        <v>8.5522348880767822</v>
      </c>
      <c r="E43" s="43" t="s">
        <v>5</v>
      </c>
      <c r="F43" s="44">
        <f>AVERAGE(F39:F42)</f>
        <v>25.229418277740479</v>
      </c>
      <c r="G43" s="44">
        <f>AVERAGE(G39:G42)</f>
        <v>15.494737386703491</v>
      </c>
      <c r="H43" s="45">
        <f>AVERAGE(H39:H42)</f>
        <v>9.7346808910369873</v>
      </c>
      <c r="I43" s="45">
        <f>AVERAGE(I39:I42)</f>
        <v>1.1824460029602051</v>
      </c>
      <c r="J43" s="57">
        <f>AVERAGE(J39:J42)</f>
        <v>0.4545478398868481</v>
      </c>
      <c r="K43" s="46"/>
    </row>
    <row r="44" spans="1:256" x14ac:dyDescent="0.15">
      <c r="A44" s="47" t="s">
        <v>6</v>
      </c>
      <c r="B44" s="48">
        <f>MEDIAN(B39:B42)</f>
        <v>23.653640747070312</v>
      </c>
      <c r="C44" s="48">
        <f>MEDIAN(C39:C42)</f>
        <v>14.973392486572266</v>
      </c>
      <c r="D44" s="49">
        <f>MEDIAN(D39:D42)</f>
        <v>8.6020617485046387</v>
      </c>
      <c r="E44" s="47" t="s">
        <v>6</v>
      </c>
      <c r="F44" s="48">
        <f>MEDIAN(F39:F42)</f>
        <v>25.207886695861816</v>
      </c>
      <c r="G44" s="48">
        <f>MEDIAN(G39:G42)</f>
        <v>15.45418643951416</v>
      </c>
      <c r="H44" s="49">
        <f>MEDIAN(H39:H42)</f>
        <v>9.7537002563476562</v>
      </c>
      <c r="I44" s="49">
        <f>MEDIAN(I39:I42)</f>
        <v>1.201465368270874</v>
      </c>
      <c r="J44" s="49">
        <f>MEDIAN(J39:J42)</f>
        <v>0.43589039965345988</v>
      </c>
    </row>
    <row r="45" spans="1:256" ht="15" thickBot="1" x14ac:dyDescent="0.2">
      <c r="A45" s="50" t="s">
        <v>7</v>
      </c>
      <c r="B45" s="51">
        <f>STDEV(B39:B42)</f>
        <v>0.23796499025539444</v>
      </c>
      <c r="C45" s="51">
        <f>STDEV(C39:C42)</f>
        <v>0.13313151558366446</v>
      </c>
      <c r="D45" s="52">
        <f>STDEV(D39:D42)</f>
        <v>0.18987743081207309</v>
      </c>
      <c r="E45" s="50" t="s">
        <v>7</v>
      </c>
      <c r="F45" s="51">
        <f>STDEV(F39:F42)</f>
        <v>0.58229535499674412</v>
      </c>
      <c r="G45" s="51">
        <f>STDEV(G39:G42)</f>
        <v>0.18674926078170934</v>
      </c>
      <c r="H45" s="52">
        <f>STDEV(H39:H42)</f>
        <v>0.4146047417414836</v>
      </c>
      <c r="I45" s="52">
        <f>STDEV(I39:I42)</f>
        <v>0.4146047417414836</v>
      </c>
      <c r="J45" s="52">
        <f>STDEV(J39:J42)</f>
        <v>0.13221550972113918</v>
      </c>
    </row>
    <row r="46" spans="1:256" x14ac:dyDescent="0.15">
      <c r="A46" s="6"/>
      <c r="B46" s="6" t="s">
        <v>8</v>
      </c>
      <c r="C46" s="6"/>
      <c r="D46" s="6"/>
      <c r="E46" s="6"/>
      <c r="F46" s="6"/>
      <c r="G46" s="6"/>
      <c r="H46" s="6"/>
      <c r="I46" s="6"/>
      <c r="J46" s="7">
        <f>J45/(SQRT(4))</f>
        <v>6.6107754860569592E-2</v>
      </c>
    </row>
    <row r="47" spans="1:256" x14ac:dyDescent="0.15">
      <c r="A47" s="26" t="s">
        <v>25</v>
      </c>
      <c r="B47" s="6">
        <f>TTEST(B39:B42,F39:F42,2,2)</f>
        <v>1.8790556203190447E-3</v>
      </c>
      <c r="C47" s="6"/>
      <c r="D47" s="3"/>
      <c r="E47" s="3"/>
      <c r="F47" s="3"/>
      <c r="G47" s="3"/>
      <c r="H47" s="3"/>
    </row>
    <row r="48" spans="1:256" x14ac:dyDescent="0.15">
      <c r="A48" s="26" t="s">
        <v>2</v>
      </c>
      <c r="B48" s="6">
        <f>TTEST(C39:C42,G39:G42,2,2)</f>
        <v>6.0160594938227386E-3</v>
      </c>
      <c r="C48" s="6"/>
      <c r="D48" s="6"/>
    </row>
    <row r="49" spans="1:10" x14ac:dyDescent="0.15">
      <c r="A49" s="26" t="s">
        <v>9</v>
      </c>
      <c r="B49" s="58">
        <f>TTEST(D39:D42,H39:H42,2,2)</f>
        <v>2.0424255318183325E-3</v>
      </c>
      <c r="C49" s="6"/>
      <c r="D49" s="6"/>
      <c r="F49" s="3"/>
      <c r="J49" s="3"/>
    </row>
    <row r="50" spans="1:10" x14ac:dyDescent="0.15">
      <c r="A50" s="53" t="s">
        <v>10</v>
      </c>
      <c r="B50" s="31">
        <f>POWER(-(-I43-I45),2)</f>
        <v>2.550571081152218</v>
      </c>
      <c r="C50" s="31"/>
      <c r="D50" s="6"/>
      <c r="E50" s="6"/>
      <c r="F50" s="8"/>
      <c r="J50" s="3"/>
    </row>
    <row r="51" spans="1:10" x14ac:dyDescent="0.15">
      <c r="A51" s="53" t="s">
        <v>11</v>
      </c>
      <c r="B51" s="31">
        <f>POWER(2,-I43)</f>
        <v>0.44060384711466077</v>
      </c>
      <c r="C51" s="31"/>
      <c r="D51" s="6"/>
      <c r="E51" s="6"/>
      <c r="F51" s="8"/>
      <c r="G51" s="8"/>
      <c r="H51" s="3"/>
      <c r="I51" s="3"/>
      <c r="J51" s="3"/>
    </row>
    <row r="52" spans="1:10" x14ac:dyDescent="0.15">
      <c r="A52" s="53"/>
      <c r="B52" s="31"/>
      <c r="C52" s="31"/>
      <c r="D52" s="6"/>
      <c r="E52" s="6"/>
      <c r="F52" s="8"/>
      <c r="G52" s="8"/>
      <c r="H52" s="3"/>
      <c r="I52" s="3"/>
      <c r="J52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52"/>
  <sheetViews>
    <sheetView workbookViewId="0">
      <selection activeCell="E32" sqref="E32"/>
    </sheetView>
  </sheetViews>
  <sheetFormatPr baseColWidth="10" defaultColWidth="8.83203125" defaultRowHeight="14" x14ac:dyDescent="0.15"/>
  <cols>
    <col min="1" max="1" width="12" style="5" customWidth="1"/>
    <col min="2" max="4" width="10.1640625" style="5" customWidth="1"/>
    <col min="5" max="5" width="12.6640625" style="5" customWidth="1"/>
    <col min="6" max="11" width="10.1640625" style="5" customWidth="1"/>
    <col min="12" max="12" width="9" style="3"/>
    <col min="13" max="256" width="9" style="5"/>
    <col min="257" max="257" width="12" style="5" customWidth="1"/>
    <col min="258" max="260" width="10.1640625" style="5" customWidth="1"/>
    <col min="261" max="261" width="12.6640625" style="5" customWidth="1"/>
    <col min="262" max="267" width="10.1640625" style="5" customWidth="1"/>
    <col min="268" max="512" width="9" style="5"/>
    <col min="513" max="513" width="12" style="5" customWidth="1"/>
    <col min="514" max="516" width="10.1640625" style="5" customWidth="1"/>
    <col min="517" max="517" width="12.6640625" style="5" customWidth="1"/>
    <col min="518" max="523" width="10.1640625" style="5" customWidth="1"/>
    <col min="524" max="768" width="9" style="5"/>
    <col min="769" max="769" width="12" style="5" customWidth="1"/>
    <col min="770" max="772" width="10.1640625" style="5" customWidth="1"/>
    <col min="773" max="773" width="12.6640625" style="5" customWidth="1"/>
    <col min="774" max="779" width="10.1640625" style="5" customWidth="1"/>
    <col min="780" max="1024" width="9" style="5"/>
    <col min="1025" max="1025" width="12" style="5" customWidth="1"/>
    <col min="1026" max="1028" width="10.1640625" style="5" customWidth="1"/>
    <col min="1029" max="1029" width="12.6640625" style="5" customWidth="1"/>
    <col min="1030" max="1035" width="10.1640625" style="5" customWidth="1"/>
    <col min="1036" max="1280" width="9" style="5"/>
    <col min="1281" max="1281" width="12" style="5" customWidth="1"/>
    <col min="1282" max="1284" width="10.1640625" style="5" customWidth="1"/>
    <col min="1285" max="1285" width="12.6640625" style="5" customWidth="1"/>
    <col min="1286" max="1291" width="10.1640625" style="5" customWidth="1"/>
    <col min="1292" max="1536" width="9" style="5"/>
    <col min="1537" max="1537" width="12" style="5" customWidth="1"/>
    <col min="1538" max="1540" width="10.1640625" style="5" customWidth="1"/>
    <col min="1541" max="1541" width="12.6640625" style="5" customWidth="1"/>
    <col min="1542" max="1547" width="10.1640625" style="5" customWidth="1"/>
    <col min="1548" max="1792" width="9" style="5"/>
    <col min="1793" max="1793" width="12" style="5" customWidth="1"/>
    <col min="1794" max="1796" width="10.1640625" style="5" customWidth="1"/>
    <col min="1797" max="1797" width="12.6640625" style="5" customWidth="1"/>
    <col min="1798" max="1803" width="10.1640625" style="5" customWidth="1"/>
    <col min="1804" max="2048" width="9" style="5"/>
    <col min="2049" max="2049" width="12" style="5" customWidth="1"/>
    <col min="2050" max="2052" width="10.1640625" style="5" customWidth="1"/>
    <col min="2053" max="2053" width="12.6640625" style="5" customWidth="1"/>
    <col min="2054" max="2059" width="10.1640625" style="5" customWidth="1"/>
    <col min="2060" max="2304" width="9" style="5"/>
    <col min="2305" max="2305" width="12" style="5" customWidth="1"/>
    <col min="2306" max="2308" width="10.1640625" style="5" customWidth="1"/>
    <col min="2309" max="2309" width="12.6640625" style="5" customWidth="1"/>
    <col min="2310" max="2315" width="10.1640625" style="5" customWidth="1"/>
    <col min="2316" max="2560" width="9" style="5"/>
    <col min="2561" max="2561" width="12" style="5" customWidth="1"/>
    <col min="2562" max="2564" width="10.1640625" style="5" customWidth="1"/>
    <col min="2565" max="2565" width="12.6640625" style="5" customWidth="1"/>
    <col min="2566" max="2571" width="10.1640625" style="5" customWidth="1"/>
    <col min="2572" max="2816" width="9" style="5"/>
    <col min="2817" max="2817" width="12" style="5" customWidth="1"/>
    <col min="2818" max="2820" width="10.1640625" style="5" customWidth="1"/>
    <col min="2821" max="2821" width="12.6640625" style="5" customWidth="1"/>
    <col min="2822" max="2827" width="10.1640625" style="5" customWidth="1"/>
    <col min="2828" max="3072" width="9" style="5"/>
    <col min="3073" max="3073" width="12" style="5" customWidth="1"/>
    <col min="3074" max="3076" width="10.1640625" style="5" customWidth="1"/>
    <col min="3077" max="3077" width="12.6640625" style="5" customWidth="1"/>
    <col min="3078" max="3083" width="10.1640625" style="5" customWidth="1"/>
    <col min="3084" max="3328" width="9" style="5"/>
    <col min="3329" max="3329" width="12" style="5" customWidth="1"/>
    <col min="3330" max="3332" width="10.1640625" style="5" customWidth="1"/>
    <col min="3333" max="3333" width="12.6640625" style="5" customWidth="1"/>
    <col min="3334" max="3339" width="10.1640625" style="5" customWidth="1"/>
    <col min="3340" max="3584" width="9" style="5"/>
    <col min="3585" max="3585" width="12" style="5" customWidth="1"/>
    <col min="3586" max="3588" width="10.1640625" style="5" customWidth="1"/>
    <col min="3589" max="3589" width="12.6640625" style="5" customWidth="1"/>
    <col min="3590" max="3595" width="10.1640625" style="5" customWidth="1"/>
    <col min="3596" max="3840" width="9" style="5"/>
    <col min="3841" max="3841" width="12" style="5" customWidth="1"/>
    <col min="3842" max="3844" width="10.1640625" style="5" customWidth="1"/>
    <col min="3845" max="3845" width="12.6640625" style="5" customWidth="1"/>
    <col min="3846" max="3851" width="10.1640625" style="5" customWidth="1"/>
    <col min="3852" max="4096" width="9" style="5"/>
    <col min="4097" max="4097" width="12" style="5" customWidth="1"/>
    <col min="4098" max="4100" width="10.1640625" style="5" customWidth="1"/>
    <col min="4101" max="4101" width="12.6640625" style="5" customWidth="1"/>
    <col min="4102" max="4107" width="10.1640625" style="5" customWidth="1"/>
    <col min="4108" max="4352" width="9" style="5"/>
    <col min="4353" max="4353" width="12" style="5" customWidth="1"/>
    <col min="4354" max="4356" width="10.1640625" style="5" customWidth="1"/>
    <col min="4357" max="4357" width="12.6640625" style="5" customWidth="1"/>
    <col min="4358" max="4363" width="10.1640625" style="5" customWidth="1"/>
    <col min="4364" max="4608" width="9" style="5"/>
    <col min="4609" max="4609" width="12" style="5" customWidth="1"/>
    <col min="4610" max="4612" width="10.1640625" style="5" customWidth="1"/>
    <col min="4613" max="4613" width="12.6640625" style="5" customWidth="1"/>
    <col min="4614" max="4619" width="10.1640625" style="5" customWidth="1"/>
    <col min="4620" max="4864" width="9" style="5"/>
    <col min="4865" max="4865" width="12" style="5" customWidth="1"/>
    <col min="4866" max="4868" width="10.1640625" style="5" customWidth="1"/>
    <col min="4869" max="4869" width="12.6640625" style="5" customWidth="1"/>
    <col min="4870" max="4875" width="10.1640625" style="5" customWidth="1"/>
    <col min="4876" max="5120" width="9" style="5"/>
    <col min="5121" max="5121" width="12" style="5" customWidth="1"/>
    <col min="5122" max="5124" width="10.1640625" style="5" customWidth="1"/>
    <col min="5125" max="5125" width="12.6640625" style="5" customWidth="1"/>
    <col min="5126" max="5131" width="10.1640625" style="5" customWidth="1"/>
    <col min="5132" max="5376" width="9" style="5"/>
    <col min="5377" max="5377" width="12" style="5" customWidth="1"/>
    <col min="5378" max="5380" width="10.1640625" style="5" customWidth="1"/>
    <col min="5381" max="5381" width="12.6640625" style="5" customWidth="1"/>
    <col min="5382" max="5387" width="10.1640625" style="5" customWidth="1"/>
    <col min="5388" max="5632" width="9" style="5"/>
    <col min="5633" max="5633" width="12" style="5" customWidth="1"/>
    <col min="5634" max="5636" width="10.1640625" style="5" customWidth="1"/>
    <col min="5637" max="5637" width="12.6640625" style="5" customWidth="1"/>
    <col min="5638" max="5643" width="10.1640625" style="5" customWidth="1"/>
    <col min="5644" max="5888" width="9" style="5"/>
    <col min="5889" max="5889" width="12" style="5" customWidth="1"/>
    <col min="5890" max="5892" width="10.1640625" style="5" customWidth="1"/>
    <col min="5893" max="5893" width="12.6640625" style="5" customWidth="1"/>
    <col min="5894" max="5899" width="10.1640625" style="5" customWidth="1"/>
    <col min="5900" max="6144" width="9" style="5"/>
    <col min="6145" max="6145" width="12" style="5" customWidth="1"/>
    <col min="6146" max="6148" width="10.1640625" style="5" customWidth="1"/>
    <col min="6149" max="6149" width="12.6640625" style="5" customWidth="1"/>
    <col min="6150" max="6155" width="10.1640625" style="5" customWidth="1"/>
    <col min="6156" max="6400" width="9" style="5"/>
    <col min="6401" max="6401" width="12" style="5" customWidth="1"/>
    <col min="6402" max="6404" width="10.1640625" style="5" customWidth="1"/>
    <col min="6405" max="6405" width="12.6640625" style="5" customWidth="1"/>
    <col min="6406" max="6411" width="10.1640625" style="5" customWidth="1"/>
    <col min="6412" max="6656" width="9" style="5"/>
    <col min="6657" max="6657" width="12" style="5" customWidth="1"/>
    <col min="6658" max="6660" width="10.1640625" style="5" customWidth="1"/>
    <col min="6661" max="6661" width="12.6640625" style="5" customWidth="1"/>
    <col min="6662" max="6667" width="10.1640625" style="5" customWidth="1"/>
    <col min="6668" max="6912" width="9" style="5"/>
    <col min="6913" max="6913" width="12" style="5" customWidth="1"/>
    <col min="6914" max="6916" width="10.1640625" style="5" customWidth="1"/>
    <col min="6917" max="6917" width="12.6640625" style="5" customWidth="1"/>
    <col min="6918" max="6923" width="10.1640625" style="5" customWidth="1"/>
    <col min="6924" max="7168" width="9" style="5"/>
    <col min="7169" max="7169" width="12" style="5" customWidth="1"/>
    <col min="7170" max="7172" width="10.1640625" style="5" customWidth="1"/>
    <col min="7173" max="7173" width="12.6640625" style="5" customWidth="1"/>
    <col min="7174" max="7179" width="10.1640625" style="5" customWidth="1"/>
    <col min="7180" max="7424" width="9" style="5"/>
    <col min="7425" max="7425" width="12" style="5" customWidth="1"/>
    <col min="7426" max="7428" width="10.1640625" style="5" customWidth="1"/>
    <col min="7429" max="7429" width="12.6640625" style="5" customWidth="1"/>
    <col min="7430" max="7435" width="10.1640625" style="5" customWidth="1"/>
    <col min="7436" max="7680" width="9" style="5"/>
    <col min="7681" max="7681" width="12" style="5" customWidth="1"/>
    <col min="7682" max="7684" width="10.1640625" style="5" customWidth="1"/>
    <col min="7685" max="7685" width="12.6640625" style="5" customWidth="1"/>
    <col min="7686" max="7691" width="10.1640625" style="5" customWidth="1"/>
    <col min="7692" max="7936" width="9" style="5"/>
    <col min="7937" max="7937" width="12" style="5" customWidth="1"/>
    <col min="7938" max="7940" width="10.1640625" style="5" customWidth="1"/>
    <col min="7941" max="7941" width="12.6640625" style="5" customWidth="1"/>
    <col min="7942" max="7947" width="10.1640625" style="5" customWidth="1"/>
    <col min="7948" max="8192" width="9" style="5"/>
    <col min="8193" max="8193" width="12" style="5" customWidth="1"/>
    <col min="8194" max="8196" width="10.1640625" style="5" customWidth="1"/>
    <col min="8197" max="8197" width="12.6640625" style="5" customWidth="1"/>
    <col min="8198" max="8203" width="10.1640625" style="5" customWidth="1"/>
    <col min="8204" max="8448" width="9" style="5"/>
    <col min="8449" max="8449" width="12" style="5" customWidth="1"/>
    <col min="8450" max="8452" width="10.1640625" style="5" customWidth="1"/>
    <col min="8453" max="8453" width="12.6640625" style="5" customWidth="1"/>
    <col min="8454" max="8459" width="10.1640625" style="5" customWidth="1"/>
    <col min="8460" max="8704" width="9" style="5"/>
    <col min="8705" max="8705" width="12" style="5" customWidth="1"/>
    <col min="8706" max="8708" width="10.1640625" style="5" customWidth="1"/>
    <col min="8709" max="8709" width="12.6640625" style="5" customWidth="1"/>
    <col min="8710" max="8715" width="10.1640625" style="5" customWidth="1"/>
    <col min="8716" max="8960" width="9" style="5"/>
    <col min="8961" max="8961" width="12" style="5" customWidth="1"/>
    <col min="8962" max="8964" width="10.1640625" style="5" customWidth="1"/>
    <col min="8965" max="8965" width="12.6640625" style="5" customWidth="1"/>
    <col min="8966" max="8971" width="10.1640625" style="5" customWidth="1"/>
    <col min="8972" max="9216" width="9" style="5"/>
    <col min="9217" max="9217" width="12" style="5" customWidth="1"/>
    <col min="9218" max="9220" width="10.1640625" style="5" customWidth="1"/>
    <col min="9221" max="9221" width="12.6640625" style="5" customWidth="1"/>
    <col min="9222" max="9227" width="10.1640625" style="5" customWidth="1"/>
    <col min="9228" max="9472" width="9" style="5"/>
    <col min="9473" max="9473" width="12" style="5" customWidth="1"/>
    <col min="9474" max="9476" width="10.1640625" style="5" customWidth="1"/>
    <col min="9477" max="9477" width="12.6640625" style="5" customWidth="1"/>
    <col min="9478" max="9483" width="10.1640625" style="5" customWidth="1"/>
    <col min="9484" max="9728" width="9" style="5"/>
    <col min="9729" max="9729" width="12" style="5" customWidth="1"/>
    <col min="9730" max="9732" width="10.1640625" style="5" customWidth="1"/>
    <col min="9733" max="9733" width="12.6640625" style="5" customWidth="1"/>
    <col min="9734" max="9739" width="10.1640625" style="5" customWidth="1"/>
    <col min="9740" max="9984" width="9" style="5"/>
    <col min="9985" max="9985" width="12" style="5" customWidth="1"/>
    <col min="9986" max="9988" width="10.1640625" style="5" customWidth="1"/>
    <col min="9989" max="9989" width="12.6640625" style="5" customWidth="1"/>
    <col min="9990" max="9995" width="10.1640625" style="5" customWidth="1"/>
    <col min="9996" max="10240" width="9" style="5"/>
    <col min="10241" max="10241" width="12" style="5" customWidth="1"/>
    <col min="10242" max="10244" width="10.1640625" style="5" customWidth="1"/>
    <col min="10245" max="10245" width="12.6640625" style="5" customWidth="1"/>
    <col min="10246" max="10251" width="10.1640625" style="5" customWidth="1"/>
    <col min="10252" max="10496" width="9" style="5"/>
    <col min="10497" max="10497" width="12" style="5" customWidth="1"/>
    <col min="10498" max="10500" width="10.1640625" style="5" customWidth="1"/>
    <col min="10501" max="10501" width="12.6640625" style="5" customWidth="1"/>
    <col min="10502" max="10507" width="10.1640625" style="5" customWidth="1"/>
    <col min="10508" max="10752" width="9" style="5"/>
    <col min="10753" max="10753" width="12" style="5" customWidth="1"/>
    <col min="10754" max="10756" width="10.1640625" style="5" customWidth="1"/>
    <col min="10757" max="10757" width="12.6640625" style="5" customWidth="1"/>
    <col min="10758" max="10763" width="10.1640625" style="5" customWidth="1"/>
    <col min="10764" max="11008" width="9" style="5"/>
    <col min="11009" max="11009" width="12" style="5" customWidth="1"/>
    <col min="11010" max="11012" width="10.1640625" style="5" customWidth="1"/>
    <col min="11013" max="11013" width="12.6640625" style="5" customWidth="1"/>
    <col min="11014" max="11019" width="10.1640625" style="5" customWidth="1"/>
    <col min="11020" max="11264" width="9" style="5"/>
    <col min="11265" max="11265" width="12" style="5" customWidth="1"/>
    <col min="11266" max="11268" width="10.1640625" style="5" customWidth="1"/>
    <col min="11269" max="11269" width="12.6640625" style="5" customWidth="1"/>
    <col min="11270" max="11275" width="10.1640625" style="5" customWidth="1"/>
    <col min="11276" max="11520" width="9" style="5"/>
    <col min="11521" max="11521" width="12" style="5" customWidth="1"/>
    <col min="11522" max="11524" width="10.1640625" style="5" customWidth="1"/>
    <col min="11525" max="11525" width="12.6640625" style="5" customWidth="1"/>
    <col min="11526" max="11531" width="10.1640625" style="5" customWidth="1"/>
    <col min="11532" max="11776" width="9" style="5"/>
    <col min="11777" max="11777" width="12" style="5" customWidth="1"/>
    <col min="11778" max="11780" width="10.1640625" style="5" customWidth="1"/>
    <col min="11781" max="11781" width="12.6640625" style="5" customWidth="1"/>
    <col min="11782" max="11787" width="10.1640625" style="5" customWidth="1"/>
    <col min="11788" max="12032" width="9" style="5"/>
    <col min="12033" max="12033" width="12" style="5" customWidth="1"/>
    <col min="12034" max="12036" width="10.1640625" style="5" customWidth="1"/>
    <col min="12037" max="12037" width="12.6640625" style="5" customWidth="1"/>
    <col min="12038" max="12043" width="10.1640625" style="5" customWidth="1"/>
    <col min="12044" max="12288" width="9" style="5"/>
    <col min="12289" max="12289" width="12" style="5" customWidth="1"/>
    <col min="12290" max="12292" width="10.1640625" style="5" customWidth="1"/>
    <col min="12293" max="12293" width="12.6640625" style="5" customWidth="1"/>
    <col min="12294" max="12299" width="10.1640625" style="5" customWidth="1"/>
    <col min="12300" max="12544" width="9" style="5"/>
    <col min="12545" max="12545" width="12" style="5" customWidth="1"/>
    <col min="12546" max="12548" width="10.1640625" style="5" customWidth="1"/>
    <col min="12549" max="12549" width="12.6640625" style="5" customWidth="1"/>
    <col min="12550" max="12555" width="10.1640625" style="5" customWidth="1"/>
    <col min="12556" max="12800" width="9" style="5"/>
    <col min="12801" max="12801" width="12" style="5" customWidth="1"/>
    <col min="12802" max="12804" width="10.1640625" style="5" customWidth="1"/>
    <col min="12805" max="12805" width="12.6640625" style="5" customWidth="1"/>
    <col min="12806" max="12811" width="10.1640625" style="5" customWidth="1"/>
    <col min="12812" max="13056" width="9" style="5"/>
    <col min="13057" max="13057" width="12" style="5" customWidth="1"/>
    <col min="13058" max="13060" width="10.1640625" style="5" customWidth="1"/>
    <col min="13061" max="13061" width="12.6640625" style="5" customWidth="1"/>
    <col min="13062" max="13067" width="10.1640625" style="5" customWidth="1"/>
    <col min="13068" max="13312" width="9" style="5"/>
    <col min="13313" max="13313" width="12" style="5" customWidth="1"/>
    <col min="13314" max="13316" width="10.1640625" style="5" customWidth="1"/>
    <col min="13317" max="13317" width="12.6640625" style="5" customWidth="1"/>
    <col min="13318" max="13323" width="10.1640625" style="5" customWidth="1"/>
    <col min="13324" max="13568" width="9" style="5"/>
    <col min="13569" max="13569" width="12" style="5" customWidth="1"/>
    <col min="13570" max="13572" width="10.1640625" style="5" customWidth="1"/>
    <col min="13573" max="13573" width="12.6640625" style="5" customWidth="1"/>
    <col min="13574" max="13579" width="10.1640625" style="5" customWidth="1"/>
    <col min="13580" max="13824" width="9" style="5"/>
    <col min="13825" max="13825" width="12" style="5" customWidth="1"/>
    <col min="13826" max="13828" width="10.1640625" style="5" customWidth="1"/>
    <col min="13829" max="13829" width="12.6640625" style="5" customWidth="1"/>
    <col min="13830" max="13835" width="10.1640625" style="5" customWidth="1"/>
    <col min="13836" max="14080" width="9" style="5"/>
    <col min="14081" max="14081" width="12" style="5" customWidth="1"/>
    <col min="14082" max="14084" width="10.1640625" style="5" customWidth="1"/>
    <col min="14085" max="14085" width="12.6640625" style="5" customWidth="1"/>
    <col min="14086" max="14091" width="10.1640625" style="5" customWidth="1"/>
    <col min="14092" max="14336" width="9" style="5"/>
    <col min="14337" max="14337" width="12" style="5" customWidth="1"/>
    <col min="14338" max="14340" width="10.1640625" style="5" customWidth="1"/>
    <col min="14341" max="14341" width="12.6640625" style="5" customWidth="1"/>
    <col min="14342" max="14347" width="10.1640625" style="5" customWidth="1"/>
    <col min="14348" max="14592" width="9" style="5"/>
    <col min="14593" max="14593" width="12" style="5" customWidth="1"/>
    <col min="14594" max="14596" width="10.1640625" style="5" customWidth="1"/>
    <col min="14597" max="14597" width="12.6640625" style="5" customWidth="1"/>
    <col min="14598" max="14603" width="10.1640625" style="5" customWidth="1"/>
    <col min="14604" max="14848" width="9" style="5"/>
    <col min="14849" max="14849" width="12" style="5" customWidth="1"/>
    <col min="14850" max="14852" width="10.1640625" style="5" customWidth="1"/>
    <col min="14853" max="14853" width="12.6640625" style="5" customWidth="1"/>
    <col min="14854" max="14859" width="10.1640625" style="5" customWidth="1"/>
    <col min="14860" max="15104" width="9" style="5"/>
    <col min="15105" max="15105" width="12" style="5" customWidth="1"/>
    <col min="15106" max="15108" width="10.1640625" style="5" customWidth="1"/>
    <col min="15109" max="15109" width="12.6640625" style="5" customWidth="1"/>
    <col min="15110" max="15115" width="10.1640625" style="5" customWidth="1"/>
    <col min="15116" max="15360" width="9" style="5"/>
    <col min="15361" max="15361" width="12" style="5" customWidth="1"/>
    <col min="15362" max="15364" width="10.1640625" style="5" customWidth="1"/>
    <col min="15365" max="15365" width="12.6640625" style="5" customWidth="1"/>
    <col min="15366" max="15371" width="10.1640625" style="5" customWidth="1"/>
    <col min="15372" max="15616" width="9" style="5"/>
    <col min="15617" max="15617" width="12" style="5" customWidth="1"/>
    <col min="15618" max="15620" width="10.1640625" style="5" customWidth="1"/>
    <col min="15621" max="15621" width="12.6640625" style="5" customWidth="1"/>
    <col min="15622" max="15627" width="10.1640625" style="5" customWidth="1"/>
    <col min="15628" max="15872" width="9" style="5"/>
    <col min="15873" max="15873" width="12" style="5" customWidth="1"/>
    <col min="15874" max="15876" width="10.1640625" style="5" customWidth="1"/>
    <col min="15877" max="15877" width="12.6640625" style="5" customWidth="1"/>
    <col min="15878" max="15883" width="10.1640625" style="5" customWidth="1"/>
    <col min="15884" max="16128" width="9" style="5"/>
    <col min="16129" max="16129" width="12" style="5" customWidth="1"/>
    <col min="16130" max="16132" width="10.1640625" style="5" customWidth="1"/>
    <col min="16133" max="16133" width="12.6640625" style="5" customWidth="1"/>
    <col min="16134" max="16139" width="10.1640625" style="5" customWidth="1"/>
    <col min="16140" max="16384" width="9" style="5"/>
  </cols>
  <sheetData>
    <row r="1" spans="1:256" x14ac:dyDescent="0.15">
      <c r="A1" s="23" t="s">
        <v>24</v>
      </c>
    </row>
    <row r="2" spans="1:256" ht="18" x14ac:dyDescent="0.2">
      <c r="A2" s="25"/>
      <c r="B2" s="26"/>
      <c r="C2" s="6"/>
      <c r="D2" s="6"/>
      <c r="E2" s="6"/>
      <c r="F2" s="6"/>
      <c r="G2" s="6"/>
      <c r="H2" s="6"/>
      <c r="J2" s="27">
        <v>43889</v>
      </c>
      <c r="K2" s="5" t="s">
        <v>2</v>
      </c>
      <c r="L2" s="13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</row>
    <row r="3" spans="1:256" ht="16" x14ac:dyDescent="0.2">
      <c r="A3" s="28"/>
      <c r="B3" s="26"/>
      <c r="C3" s="6"/>
      <c r="D3" s="6"/>
      <c r="E3" s="6"/>
      <c r="F3" s="6"/>
      <c r="G3" s="6"/>
      <c r="H3" s="6"/>
      <c r="J3" s="12">
        <v>43889</v>
      </c>
      <c r="K3" s="5" t="s">
        <v>26</v>
      </c>
      <c r="L3" s="13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</row>
    <row r="4" spans="1:256" ht="16" x14ac:dyDescent="0.2">
      <c r="A4" s="28"/>
      <c r="B4" s="26"/>
      <c r="C4" s="6"/>
      <c r="D4" s="6"/>
      <c r="E4" s="6"/>
      <c r="F4" s="6"/>
      <c r="G4" s="6"/>
      <c r="H4" s="6"/>
      <c r="J4" s="6"/>
      <c r="K4" s="5" t="s">
        <v>0</v>
      </c>
      <c r="L4" s="13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</row>
    <row r="5" spans="1:256" ht="16" x14ac:dyDescent="0.2">
      <c r="A5" s="28"/>
      <c r="B5" s="26"/>
      <c r="C5" s="6"/>
      <c r="D5" s="6"/>
      <c r="E5" s="6"/>
      <c r="F5" s="6"/>
      <c r="G5" s="6"/>
      <c r="H5" s="6"/>
      <c r="J5" s="6"/>
      <c r="L5" s="13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</row>
    <row r="6" spans="1:256" ht="16" x14ac:dyDescent="0.2">
      <c r="A6" s="28" t="s">
        <v>12</v>
      </c>
      <c r="B6" s="26"/>
      <c r="C6" s="6"/>
      <c r="D6" s="6"/>
      <c r="E6" s="29"/>
      <c r="F6" s="6"/>
      <c r="G6" s="6"/>
      <c r="H6" s="6"/>
      <c r="L6" s="13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</row>
    <row r="7" spans="1:256" ht="15" thickBot="1" x14ac:dyDescent="0.2">
      <c r="B7" s="6"/>
      <c r="C7" s="6"/>
      <c r="D7" s="6"/>
      <c r="E7" s="30"/>
      <c r="F7" s="6"/>
      <c r="G7" s="6"/>
      <c r="H7" s="6"/>
      <c r="J7" s="31"/>
      <c r="L7" s="13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</row>
    <row r="8" spans="1:256" ht="15" thickBot="1" x14ac:dyDescent="0.2">
      <c r="A8" s="32" t="s">
        <v>1</v>
      </c>
      <c r="B8" s="33" t="s">
        <v>26</v>
      </c>
      <c r="C8" s="33" t="s">
        <v>2</v>
      </c>
      <c r="D8" s="34" t="s">
        <v>3</v>
      </c>
      <c r="E8" s="32" t="s">
        <v>1</v>
      </c>
      <c r="F8" s="33" t="s">
        <v>26</v>
      </c>
      <c r="G8" s="33" t="s">
        <v>2</v>
      </c>
      <c r="H8" s="34" t="s">
        <v>3</v>
      </c>
      <c r="I8" s="33" t="s">
        <v>4</v>
      </c>
      <c r="L8" s="13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</row>
    <row r="9" spans="1:256" x14ac:dyDescent="0.15">
      <c r="A9" s="9" t="s">
        <v>13</v>
      </c>
      <c r="B9" s="35">
        <v>27.351844787597656</v>
      </c>
      <c r="C9" s="35">
        <v>15.210413932800293</v>
      </c>
      <c r="D9" s="36">
        <f>B9-C9</f>
        <v>12.141430854797363</v>
      </c>
      <c r="E9" s="9" t="s">
        <v>17</v>
      </c>
      <c r="F9" s="35">
        <v>28.551834106445312</v>
      </c>
      <c r="G9" s="35">
        <v>14.804285049438477</v>
      </c>
      <c r="H9" s="36">
        <f>F9-G9</f>
        <v>13.747549057006836</v>
      </c>
      <c r="I9" s="36">
        <f>H9-$D$13</f>
        <v>1.469895601272583</v>
      </c>
      <c r="J9" s="37">
        <f>POWER(2,-I9)</f>
        <v>0.36100842183463727</v>
      </c>
      <c r="L9" s="13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</row>
    <row r="10" spans="1:256" x14ac:dyDescent="0.15">
      <c r="A10" s="1" t="s">
        <v>14</v>
      </c>
      <c r="B10" s="38">
        <v>27.408985137939453</v>
      </c>
      <c r="C10" s="38">
        <v>15.007135391235352</v>
      </c>
      <c r="D10" s="39">
        <f>B10-C10</f>
        <v>12.401849746704102</v>
      </c>
      <c r="E10" s="1" t="s">
        <v>18</v>
      </c>
      <c r="F10" s="38">
        <v>29.636508941650391</v>
      </c>
      <c r="G10" s="38">
        <v>15.574122428894043</v>
      </c>
      <c r="H10" s="39">
        <f>F10-G10</f>
        <v>14.062386512756348</v>
      </c>
      <c r="I10" s="39">
        <f>H10-$D$13</f>
        <v>1.7847330570220947</v>
      </c>
      <c r="J10" s="37">
        <f>POWER(2,-I10)</f>
        <v>0.29022967504900699</v>
      </c>
    </row>
    <row r="11" spans="1:256" x14ac:dyDescent="0.15">
      <c r="A11" s="11" t="s">
        <v>15</v>
      </c>
      <c r="B11" s="40">
        <v>27.170927047729492</v>
      </c>
      <c r="C11" s="40">
        <v>14.918523788452148</v>
      </c>
      <c r="D11" s="39">
        <f>B11-C11</f>
        <v>12.252403259277344</v>
      </c>
      <c r="E11" s="11" t="s">
        <v>19</v>
      </c>
      <c r="F11" s="40">
        <v>29.184228897094727</v>
      </c>
      <c r="G11" s="40">
        <v>15.825485229492188</v>
      </c>
      <c r="H11" s="39">
        <f>F11-G11</f>
        <v>13.358743667602539</v>
      </c>
      <c r="I11" s="39">
        <f>H11-$D$13</f>
        <v>1.0810902118682861</v>
      </c>
      <c r="J11" s="37">
        <f>POWER(2,-I11)</f>
        <v>0.47267150125401713</v>
      </c>
    </row>
    <row r="12" spans="1:256" ht="15" thickBot="1" x14ac:dyDescent="0.2">
      <c r="A12" s="10" t="s">
        <v>16</v>
      </c>
      <c r="B12" s="41">
        <v>27.254579544067383</v>
      </c>
      <c r="C12" s="41">
        <v>14.93964958190918</v>
      </c>
      <c r="D12" s="42">
        <f>B12-C12</f>
        <v>12.314929962158203</v>
      </c>
      <c r="E12" s="10" t="s">
        <v>20</v>
      </c>
      <c r="F12" s="41">
        <v>29.582626342773438</v>
      </c>
      <c r="G12" s="41">
        <v>15.6361083984375</v>
      </c>
      <c r="H12" s="42">
        <f>F12-G12</f>
        <v>13.946517944335938</v>
      </c>
      <c r="I12" s="42">
        <f>H12-$D$13</f>
        <v>1.6688644886016846</v>
      </c>
      <c r="J12" s="37">
        <f>POWER(2,-I12)</f>
        <v>0.31450078242375018</v>
      </c>
    </row>
    <row r="13" spans="1:256" x14ac:dyDescent="0.15">
      <c r="A13" s="43" t="s">
        <v>5</v>
      </c>
      <c r="B13" s="44">
        <f>AVERAGE(B9:B12)</f>
        <v>27.296584129333496</v>
      </c>
      <c r="C13" s="44">
        <f>AVERAGE(C9:C12)</f>
        <v>15.018930673599243</v>
      </c>
      <c r="D13" s="45">
        <f>AVERAGE(D9:D12)</f>
        <v>12.277653455734253</v>
      </c>
      <c r="E13" s="43" t="s">
        <v>5</v>
      </c>
      <c r="F13" s="44">
        <f>AVERAGE(F9:F12)</f>
        <v>29.238799571990967</v>
      </c>
      <c r="G13" s="44">
        <f>AVERAGE(G9:G12)</f>
        <v>15.460000276565552</v>
      </c>
      <c r="H13" s="45">
        <f>AVERAGE(H9:H12)</f>
        <v>13.778799295425415</v>
      </c>
      <c r="I13" s="45">
        <f>AVERAGE(I9:I12)</f>
        <v>1.5011458396911621</v>
      </c>
      <c r="J13" s="57">
        <f>AVERAGE(J9:J12)</f>
        <v>0.35960259514035292</v>
      </c>
      <c r="K13" s="46"/>
    </row>
    <row r="14" spans="1:256" x14ac:dyDescent="0.15">
      <c r="A14" s="47" t="s">
        <v>6</v>
      </c>
      <c r="B14" s="48">
        <f>MEDIAN(B9:B12)</f>
        <v>27.30321216583252</v>
      </c>
      <c r="C14" s="48">
        <f>MEDIAN(C9:C12)</f>
        <v>14.973392486572266</v>
      </c>
      <c r="D14" s="49">
        <f>MEDIAN(D9:D12)</f>
        <v>12.283666610717773</v>
      </c>
      <c r="E14" s="47" t="s">
        <v>6</v>
      </c>
      <c r="F14" s="48">
        <f>MEDIAN(F9:F12)</f>
        <v>29.383427619934082</v>
      </c>
      <c r="G14" s="48">
        <f>MEDIAN(G9:G12)</f>
        <v>15.605115413665771</v>
      </c>
      <c r="H14" s="49">
        <f>MEDIAN(H9:H12)</f>
        <v>13.847033500671387</v>
      </c>
      <c r="I14" s="49">
        <f>MEDIAN(I9:I12)</f>
        <v>1.5693800449371338</v>
      </c>
      <c r="J14" s="49">
        <f>MEDIAN(J9:J12)</f>
        <v>0.33775460212919373</v>
      </c>
    </row>
    <row r="15" spans="1:256" ht="15" thickBot="1" x14ac:dyDescent="0.2">
      <c r="A15" s="50" t="s">
        <v>7</v>
      </c>
      <c r="B15" s="51">
        <f>STDEV(B9:B12)</f>
        <v>0.10526445178381003</v>
      </c>
      <c r="C15" s="51">
        <f>STDEV(C9:C12)</f>
        <v>0.13313151558366446</v>
      </c>
      <c r="D15" s="52">
        <f>STDEV(D9:D12)</f>
        <v>0.10955733057622646</v>
      </c>
      <c r="E15" s="50" t="s">
        <v>7</v>
      </c>
      <c r="F15" s="51">
        <f>STDEV(F9:F12)</f>
        <v>0.50042951566049287</v>
      </c>
      <c r="G15" s="51">
        <f>STDEV(G9:G12)</f>
        <v>0.45002949760486044</v>
      </c>
      <c r="H15" s="52">
        <f>STDEV(H9:H12)</f>
        <v>0.30874723366791013</v>
      </c>
      <c r="I15" s="52">
        <f>STDEV(I9:I12)</f>
        <v>0.30874723366791013</v>
      </c>
      <c r="J15" s="52">
        <f>STDEV(J9:J12)</f>
        <v>8.0897732623270671E-2</v>
      </c>
    </row>
    <row r="16" spans="1:256" x14ac:dyDescent="0.15">
      <c r="A16" s="6"/>
      <c r="B16" s="6" t="s">
        <v>8</v>
      </c>
      <c r="C16" s="6"/>
      <c r="D16" s="6"/>
      <c r="E16" s="6"/>
      <c r="F16" s="6"/>
      <c r="G16" s="6"/>
      <c r="H16" s="6"/>
      <c r="I16" s="6"/>
      <c r="J16" s="7">
        <f>J15/(SQRT(4))</f>
        <v>4.0448866311635336E-2</v>
      </c>
    </row>
    <row r="17" spans="1:256" ht="15" thickBot="1" x14ac:dyDescent="0.2">
      <c r="A17" s="26" t="s">
        <v>26</v>
      </c>
      <c r="B17" s="6">
        <f>TTEST(B9:B12,F9:F12,2,2)</f>
        <v>2.7094633005260828E-4</v>
      </c>
      <c r="C17" s="6"/>
      <c r="D17" s="3"/>
      <c r="E17" s="2"/>
      <c r="F17" s="3"/>
      <c r="G17" s="3"/>
    </row>
    <row r="18" spans="1:256" x14ac:dyDescent="0.15">
      <c r="A18" s="26" t="s">
        <v>2</v>
      </c>
      <c r="B18" s="6">
        <f>TTEST(C9:C12,G9:G12,2,2)</f>
        <v>0.10920692534002129</v>
      </c>
      <c r="C18" s="6"/>
      <c r="D18" s="6"/>
      <c r="H18" s="19"/>
      <c r="I18" s="15" t="s">
        <v>2</v>
      </c>
      <c r="J18" s="20" t="s">
        <v>26</v>
      </c>
    </row>
    <row r="19" spans="1:256" x14ac:dyDescent="0.15">
      <c r="A19" s="26" t="s">
        <v>9</v>
      </c>
      <c r="B19" s="58">
        <f>TTEST(D9:D12,H9:H12,2,2)</f>
        <v>9.5057169990654929E-5</v>
      </c>
      <c r="C19" s="6"/>
      <c r="D19" s="6"/>
      <c r="F19" s="3"/>
      <c r="H19" s="18" t="s">
        <v>22</v>
      </c>
      <c r="I19" s="16">
        <v>27.437110900878906</v>
      </c>
      <c r="J19" s="21" t="s">
        <v>23</v>
      </c>
    </row>
    <row r="20" spans="1:256" ht="15" thickBot="1" x14ac:dyDescent="0.2">
      <c r="A20" s="53" t="s">
        <v>10</v>
      </c>
      <c r="B20" s="31">
        <f>POWER(-(-I13-I15),2)</f>
        <v>3.2757129369931484</v>
      </c>
      <c r="C20" s="31"/>
      <c r="D20" s="6"/>
      <c r="E20" s="6"/>
      <c r="F20" s="8"/>
      <c r="H20" s="14" t="s">
        <v>22</v>
      </c>
      <c r="I20" s="17">
        <v>27.064399719238281</v>
      </c>
      <c r="J20" s="22" t="s">
        <v>23</v>
      </c>
    </row>
    <row r="21" spans="1:256" x14ac:dyDescent="0.15">
      <c r="A21" s="53" t="s">
        <v>11</v>
      </c>
      <c r="B21" s="31">
        <f>POWER(2,-I13)</f>
        <v>0.35327269740419126</v>
      </c>
      <c r="C21" s="31"/>
      <c r="D21" s="6"/>
      <c r="E21" s="6"/>
      <c r="F21" s="8"/>
      <c r="G21" s="8"/>
      <c r="H21" s="3"/>
      <c r="I21" s="3"/>
      <c r="J21" s="3"/>
    </row>
    <row r="22" spans="1:256" ht="15" thickBot="1" x14ac:dyDescent="0.2">
      <c r="B22" s="6"/>
      <c r="C22" s="6"/>
      <c r="D22" s="6"/>
      <c r="E22" s="30"/>
      <c r="F22" s="6"/>
      <c r="G22" s="6"/>
      <c r="H22" s="6"/>
      <c r="J22" s="31"/>
      <c r="L22" s="13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</row>
    <row r="23" spans="1:256" ht="15" thickBot="1" x14ac:dyDescent="0.2">
      <c r="A23" s="32" t="s">
        <v>1</v>
      </c>
      <c r="B23" s="33" t="s">
        <v>26</v>
      </c>
      <c r="C23" s="33" t="s">
        <v>2</v>
      </c>
      <c r="D23" s="34" t="s">
        <v>3</v>
      </c>
      <c r="E23" s="32" t="s">
        <v>21</v>
      </c>
      <c r="F23" s="33" t="s">
        <v>26</v>
      </c>
      <c r="G23" s="33" t="s">
        <v>2</v>
      </c>
      <c r="H23" s="34" t="s">
        <v>3</v>
      </c>
      <c r="I23" s="33" t="s">
        <v>4</v>
      </c>
      <c r="L23" s="13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</row>
    <row r="24" spans="1:256" x14ac:dyDescent="0.15">
      <c r="A24" s="9" t="s">
        <v>13</v>
      </c>
      <c r="B24" s="35">
        <v>27.351844787597656</v>
      </c>
      <c r="C24" s="35">
        <v>15.210413932800293</v>
      </c>
      <c r="D24" s="36">
        <f>B24-C24</f>
        <v>12.141430854797363</v>
      </c>
      <c r="E24" s="9" t="s">
        <v>13</v>
      </c>
      <c r="F24" s="35">
        <v>24.462013244628906</v>
      </c>
      <c r="G24" s="35">
        <v>14.924270629882812</v>
      </c>
      <c r="H24" s="36">
        <f>F24-G24</f>
        <v>9.5377426147460938</v>
      </c>
      <c r="I24" s="36">
        <f>H24-$D$28</f>
        <v>-2.7399108409881592</v>
      </c>
      <c r="J24" s="37">
        <f>POWER(2,-I24)</f>
        <v>6.6802904985947427</v>
      </c>
      <c r="L24" s="13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</row>
    <row r="25" spans="1:256" x14ac:dyDescent="0.15">
      <c r="A25" s="1" t="s">
        <v>14</v>
      </c>
      <c r="B25" s="38">
        <v>27.408985137939453</v>
      </c>
      <c r="C25" s="38">
        <v>15.007135391235352</v>
      </c>
      <c r="D25" s="39">
        <f>B25-C25</f>
        <v>12.401849746704102</v>
      </c>
      <c r="E25" s="1" t="s">
        <v>14</v>
      </c>
      <c r="F25" s="55">
        <v>24.46514892578125</v>
      </c>
      <c r="G25" s="55">
        <v>14.894129753112793</v>
      </c>
      <c r="H25" s="39">
        <f>F25-G25</f>
        <v>9.571019172668457</v>
      </c>
      <c r="I25" s="39">
        <f t="shared" ref="I25:I27" si="0">H25-$D$28</f>
        <v>-2.7066342830657959</v>
      </c>
      <c r="J25" s="37">
        <f>POWER(2,-I25)</f>
        <v>6.5279693475355307</v>
      </c>
      <c r="L25" s="13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</row>
    <row r="26" spans="1:256" x14ac:dyDescent="0.15">
      <c r="A26" s="11" t="s">
        <v>15</v>
      </c>
      <c r="B26" s="40">
        <v>27.170927047729492</v>
      </c>
      <c r="C26" s="40">
        <v>14.918523788452148</v>
      </c>
      <c r="D26" s="39">
        <f>B26-C26</f>
        <v>12.252403259277344</v>
      </c>
      <c r="E26" s="11" t="s">
        <v>15</v>
      </c>
      <c r="F26" s="38">
        <v>24.150688171386719</v>
      </c>
      <c r="G26" s="38">
        <v>14.934150695800781</v>
      </c>
      <c r="H26" s="39">
        <f>F26-G26</f>
        <v>9.2165374755859375</v>
      </c>
      <c r="I26" s="39">
        <f t="shared" si="0"/>
        <v>-3.0611159801483154</v>
      </c>
      <c r="J26" s="37">
        <f>POWER(2,-I26)</f>
        <v>8.3461796816114138</v>
      </c>
    </row>
    <row r="27" spans="1:256" ht="15" thickBot="1" x14ac:dyDescent="0.2">
      <c r="A27" s="10" t="s">
        <v>16</v>
      </c>
      <c r="B27" s="41">
        <v>27.254579544067383</v>
      </c>
      <c r="C27" s="41">
        <v>14.93964958190918</v>
      </c>
      <c r="D27" s="42">
        <f>B27-C27</f>
        <v>12.314929962158203</v>
      </c>
      <c r="E27" s="10" t="s">
        <v>16</v>
      </c>
      <c r="F27" s="41">
        <v>24.338155746459961</v>
      </c>
      <c r="G27" s="41">
        <v>14.923563003540039</v>
      </c>
      <c r="H27" s="42">
        <f>F27-G27</f>
        <v>9.4145927429199219</v>
      </c>
      <c r="I27" s="42">
        <f t="shared" si="0"/>
        <v>-2.8630607128143311</v>
      </c>
      <c r="J27" s="37">
        <f>POWER(2,-I27)</f>
        <v>7.275572185257225</v>
      </c>
    </row>
    <row r="28" spans="1:256" x14ac:dyDescent="0.15">
      <c r="A28" s="43" t="s">
        <v>5</v>
      </c>
      <c r="B28" s="44">
        <f>AVERAGE(B24:B27)</f>
        <v>27.296584129333496</v>
      </c>
      <c r="C28" s="44">
        <f>AVERAGE(C24:C27)</f>
        <v>15.018930673599243</v>
      </c>
      <c r="D28" s="45">
        <f>AVERAGE(D24:D27)</f>
        <v>12.277653455734253</v>
      </c>
      <c r="E28" s="43" t="s">
        <v>5</v>
      </c>
      <c r="F28" s="44">
        <f>AVERAGE(F24:F27)</f>
        <v>24.354001522064209</v>
      </c>
      <c r="G28" s="44">
        <f>AVERAGE(G24:G27)</f>
        <v>14.919028520584106</v>
      </c>
      <c r="H28" s="45">
        <f>AVERAGE(H24:H27)</f>
        <v>9.4349730014801025</v>
      </c>
      <c r="I28" s="45">
        <f>AVERAGE(I24:I27)</f>
        <v>-2.8426804542541504</v>
      </c>
      <c r="J28" s="57">
        <f>AVERAGE(J24:J27)</f>
        <v>7.2075029282497276</v>
      </c>
      <c r="K28" s="46"/>
    </row>
    <row r="29" spans="1:256" x14ac:dyDescent="0.15">
      <c r="A29" s="47" t="s">
        <v>6</v>
      </c>
      <c r="B29" s="48">
        <f>MEDIAN(B24:B27)</f>
        <v>27.30321216583252</v>
      </c>
      <c r="C29" s="48">
        <f>MEDIAN(C24:C27)</f>
        <v>14.973392486572266</v>
      </c>
      <c r="D29" s="49">
        <f>MEDIAN(D24:D27)</f>
        <v>12.283666610717773</v>
      </c>
      <c r="E29" s="47" t="s">
        <v>6</v>
      </c>
      <c r="F29" s="48">
        <f>MEDIAN(F24:F27)</f>
        <v>24.400084495544434</v>
      </c>
      <c r="G29" s="48">
        <f>MEDIAN(G24:G27)</f>
        <v>14.923916816711426</v>
      </c>
      <c r="H29" s="49">
        <f>MEDIAN(H24:H27)</f>
        <v>9.4761676788330078</v>
      </c>
      <c r="I29" s="49">
        <f>MEDIAN(I24:I27)</f>
        <v>-2.8014857769012451</v>
      </c>
      <c r="J29" s="49">
        <f>MEDIAN(J24:J27)</f>
        <v>6.9779313419259843</v>
      </c>
    </row>
    <row r="30" spans="1:256" ht="15" thickBot="1" x14ac:dyDescent="0.2">
      <c r="A30" s="50" t="s">
        <v>7</v>
      </c>
      <c r="B30" s="51">
        <f>STDEV(B24:B27)</f>
        <v>0.10526445178381003</v>
      </c>
      <c r="C30" s="51">
        <f>STDEV(C24:C27)</f>
        <v>0.13313151558366446</v>
      </c>
      <c r="D30" s="52">
        <f>STDEV(D24:D27)</f>
        <v>0.10955733057622646</v>
      </c>
      <c r="E30" s="50" t="s">
        <v>7</v>
      </c>
      <c r="F30" s="51">
        <f>STDEV(F24:F27)</f>
        <v>0.14788248119440464</v>
      </c>
      <c r="G30" s="51">
        <f>STDEV(G24:G27)</f>
        <v>1.7288435927439817E-2</v>
      </c>
      <c r="H30" s="52">
        <f>STDEV(H24:H27)</f>
        <v>0.16041569750442414</v>
      </c>
      <c r="I30" s="52">
        <f>STDEV(I24:I27)</f>
        <v>0.16041569750442414</v>
      </c>
      <c r="J30" s="52">
        <f>STDEV(J24:J27)</f>
        <v>0.82481048443401705</v>
      </c>
    </row>
    <row r="31" spans="1:256" x14ac:dyDescent="0.15">
      <c r="A31" s="6"/>
      <c r="B31" s="6" t="s">
        <v>8</v>
      </c>
      <c r="C31" s="6"/>
      <c r="D31" s="6"/>
      <c r="E31" s="6"/>
      <c r="F31" s="6"/>
      <c r="G31" s="6"/>
      <c r="H31" s="6"/>
      <c r="I31" s="6"/>
      <c r="J31" s="7">
        <f>J30/(SQRT(4))</f>
        <v>0.41240524221700853</v>
      </c>
    </row>
    <row r="32" spans="1:256" x14ac:dyDescent="0.15">
      <c r="A32" s="26" t="s">
        <v>26</v>
      </c>
      <c r="B32" s="6">
        <f>TTEST(B24:B27,F24:F27,2,2)</f>
        <v>5.725615936630777E-8</v>
      </c>
      <c r="C32" s="6"/>
      <c r="D32" s="3"/>
      <c r="E32" s="3"/>
      <c r="F32" s="3"/>
      <c r="G32" s="3"/>
      <c r="H32" s="3"/>
    </row>
    <row r="33" spans="1:256" x14ac:dyDescent="0.15">
      <c r="A33" s="26" t="s">
        <v>2</v>
      </c>
      <c r="B33" s="6">
        <f>TTEST(C24:C27,G24:G27,2,2)</f>
        <v>0.18723882610885015</v>
      </c>
      <c r="C33" s="6"/>
      <c r="D33" s="6"/>
    </row>
    <row r="34" spans="1:256" x14ac:dyDescent="0.15">
      <c r="A34" s="26" t="s">
        <v>9</v>
      </c>
      <c r="B34" s="58">
        <f>TTEST(D24:D27,H24:H27,2,2)</f>
        <v>1.0545444394975112E-7</v>
      </c>
      <c r="C34" s="6"/>
      <c r="D34" s="6"/>
      <c r="F34" s="3"/>
      <c r="J34" s="3"/>
    </row>
    <row r="35" spans="1:256" x14ac:dyDescent="0.15">
      <c r="A35" s="53" t="s">
        <v>10</v>
      </c>
      <c r="B35" s="31">
        <f>POWER(-(-I28-I30),2)</f>
        <v>7.1945442253016694</v>
      </c>
      <c r="C35" s="31"/>
      <c r="D35" s="6"/>
      <c r="E35" s="6"/>
      <c r="F35" s="8"/>
      <c r="J35" s="3"/>
    </row>
    <row r="36" spans="1:256" x14ac:dyDescent="0.15">
      <c r="A36" s="53" t="s">
        <v>11</v>
      </c>
      <c r="B36" s="31">
        <f>POWER(2,-I28)</f>
        <v>7.1735162231957723</v>
      </c>
      <c r="C36" s="31"/>
      <c r="D36" s="6"/>
      <c r="E36" s="6"/>
      <c r="F36" s="8"/>
      <c r="G36" s="8"/>
      <c r="H36" s="3"/>
      <c r="I36" s="3"/>
      <c r="J36" s="3"/>
    </row>
    <row r="37" spans="1:256" ht="15" thickBot="1" x14ac:dyDescent="0.2"/>
    <row r="38" spans="1:256" ht="15" thickBot="1" x14ac:dyDescent="0.2">
      <c r="A38" s="32" t="s">
        <v>1</v>
      </c>
      <c r="B38" s="33" t="s">
        <v>26</v>
      </c>
      <c r="C38" s="33" t="s">
        <v>2</v>
      </c>
      <c r="D38" s="34" t="s">
        <v>3</v>
      </c>
      <c r="E38" s="32" t="s">
        <v>21</v>
      </c>
      <c r="F38" s="54" t="s">
        <v>26</v>
      </c>
      <c r="G38" s="33" t="s">
        <v>2</v>
      </c>
      <c r="H38" s="34" t="s">
        <v>3</v>
      </c>
      <c r="I38" s="33" t="s">
        <v>4</v>
      </c>
      <c r="L38" s="13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</row>
    <row r="39" spans="1:256" x14ac:dyDescent="0.15">
      <c r="A39" s="9" t="s">
        <v>13</v>
      </c>
      <c r="B39" s="35">
        <v>27.351844787597656</v>
      </c>
      <c r="C39" s="35">
        <v>15.210413932800293</v>
      </c>
      <c r="D39" s="36">
        <f>B39-C39</f>
        <v>12.141430854797363</v>
      </c>
      <c r="E39" s="9" t="s">
        <v>17</v>
      </c>
      <c r="F39" s="35"/>
      <c r="G39" s="35"/>
      <c r="H39" s="36"/>
      <c r="I39" s="36"/>
      <c r="J39" s="37"/>
      <c r="L39" s="13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</row>
    <row r="40" spans="1:256" x14ac:dyDescent="0.15">
      <c r="A40" s="1" t="s">
        <v>14</v>
      </c>
      <c r="B40" s="38">
        <v>27.408985137939453</v>
      </c>
      <c r="C40" s="38">
        <v>15.007135391235352</v>
      </c>
      <c r="D40" s="39">
        <f>B40-C40</f>
        <v>12.401849746704102</v>
      </c>
      <c r="E40" s="1" t="s">
        <v>18</v>
      </c>
      <c r="F40" s="55">
        <v>27.751838684082031</v>
      </c>
      <c r="G40" s="55">
        <v>15.510482788085938</v>
      </c>
      <c r="H40" s="39">
        <f>F40-G40</f>
        <v>12.241355895996094</v>
      </c>
      <c r="I40" s="39">
        <f t="shared" ref="I40:I42" si="1">H40-$D$43</f>
        <v>-3.629755973815918E-2</v>
      </c>
      <c r="J40" s="37">
        <f>POWER(2,-I40)</f>
        <v>1.0254787238270426</v>
      </c>
      <c r="L40" s="13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</row>
    <row r="41" spans="1:256" x14ac:dyDescent="0.15">
      <c r="A41" s="11" t="s">
        <v>15</v>
      </c>
      <c r="B41" s="40">
        <v>27.170927047729492</v>
      </c>
      <c r="C41" s="40">
        <v>14.918523788452148</v>
      </c>
      <c r="D41" s="39">
        <f>B41-C41</f>
        <v>12.252403259277344</v>
      </c>
      <c r="E41" s="11" t="s">
        <v>19</v>
      </c>
      <c r="F41" s="38">
        <v>27.466211318969727</v>
      </c>
      <c r="G41" s="38">
        <v>15.397890090942383</v>
      </c>
      <c r="H41" s="39">
        <f>F41-G41</f>
        <v>12.068321228027344</v>
      </c>
      <c r="I41" s="39">
        <f t="shared" si="1"/>
        <v>-0.20933222770690918</v>
      </c>
      <c r="J41" s="37">
        <f>POWER(2,-I41)</f>
        <v>1.1561529179153276</v>
      </c>
    </row>
    <row r="42" spans="1:256" ht="15" thickBot="1" x14ac:dyDescent="0.2">
      <c r="A42" s="10" t="s">
        <v>16</v>
      </c>
      <c r="B42" s="41">
        <v>27.254579544067383</v>
      </c>
      <c r="C42" s="41">
        <v>14.93964958190918</v>
      </c>
      <c r="D42" s="42">
        <f>B42-C42</f>
        <v>12.314929962158203</v>
      </c>
      <c r="E42" s="10" t="s">
        <v>20</v>
      </c>
      <c r="F42" s="41">
        <v>27.4837646484375</v>
      </c>
      <c r="G42" s="41">
        <v>15.749425888061523</v>
      </c>
      <c r="H42" s="42">
        <f>F42-G42</f>
        <v>11.734338760375977</v>
      </c>
      <c r="I42" s="42">
        <f t="shared" si="1"/>
        <v>-0.54331469535827637</v>
      </c>
      <c r="J42" s="37">
        <f>POWER(2,-I42)</f>
        <v>1.457316964071699</v>
      </c>
    </row>
    <row r="43" spans="1:256" x14ac:dyDescent="0.15">
      <c r="A43" s="43" t="s">
        <v>5</v>
      </c>
      <c r="B43" s="44">
        <f>AVERAGE(B39:B42)</f>
        <v>27.296584129333496</v>
      </c>
      <c r="C43" s="44">
        <f>AVERAGE(C39:C42)</f>
        <v>15.018930673599243</v>
      </c>
      <c r="D43" s="45">
        <f>AVERAGE(D39:D42)</f>
        <v>12.277653455734253</v>
      </c>
      <c r="E43" s="43" t="s">
        <v>5</v>
      </c>
      <c r="F43" s="44">
        <f>AVERAGE(F39:F42)</f>
        <v>27.567271550496418</v>
      </c>
      <c r="G43" s="44">
        <f>AVERAGE(G39:G42)</f>
        <v>15.552599589029947</v>
      </c>
      <c r="H43" s="45">
        <f>AVERAGE(H39:H42)</f>
        <v>12.014671961466471</v>
      </c>
      <c r="I43" s="45">
        <f>AVERAGE(I39:I42)</f>
        <v>-0.26298149426778156</v>
      </c>
      <c r="J43" s="57">
        <f>AVERAGE(J39:J42)</f>
        <v>1.2129828686046897</v>
      </c>
      <c r="K43" s="46"/>
    </row>
    <row r="44" spans="1:256" x14ac:dyDescent="0.15">
      <c r="A44" s="47" t="s">
        <v>6</v>
      </c>
      <c r="B44" s="48">
        <f>MEDIAN(B39:B42)</f>
        <v>27.30321216583252</v>
      </c>
      <c r="C44" s="48">
        <f>MEDIAN(C39:C42)</f>
        <v>14.973392486572266</v>
      </c>
      <c r="D44" s="49">
        <f>MEDIAN(D39:D42)</f>
        <v>12.283666610717773</v>
      </c>
      <c r="E44" s="47" t="s">
        <v>6</v>
      </c>
      <c r="F44" s="48">
        <f>MEDIAN(F39:F42)</f>
        <v>27.4837646484375</v>
      </c>
      <c r="G44" s="48">
        <f>MEDIAN(G39:G42)</f>
        <v>15.510482788085938</v>
      </c>
      <c r="H44" s="49">
        <f>MEDIAN(H39:H42)</f>
        <v>12.068321228027344</v>
      </c>
      <c r="I44" s="49">
        <f>MEDIAN(I39:I42)</f>
        <v>-0.20933222770690918</v>
      </c>
      <c r="J44" s="49">
        <f>MEDIAN(J39:J42)</f>
        <v>1.1561529179153276</v>
      </c>
    </row>
    <row r="45" spans="1:256" ht="15" thickBot="1" x14ac:dyDescent="0.2">
      <c r="A45" s="50" t="s">
        <v>7</v>
      </c>
      <c r="B45" s="51">
        <f>STDEV(B39:B42)</f>
        <v>0.10526445178381003</v>
      </c>
      <c r="C45" s="51">
        <f>STDEV(C39:C42)</f>
        <v>0.13313151558366446</v>
      </c>
      <c r="D45" s="52">
        <f>STDEV(D39:D42)</f>
        <v>0.10955733057622646</v>
      </c>
      <c r="E45" s="50" t="s">
        <v>7</v>
      </c>
      <c r="F45" s="51">
        <f>STDEV(F39:F42)</f>
        <v>0.16008060452115336</v>
      </c>
      <c r="G45" s="51">
        <f>STDEV(G39:G42)</f>
        <v>0.17951245877477542</v>
      </c>
      <c r="H45" s="52">
        <f>STDEV(H39:H42)</f>
        <v>0.2577310163814141</v>
      </c>
      <c r="I45" s="52">
        <f>STDEV(I39:I42)</f>
        <v>0.25773101638141405</v>
      </c>
      <c r="J45" s="52">
        <f>STDEV(J39:J42)</f>
        <v>0.22145721687476586</v>
      </c>
    </row>
    <row r="46" spans="1:256" x14ac:dyDescent="0.15">
      <c r="A46" s="6"/>
      <c r="B46" s="6" t="s">
        <v>8</v>
      </c>
      <c r="C46" s="6"/>
      <c r="D46" s="6"/>
      <c r="E46" s="6"/>
      <c r="F46" s="6"/>
      <c r="G46" s="6"/>
      <c r="H46" s="6"/>
      <c r="I46" s="6"/>
      <c r="J46" s="7">
        <f>J45/(SQRT(4))</f>
        <v>0.11072860843738293</v>
      </c>
    </row>
    <row r="47" spans="1:256" x14ac:dyDescent="0.15">
      <c r="A47" s="26" t="s">
        <v>26</v>
      </c>
      <c r="B47" s="6">
        <f>TTEST(B39:B42,F39:F42,2,2)</f>
        <v>4.1459569502721047E-2</v>
      </c>
      <c r="C47" s="6"/>
      <c r="D47" s="3"/>
      <c r="E47" s="3"/>
      <c r="F47" s="3"/>
      <c r="G47" s="3"/>
      <c r="H47" s="3"/>
    </row>
    <row r="48" spans="1:256" x14ac:dyDescent="0.15">
      <c r="A48" s="26" t="s">
        <v>2</v>
      </c>
      <c r="B48" s="6">
        <f>TTEST(C39:C42,G39:G42,2,2)</f>
        <v>6.0807364105258744E-3</v>
      </c>
      <c r="C48" s="6"/>
      <c r="D48" s="6"/>
    </row>
    <row r="49" spans="1:10" x14ac:dyDescent="0.15">
      <c r="A49" s="26" t="s">
        <v>9</v>
      </c>
      <c r="B49" s="58">
        <f>TTEST(D39:D42,H39:H42,2,2)</f>
        <v>0.11984939307956148</v>
      </c>
      <c r="C49" s="6"/>
      <c r="D49" s="6"/>
      <c r="F49" s="3"/>
      <c r="J49" s="3"/>
    </row>
    <row r="50" spans="1:10" x14ac:dyDescent="0.15">
      <c r="A50" s="53" t="s">
        <v>10</v>
      </c>
      <c r="B50" s="31">
        <f>POWER(-(-I43-I45),2)</f>
        <v>2.7567518035234242E-5</v>
      </c>
      <c r="C50" s="31"/>
      <c r="D50" s="6"/>
      <c r="E50" s="6"/>
      <c r="F50" s="8"/>
      <c r="J50" s="3"/>
    </row>
    <row r="51" spans="1:10" x14ac:dyDescent="0.15">
      <c r="A51" s="53" t="s">
        <v>11</v>
      </c>
      <c r="B51" s="31">
        <f>POWER(2,-I43)</f>
        <v>1.1999559902036852</v>
      </c>
      <c r="C51" s="31"/>
      <c r="D51" s="6"/>
      <c r="E51" s="6"/>
      <c r="F51" s="8"/>
      <c r="G51" s="8"/>
      <c r="H51" s="3"/>
      <c r="I51" s="3"/>
      <c r="J51" s="3"/>
    </row>
    <row r="52" spans="1:10" x14ac:dyDescent="0.15">
      <c r="A52" s="53"/>
      <c r="B52" s="31"/>
      <c r="C52" s="31"/>
      <c r="D52" s="6"/>
      <c r="E52" s="6"/>
      <c r="F52" s="8"/>
      <c r="G52" s="8"/>
      <c r="H52" s="3"/>
      <c r="I52" s="3"/>
      <c r="J52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52"/>
  <sheetViews>
    <sheetView tabSelected="1" workbookViewId="0">
      <selection activeCell="E32" sqref="E32"/>
    </sheetView>
  </sheetViews>
  <sheetFormatPr baseColWidth="10" defaultColWidth="8.83203125" defaultRowHeight="14" x14ac:dyDescent="0.15"/>
  <cols>
    <col min="1" max="1" width="12" style="5" customWidth="1"/>
    <col min="2" max="4" width="10.1640625" style="5" customWidth="1"/>
    <col min="5" max="5" width="12.6640625" style="5" customWidth="1"/>
    <col min="6" max="11" width="10.1640625" style="5" customWidth="1"/>
    <col min="12" max="12" width="9" style="3"/>
    <col min="13" max="256" width="9" style="5"/>
    <col min="257" max="257" width="12" style="5" customWidth="1"/>
    <col min="258" max="260" width="10.1640625" style="5" customWidth="1"/>
    <col min="261" max="261" width="12.6640625" style="5" customWidth="1"/>
    <col min="262" max="267" width="10.1640625" style="5" customWidth="1"/>
    <col min="268" max="512" width="9" style="5"/>
    <col min="513" max="513" width="12" style="5" customWidth="1"/>
    <col min="514" max="516" width="10.1640625" style="5" customWidth="1"/>
    <col min="517" max="517" width="12.6640625" style="5" customWidth="1"/>
    <col min="518" max="523" width="10.1640625" style="5" customWidth="1"/>
    <col min="524" max="768" width="9" style="5"/>
    <col min="769" max="769" width="12" style="5" customWidth="1"/>
    <col min="770" max="772" width="10.1640625" style="5" customWidth="1"/>
    <col min="773" max="773" width="12.6640625" style="5" customWidth="1"/>
    <col min="774" max="779" width="10.1640625" style="5" customWidth="1"/>
    <col min="780" max="1024" width="9" style="5"/>
    <col min="1025" max="1025" width="12" style="5" customWidth="1"/>
    <col min="1026" max="1028" width="10.1640625" style="5" customWidth="1"/>
    <col min="1029" max="1029" width="12.6640625" style="5" customWidth="1"/>
    <col min="1030" max="1035" width="10.1640625" style="5" customWidth="1"/>
    <col min="1036" max="1280" width="9" style="5"/>
    <col min="1281" max="1281" width="12" style="5" customWidth="1"/>
    <col min="1282" max="1284" width="10.1640625" style="5" customWidth="1"/>
    <col min="1285" max="1285" width="12.6640625" style="5" customWidth="1"/>
    <col min="1286" max="1291" width="10.1640625" style="5" customWidth="1"/>
    <col min="1292" max="1536" width="9" style="5"/>
    <col min="1537" max="1537" width="12" style="5" customWidth="1"/>
    <col min="1538" max="1540" width="10.1640625" style="5" customWidth="1"/>
    <col min="1541" max="1541" width="12.6640625" style="5" customWidth="1"/>
    <col min="1542" max="1547" width="10.1640625" style="5" customWidth="1"/>
    <col min="1548" max="1792" width="9" style="5"/>
    <col min="1793" max="1793" width="12" style="5" customWidth="1"/>
    <col min="1794" max="1796" width="10.1640625" style="5" customWidth="1"/>
    <col min="1797" max="1797" width="12.6640625" style="5" customWidth="1"/>
    <col min="1798" max="1803" width="10.1640625" style="5" customWidth="1"/>
    <col min="1804" max="2048" width="9" style="5"/>
    <col min="2049" max="2049" width="12" style="5" customWidth="1"/>
    <col min="2050" max="2052" width="10.1640625" style="5" customWidth="1"/>
    <col min="2053" max="2053" width="12.6640625" style="5" customWidth="1"/>
    <col min="2054" max="2059" width="10.1640625" style="5" customWidth="1"/>
    <col min="2060" max="2304" width="9" style="5"/>
    <col min="2305" max="2305" width="12" style="5" customWidth="1"/>
    <col min="2306" max="2308" width="10.1640625" style="5" customWidth="1"/>
    <col min="2309" max="2309" width="12.6640625" style="5" customWidth="1"/>
    <col min="2310" max="2315" width="10.1640625" style="5" customWidth="1"/>
    <col min="2316" max="2560" width="9" style="5"/>
    <col min="2561" max="2561" width="12" style="5" customWidth="1"/>
    <col min="2562" max="2564" width="10.1640625" style="5" customWidth="1"/>
    <col min="2565" max="2565" width="12.6640625" style="5" customWidth="1"/>
    <col min="2566" max="2571" width="10.1640625" style="5" customWidth="1"/>
    <col min="2572" max="2816" width="9" style="5"/>
    <col min="2817" max="2817" width="12" style="5" customWidth="1"/>
    <col min="2818" max="2820" width="10.1640625" style="5" customWidth="1"/>
    <col min="2821" max="2821" width="12.6640625" style="5" customWidth="1"/>
    <col min="2822" max="2827" width="10.1640625" style="5" customWidth="1"/>
    <col min="2828" max="3072" width="9" style="5"/>
    <col min="3073" max="3073" width="12" style="5" customWidth="1"/>
    <col min="3074" max="3076" width="10.1640625" style="5" customWidth="1"/>
    <col min="3077" max="3077" width="12.6640625" style="5" customWidth="1"/>
    <col min="3078" max="3083" width="10.1640625" style="5" customWidth="1"/>
    <col min="3084" max="3328" width="9" style="5"/>
    <col min="3329" max="3329" width="12" style="5" customWidth="1"/>
    <col min="3330" max="3332" width="10.1640625" style="5" customWidth="1"/>
    <col min="3333" max="3333" width="12.6640625" style="5" customWidth="1"/>
    <col min="3334" max="3339" width="10.1640625" style="5" customWidth="1"/>
    <col min="3340" max="3584" width="9" style="5"/>
    <col min="3585" max="3585" width="12" style="5" customWidth="1"/>
    <col min="3586" max="3588" width="10.1640625" style="5" customWidth="1"/>
    <col min="3589" max="3589" width="12.6640625" style="5" customWidth="1"/>
    <col min="3590" max="3595" width="10.1640625" style="5" customWidth="1"/>
    <col min="3596" max="3840" width="9" style="5"/>
    <col min="3841" max="3841" width="12" style="5" customWidth="1"/>
    <col min="3842" max="3844" width="10.1640625" style="5" customWidth="1"/>
    <col min="3845" max="3845" width="12.6640625" style="5" customWidth="1"/>
    <col min="3846" max="3851" width="10.1640625" style="5" customWidth="1"/>
    <col min="3852" max="4096" width="9" style="5"/>
    <col min="4097" max="4097" width="12" style="5" customWidth="1"/>
    <col min="4098" max="4100" width="10.1640625" style="5" customWidth="1"/>
    <col min="4101" max="4101" width="12.6640625" style="5" customWidth="1"/>
    <col min="4102" max="4107" width="10.1640625" style="5" customWidth="1"/>
    <col min="4108" max="4352" width="9" style="5"/>
    <col min="4353" max="4353" width="12" style="5" customWidth="1"/>
    <col min="4354" max="4356" width="10.1640625" style="5" customWidth="1"/>
    <col min="4357" max="4357" width="12.6640625" style="5" customWidth="1"/>
    <col min="4358" max="4363" width="10.1640625" style="5" customWidth="1"/>
    <col min="4364" max="4608" width="9" style="5"/>
    <col min="4609" max="4609" width="12" style="5" customWidth="1"/>
    <col min="4610" max="4612" width="10.1640625" style="5" customWidth="1"/>
    <col min="4613" max="4613" width="12.6640625" style="5" customWidth="1"/>
    <col min="4614" max="4619" width="10.1640625" style="5" customWidth="1"/>
    <col min="4620" max="4864" width="9" style="5"/>
    <col min="4865" max="4865" width="12" style="5" customWidth="1"/>
    <col min="4866" max="4868" width="10.1640625" style="5" customWidth="1"/>
    <col min="4869" max="4869" width="12.6640625" style="5" customWidth="1"/>
    <col min="4870" max="4875" width="10.1640625" style="5" customWidth="1"/>
    <col min="4876" max="5120" width="9" style="5"/>
    <col min="5121" max="5121" width="12" style="5" customWidth="1"/>
    <col min="5122" max="5124" width="10.1640625" style="5" customWidth="1"/>
    <col min="5125" max="5125" width="12.6640625" style="5" customWidth="1"/>
    <col min="5126" max="5131" width="10.1640625" style="5" customWidth="1"/>
    <col min="5132" max="5376" width="9" style="5"/>
    <col min="5377" max="5377" width="12" style="5" customWidth="1"/>
    <col min="5378" max="5380" width="10.1640625" style="5" customWidth="1"/>
    <col min="5381" max="5381" width="12.6640625" style="5" customWidth="1"/>
    <col min="5382" max="5387" width="10.1640625" style="5" customWidth="1"/>
    <col min="5388" max="5632" width="9" style="5"/>
    <col min="5633" max="5633" width="12" style="5" customWidth="1"/>
    <col min="5634" max="5636" width="10.1640625" style="5" customWidth="1"/>
    <col min="5637" max="5637" width="12.6640625" style="5" customWidth="1"/>
    <col min="5638" max="5643" width="10.1640625" style="5" customWidth="1"/>
    <col min="5644" max="5888" width="9" style="5"/>
    <col min="5889" max="5889" width="12" style="5" customWidth="1"/>
    <col min="5890" max="5892" width="10.1640625" style="5" customWidth="1"/>
    <col min="5893" max="5893" width="12.6640625" style="5" customWidth="1"/>
    <col min="5894" max="5899" width="10.1640625" style="5" customWidth="1"/>
    <col min="5900" max="6144" width="9" style="5"/>
    <col min="6145" max="6145" width="12" style="5" customWidth="1"/>
    <col min="6146" max="6148" width="10.1640625" style="5" customWidth="1"/>
    <col min="6149" max="6149" width="12.6640625" style="5" customWidth="1"/>
    <col min="6150" max="6155" width="10.1640625" style="5" customWidth="1"/>
    <col min="6156" max="6400" width="9" style="5"/>
    <col min="6401" max="6401" width="12" style="5" customWidth="1"/>
    <col min="6402" max="6404" width="10.1640625" style="5" customWidth="1"/>
    <col min="6405" max="6405" width="12.6640625" style="5" customWidth="1"/>
    <col min="6406" max="6411" width="10.1640625" style="5" customWidth="1"/>
    <col min="6412" max="6656" width="9" style="5"/>
    <col min="6657" max="6657" width="12" style="5" customWidth="1"/>
    <col min="6658" max="6660" width="10.1640625" style="5" customWidth="1"/>
    <col min="6661" max="6661" width="12.6640625" style="5" customWidth="1"/>
    <col min="6662" max="6667" width="10.1640625" style="5" customWidth="1"/>
    <col min="6668" max="6912" width="9" style="5"/>
    <col min="6913" max="6913" width="12" style="5" customWidth="1"/>
    <col min="6914" max="6916" width="10.1640625" style="5" customWidth="1"/>
    <col min="6917" max="6917" width="12.6640625" style="5" customWidth="1"/>
    <col min="6918" max="6923" width="10.1640625" style="5" customWidth="1"/>
    <col min="6924" max="7168" width="9" style="5"/>
    <col min="7169" max="7169" width="12" style="5" customWidth="1"/>
    <col min="7170" max="7172" width="10.1640625" style="5" customWidth="1"/>
    <col min="7173" max="7173" width="12.6640625" style="5" customWidth="1"/>
    <col min="7174" max="7179" width="10.1640625" style="5" customWidth="1"/>
    <col min="7180" max="7424" width="9" style="5"/>
    <col min="7425" max="7425" width="12" style="5" customWidth="1"/>
    <col min="7426" max="7428" width="10.1640625" style="5" customWidth="1"/>
    <col min="7429" max="7429" width="12.6640625" style="5" customWidth="1"/>
    <col min="7430" max="7435" width="10.1640625" style="5" customWidth="1"/>
    <col min="7436" max="7680" width="9" style="5"/>
    <col min="7681" max="7681" width="12" style="5" customWidth="1"/>
    <col min="7682" max="7684" width="10.1640625" style="5" customWidth="1"/>
    <col min="7685" max="7685" width="12.6640625" style="5" customWidth="1"/>
    <col min="7686" max="7691" width="10.1640625" style="5" customWidth="1"/>
    <col min="7692" max="7936" width="9" style="5"/>
    <col min="7937" max="7937" width="12" style="5" customWidth="1"/>
    <col min="7938" max="7940" width="10.1640625" style="5" customWidth="1"/>
    <col min="7941" max="7941" width="12.6640625" style="5" customWidth="1"/>
    <col min="7942" max="7947" width="10.1640625" style="5" customWidth="1"/>
    <col min="7948" max="8192" width="9" style="5"/>
    <col min="8193" max="8193" width="12" style="5" customWidth="1"/>
    <col min="8194" max="8196" width="10.1640625" style="5" customWidth="1"/>
    <col min="8197" max="8197" width="12.6640625" style="5" customWidth="1"/>
    <col min="8198" max="8203" width="10.1640625" style="5" customWidth="1"/>
    <col min="8204" max="8448" width="9" style="5"/>
    <col min="8449" max="8449" width="12" style="5" customWidth="1"/>
    <col min="8450" max="8452" width="10.1640625" style="5" customWidth="1"/>
    <col min="8453" max="8453" width="12.6640625" style="5" customWidth="1"/>
    <col min="8454" max="8459" width="10.1640625" style="5" customWidth="1"/>
    <col min="8460" max="8704" width="9" style="5"/>
    <col min="8705" max="8705" width="12" style="5" customWidth="1"/>
    <col min="8706" max="8708" width="10.1640625" style="5" customWidth="1"/>
    <col min="8709" max="8709" width="12.6640625" style="5" customWidth="1"/>
    <col min="8710" max="8715" width="10.1640625" style="5" customWidth="1"/>
    <col min="8716" max="8960" width="9" style="5"/>
    <col min="8961" max="8961" width="12" style="5" customWidth="1"/>
    <col min="8962" max="8964" width="10.1640625" style="5" customWidth="1"/>
    <col min="8965" max="8965" width="12.6640625" style="5" customWidth="1"/>
    <col min="8966" max="8971" width="10.1640625" style="5" customWidth="1"/>
    <col min="8972" max="9216" width="9" style="5"/>
    <col min="9217" max="9217" width="12" style="5" customWidth="1"/>
    <col min="9218" max="9220" width="10.1640625" style="5" customWidth="1"/>
    <col min="9221" max="9221" width="12.6640625" style="5" customWidth="1"/>
    <col min="9222" max="9227" width="10.1640625" style="5" customWidth="1"/>
    <col min="9228" max="9472" width="9" style="5"/>
    <col min="9473" max="9473" width="12" style="5" customWidth="1"/>
    <col min="9474" max="9476" width="10.1640625" style="5" customWidth="1"/>
    <col min="9477" max="9477" width="12.6640625" style="5" customWidth="1"/>
    <col min="9478" max="9483" width="10.1640625" style="5" customWidth="1"/>
    <col min="9484" max="9728" width="9" style="5"/>
    <col min="9729" max="9729" width="12" style="5" customWidth="1"/>
    <col min="9730" max="9732" width="10.1640625" style="5" customWidth="1"/>
    <col min="9733" max="9733" width="12.6640625" style="5" customWidth="1"/>
    <col min="9734" max="9739" width="10.1640625" style="5" customWidth="1"/>
    <col min="9740" max="9984" width="9" style="5"/>
    <col min="9985" max="9985" width="12" style="5" customWidth="1"/>
    <col min="9986" max="9988" width="10.1640625" style="5" customWidth="1"/>
    <col min="9989" max="9989" width="12.6640625" style="5" customWidth="1"/>
    <col min="9990" max="9995" width="10.1640625" style="5" customWidth="1"/>
    <col min="9996" max="10240" width="9" style="5"/>
    <col min="10241" max="10241" width="12" style="5" customWidth="1"/>
    <col min="10242" max="10244" width="10.1640625" style="5" customWidth="1"/>
    <col min="10245" max="10245" width="12.6640625" style="5" customWidth="1"/>
    <col min="10246" max="10251" width="10.1640625" style="5" customWidth="1"/>
    <col min="10252" max="10496" width="9" style="5"/>
    <col min="10497" max="10497" width="12" style="5" customWidth="1"/>
    <col min="10498" max="10500" width="10.1640625" style="5" customWidth="1"/>
    <col min="10501" max="10501" width="12.6640625" style="5" customWidth="1"/>
    <col min="10502" max="10507" width="10.1640625" style="5" customWidth="1"/>
    <col min="10508" max="10752" width="9" style="5"/>
    <col min="10753" max="10753" width="12" style="5" customWidth="1"/>
    <col min="10754" max="10756" width="10.1640625" style="5" customWidth="1"/>
    <col min="10757" max="10757" width="12.6640625" style="5" customWidth="1"/>
    <col min="10758" max="10763" width="10.1640625" style="5" customWidth="1"/>
    <col min="10764" max="11008" width="9" style="5"/>
    <col min="11009" max="11009" width="12" style="5" customWidth="1"/>
    <col min="11010" max="11012" width="10.1640625" style="5" customWidth="1"/>
    <col min="11013" max="11013" width="12.6640625" style="5" customWidth="1"/>
    <col min="11014" max="11019" width="10.1640625" style="5" customWidth="1"/>
    <col min="11020" max="11264" width="9" style="5"/>
    <col min="11265" max="11265" width="12" style="5" customWidth="1"/>
    <col min="11266" max="11268" width="10.1640625" style="5" customWidth="1"/>
    <col min="11269" max="11269" width="12.6640625" style="5" customWidth="1"/>
    <col min="11270" max="11275" width="10.1640625" style="5" customWidth="1"/>
    <col min="11276" max="11520" width="9" style="5"/>
    <col min="11521" max="11521" width="12" style="5" customWidth="1"/>
    <col min="11522" max="11524" width="10.1640625" style="5" customWidth="1"/>
    <col min="11525" max="11525" width="12.6640625" style="5" customWidth="1"/>
    <col min="11526" max="11531" width="10.1640625" style="5" customWidth="1"/>
    <col min="11532" max="11776" width="9" style="5"/>
    <col min="11777" max="11777" width="12" style="5" customWidth="1"/>
    <col min="11778" max="11780" width="10.1640625" style="5" customWidth="1"/>
    <col min="11781" max="11781" width="12.6640625" style="5" customWidth="1"/>
    <col min="11782" max="11787" width="10.1640625" style="5" customWidth="1"/>
    <col min="11788" max="12032" width="9" style="5"/>
    <col min="12033" max="12033" width="12" style="5" customWidth="1"/>
    <col min="12034" max="12036" width="10.1640625" style="5" customWidth="1"/>
    <col min="12037" max="12037" width="12.6640625" style="5" customWidth="1"/>
    <col min="12038" max="12043" width="10.1640625" style="5" customWidth="1"/>
    <col min="12044" max="12288" width="9" style="5"/>
    <col min="12289" max="12289" width="12" style="5" customWidth="1"/>
    <col min="12290" max="12292" width="10.1640625" style="5" customWidth="1"/>
    <col min="12293" max="12293" width="12.6640625" style="5" customWidth="1"/>
    <col min="12294" max="12299" width="10.1640625" style="5" customWidth="1"/>
    <col min="12300" max="12544" width="9" style="5"/>
    <col min="12545" max="12545" width="12" style="5" customWidth="1"/>
    <col min="12546" max="12548" width="10.1640625" style="5" customWidth="1"/>
    <col min="12549" max="12549" width="12.6640625" style="5" customWidth="1"/>
    <col min="12550" max="12555" width="10.1640625" style="5" customWidth="1"/>
    <col min="12556" max="12800" width="9" style="5"/>
    <col min="12801" max="12801" width="12" style="5" customWidth="1"/>
    <col min="12802" max="12804" width="10.1640625" style="5" customWidth="1"/>
    <col min="12805" max="12805" width="12.6640625" style="5" customWidth="1"/>
    <col min="12806" max="12811" width="10.1640625" style="5" customWidth="1"/>
    <col min="12812" max="13056" width="9" style="5"/>
    <col min="13057" max="13057" width="12" style="5" customWidth="1"/>
    <col min="13058" max="13060" width="10.1640625" style="5" customWidth="1"/>
    <col min="13061" max="13061" width="12.6640625" style="5" customWidth="1"/>
    <col min="13062" max="13067" width="10.1640625" style="5" customWidth="1"/>
    <col min="13068" max="13312" width="9" style="5"/>
    <col min="13313" max="13313" width="12" style="5" customWidth="1"/>
    <col min="13314" max="13316" width="10.1640625" style="5" customWidth="1"/>
    <col min="13317" max="13317" width="12.6640625" style="5" customWidth="1"/>
    <col min="13318" max="13323" width="10.1640625" style="5" customWidth="1"/>
    <col min="13324" max="13568" width="9" style="5"/>
    <col min="13569" max="13569" width="12" style="5" customWidth="1"/>
    <col min="13570" max="13572" width="10.1640625" style="5" customWidth="1"/>
    <col min="13573" max="13573" width="12.6640625" style="5" customWidth="1"/>
    <col min="13574" max="13579" width="10.1640625" style="5" customWidth="1"/>
    <col min="13580" max="13824" width="9" style="5"/>
    <col min="13825" max="13825" width="12" style="5" customWidth="1"/>
    <col min="13826" max="13828" width="10.1640625" style="5" customWidth="1"/>
    <col min="13829" max="13829" width="12.6640625" style="5" customWidth="1"/>
    <col min="13830" max="13835" width="10.1640625" style="5" customWidth="1"/>
    <col min="13836" max="14080" width="9" style="5"/>
    <col min="14081" max="14081" width="12" style="5" customWidth="1"/>
    <col min="14082" max="14084" width="10.1640625" style="5" customWidth="1"/>
    <col min="14085" max="14085" width="12.6640625" style="5" customWidth="1"/>
    <col min="14086" max="14091" width="10.1640625" style="5" customWidth="1"/>
    <col min="14092" max="14336" width="9" style="5"/>
    <col min="14337" max="14337" width="12" style="5" customWidth="1"/>
    <col min="14338" max="14340" width="10.1640625" style="5" customWidth="1"/>
    <col min="14341" max="14341" width="12.6640625" style="5" customWidth="1"/>
    <col min="14342" max="14347" width="10.1640625" style="5" customWidth="1"/>
    <col min="14348" max="14592" width="9" style="5"/>
    <col min="14593" max="14593" width="12" style="5" customWidth="1"/>
    <col min="14594" max="14596" width="10.1640625" style="5" customWidth="1"/>
    <col min="14597" max="14597" width="12.6640625" style="5" customWidth="1"/>
    <col min="14598" max="14603" width="10.1640625" style="5" customWidth="1"/>
    <col min="14604" max="14848" width="9" style="5"/>
    <col min="14849" max="14849" width="12" style="5" customWidth="1"/>
    <col min="14850" max="14852" width="10.1640625" style="5" customWidth="1"/>
    <col min="14853" max="14853" width="12.6640625" style="5" customWidth="1"/>
    <col min="14854" max="14859" width="10.1640625" style="5" customWidth="1"/>
    <col min="14860" max="15104" width="9" style="5"/>
    <col min="15105" max="15105" width="12" style="5" customWidth="1"/>
    <col min="15106" max="15108" width="10.1640625" style="5" customWidth="1"/>
    <col min="15109" max="15109" width="12.6640625" style="5" customWidth="1"/>
    <col min="15110" max="15115" width="10.1640625" style="5" customWidth="1"/>
    <col min="15116" max="15360" width="9" style="5"/>
    <col min="15361" max="15361" width="12" style="5" customWidth="1"/>
    <col min="15362" max="15364" width="10.1640625" style="5" customWidth="1"/>
    <col min="15365" max="15365" width="12.6640625" style="5" customWidth="1"/>
    <col min="15366" max="15371" width="10.1640625" style="5" customWidth="1"/>
    <col min="15372" max="15616" width="9" style="5"/>
    <col min="15617" max="15617" width="12" style="5" customWidth="1"/>
    <col min="15618" max="15620" width="10.1640625" style="5" customWidth="1"/>
    <col min="15621" max="15621" width="12.6640625" style="5" customWidth="1"/>
    <col min="15622" max="15627" width="10.1640625" style="5" customWidth="1"/>
    <col min="15628" max="15872" width="9" style="5"/>
    <col min="15873" max="15873" width="12" style="5" customWidth="1"/>
    <col min="15874" max="15876" width="10.1640625" style="5" customWidth="1"/>
    <col min="15877" max="15877" width="12.6640625" style="5" customWidth="1"/>
    <col min="15878" max="15883" width="10.1640625" style="5" customWidth="1"/>
    <col min="15884" max="16128" width="9" style="5"/>
    <col min="16129" max="16129" width="12" style="5" customWidth="1"/>
    <col min="16130" max="16132" width="10.1640625" style="5" customWidth="1"/>
    <col min="16133" max="16133" width="12.6640625" style="5" customWidth="1"/>
    <col min="16134" max="16139" width="10.1640625" style="5" customWidth="1"/>
    <col min="16140" max="16384" width="9" style="5"/>
  </cols>
  <sheetData>
    <row r="1" spans="1:256" x14ac:dyDescent="0.15">
      <c r="A1" s="23" t="s">
        <v>24</v>
      </c>
    </row>
    <row r="2" spans="1:256" ht="18" x14ac:dyDescent="0.2">
      <c r="A2" s="25"/>
      <c r="B2" s="26"/>
      <c r="C2" s="6"/>
      <c r="D2" s="6"/>
      <c r="E2" s="6"/>
      <c r="F2" s="6"/>
      <c r="G2" s="6"/>
      <c r="H2" s="6"/>
      <c r="J2" s="27">
        <v>43889</v>
      </c>
      <c r="K2" s="5" t="s">
        <v>2</v>
      </c>
      <c r="L2" s="13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</row>
    <row r="3" spans="1:256" ht="16" x14ac:dyDescent="0.2">
      <c r="A3" s="28"/>
      <c r="B3" s="26"/>
      <c r="C3" s="6"/>
      <c r="D3" s="6"/>
      <c r="E3" s="6"/>
      <c r="F3" s="6"/>
      <c r="G3" s="6"/>
      <c r="H3" s="6"/>
      <c r="J3" s="12">
        <v>43889</v>
      </c>
      <c r="K3" s="5" t="s">
        <v>27</v>
      </c>
      <c r="L3" s="13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</row>
    <row r="4" spans="1:256" ht="16" x14ac:dyDescent="0.2">
      <c r="A4" s="28"/>
      <c r="B4" s="26"/>
      <c r="C4" s="6"/>
      <c r="D4" s="6"/>
      <c r="E4" s="6"/>
      <c r="F4" s="6"/>
      <c r="G4" s="6"/>
      <c r="H4" s="6"/>
      <c r="J4" s="6"/>
      <c r="K4" s="5" t="s">
        <v>0</v>
      </c>
      <c r="L4" s="13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</row>
    <row r="5" spans="1:256" ht="16" x14ac:dyDescent="0.2">
      <c r="A5" s="28"/>
      <c r="B5" s="26"/>
      <c r="C5" s="6"/>
      <c r="D5" s="6"/>
      <c r="E5" s="6"/>
      <c r="F5" s="6"/>
      <c r="G5" s="6"/>
      <c r="H5" s="6"/>
      <c r="J5" s="6"/>
      <c r="L5" s="13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</row>
    <row r="6" spans="1:256" ht="16" x14ac:dyDescent="0.2">
      <c r="A6" s="28" t="s">
        <v>12</v>
      </c>
      <c r="B6" s="26"/>
      <c r="C6" s="6"/>
      <c r="D6" s="6"/>
      <c r="E6" s="29"/>
      <c r="F6" s="6"/>
      <c r="G6" s="6"/>
      <c r="H6" s="6"/>
      <c r="L6" s="13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</row>
    <row r="7" spans="1:256" ht="15" thickBot="1" x14ac:dyDescent="0.2">
      <c r="B7" s="6"/>
      <c r="C7" s="6"/>
      <c r="D7" s="6"/>
      <c r="E7" s="30"/>
      <c r="F7" s="6"/>
      <c r="G7" s="6"/>
      <c r="H7" s="6"/>
      <c r="J7" s="31"/>
      <c r="L7" s="13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</row>
    <row r="8" spans="1:256" ht="15" thickBot="1" x14ac:dyDescent="0.2">
      <c r="A8" s="32" t="s">
        <v>1</v>
      </c>
      <c r="B8" s="33" t="s">
        <v>27</v>
      </c>
      <c r="C8" s="33" t="s">
        <v>2</v>
      </c>
      <c r="D8" s="34" t="s">
        <v>3</v>
      </c>
      <c r="E8" s="32" t="s">
        <v>1</v>
      </c>
      <c r="F8" s="33" t="s">
        <v>27</v>
      </c>
      <c r="G8" s="33" t="s">
        <v>2</v>
      </c>
      <c r="H8" s="34" t="s">
        <v>3</v>
      </c>
      <c r="I8" s="33" t="s">
        <v>4</v>
      </c>
      <c r="L8" s="13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</row>
    <row r="9" spans="1:256" x14ac:dyDescent="0.15">
      <c r="A9" s="9" t="s">
        <v>13</v>
      </c>
      <c r="B9" s="35">
        <v>20.320888519287109</v>
      </c>
      <c r="C9" s="35">
        <v>15.210413932800293</v>
      </c>
      <c r="D9" s="36">
        <f>B9-C9</f>
        <v>5.1104745864868164</v>
      </c>
      <c r="E9" s="9" t="s">
        <v>17</v>
      </c>
      <c r="F9" s="35">
        <v>20.703794479370117</v>
      </c>
      <c r="G9" s="35">
        <v>14.804285049438477</v>
      </c>
      <c r="H9" s="36">
        <f>F9-G9</f>
        <v>5.8995094299316406</v>
      </c>
      <c r="I9" s="36">
        <f>H9-$D$13</f>
        <v>0.52925515174865723</v>
      </c>
      <c r="J9" s="37">
        <f>POWER(2,-I9)</f>
        <v>0.692912385086628</v>
      </c>
      <c r="L9" s="13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</row>
    <row r="10" spans="1:256" x14ac:dyDescent="0.15">
      <c r="A10" s="1" t="s">
        <v>14</v>
      </c>
      <c r="B10" s="38">
        <v>20.421201705932617</v>
      </c>
      <c r="C10" s="38">
        <v>15.007135391235352</v>
      </c>
      <c r="D10" s="39">
        <f>B10-C10</f>
        <v>5.4140663146972656</v>
      </c>
      <c r="E10" s="1" t="s">
        <v>18</v>
      </c>
      <c r="F10" s="38">
        <v>21.812692642211914</v>
      </c>
      <c r="G10" s="38">
        <v>15.574122428894043</v>
      </c>
      <c r="H10" s="39">
        <f>F10-G10</f>
        <v>6.2385702133178711</v>
      </c>
      <c r="I10" s="39">
        <f>H10-$D$13</f>
        <v>0.8683159351348877</v>
      </c>
      <c r="J10" s="37">
        <f>POWER(2,-I10)</f>
        <v>0.54778591069898275</v>
      </c>
    </row>
    <row r="11" spans="1:256" x14ac:dyDescent="0.15">
      <c r="A11" s="11" t="s">
        <v>15</v>
      </c>
      <c r="B11" s="40">
        <v>20.327486038208008</v>
      </c>
      <c r="C11" s="40">
        <v>14.918523788452148</v>
      </c>
      <c r="D11" s="39">
        <f>B11-C11</f>
        <v>5.4089622497558594</v>
      </c>
      <c r="E11" s="11" t="s">
        <v>19</v>
      </c>
      <c r="F11" s="40">
        <v>22.161050796508789</v>
      </c>
      <c r="G11" s="40">
        <v>15.825485229492188</v>
      </c>
      <c r="H11" s="39">
        <f>F11-G11</f>
        <v>6.3355655670166016</v>
      </c>
      <c r="I11" s="39">
        <f>H11-$D$13</f>
        <v>0.96531128883361816</v>
      </c>
      <c r="J11" s="37">
        <f>POWER(2,-I11)</f>
        <v>0.51216788965144677</v>
      </c>
    </row>
    <row r="12" spans="1:256" ht="15" thickBot="1" x14ac:dyDescent="0.2">
      <c r="A12" s="10" t="s">
        <v>16</v>
      </c>
      <c r="B12" s="41">
        <v>20.487163543701172</v>
      </c>
      <c r="C12" s="41">
        <v>14.93964958190918</v>
      </c>
      <c r="D12" s="42">
        <f>B12-C12</f>
        <v>5.5475139617919922</v>
      </c>
      <c r="E12" s="10" t="s">
        <v>20</v>
      </c>
      <c r="F12" s="41">
        <v>21.636987686157227</v>
      </c>
      <c r="G12" s="41">
        <v>15.6361083984375</v>
      </c>
      <c r="H12" s="42">
        <f>F12-G12</f>
        <v>6.0008792877197266</v>
      </c>
      <c r="I12" s="42">
        <f>H12-$D$13</f>
        <v>0.63062500953674316</v>
      </c>
      <c r="J12" s="37">
        <f>POWER(2,-I12)</f>
        <v>0.64589653707632599</v>
      </c>
    </row>
    <row r="13" spans="1:256" x14ac:dyDescent="0.15">
      <c r="A13" s="43" t="s">
        <v>5</v>
      </c>
      <c r="B13" s="44">
        <f>AVERAGE(B9:B12)</f>
        <v>20.389184951782227</v>
      </c>
      <c r="C13" s="44">
        <f>AVERAGE(C9:C12)</f>
        <v>15.018930673599243</v>
      </c>
      <c r="D13" s="45">
        <f>AVERAGE(D9:D12)</f>
        <v>5.3702542781829834</v>
      </c>
      <c r="E13" s="43" t="s">
        <v>5</v>
      </c>
      <c r="F13" s="44">
        <f>AVERAGE(F9:F12)</f>
        <v>21.578631401062012</v>
      </c>
      <c r="G13" s="44">
        <f>AVERAGE(G9:G12)</f>
        <v>15.460000276565552</v>
      </c>
      <c r="H13" s="45">
        <f>AVERAGE(H9:H12)</f>
        <v>6.11863112449646</v>
      </c>
      <c r="I13" s="45">
        <f>AVERAGE(I9:I12)</f>
        <v>0.74837684631347656</v>
      </c>
      <c r="J13" s="57">
        <f>AVERAGE(J9:J12)</f>
        <v>0.59969068062834585</v>
      </c>
      <c r="K13" s="46"/>
    </row>
    <row r="14" spans="1:256" x14ac:dyDescent="0.15">
      <c r="A14" s="47" t="s">
        <v>6</v>
      </c>
      <c r="B14" s="48">
        <f>MEDIAN(B9:B12)</f>
        <v>20.374343872070312</v>
      </c>
      <c r="C14" s="48">
        <f>MEDIAN(C9:C12)</f>
        <v>14.973392486572266</v>
      </c>
      <c r="D14" s="49">
        <f>MEDIAN(D9:D12)</f>
        <v>5.4115142822265625</v>
      </c>
      <c r="E14" s="47" t="s">
        <v>6</v>
      </c>
      <c r="F14" s="48">
        <f>MEDIAN(F9:F12)</f>
        <v>21.72484016418457</v>
      </c>
      <c r="G14" s="48">
        <f>MEDIAN(G9:G12)</f>
        <v>15.605115413665771</v>
      </c>
      <c r="H14" s="49">
        <f>MEDIAN(H9:H12)</f>
        <v>6.1197247505187988</v>
      </c>
      <c r="I14" s="49">
        <f>MEDIAN(I9:I12)</f>
        <v>0.74947047233581543</v>
      </c>
      <c r="J14" s="49">
        <f>MEDIAN(J9:J12)</f>
        <v>0.59684122388765437</v>
      </c>
    </row>
    <row r="15" spans="1:256" ht="15" thickBot="1" x14ac:dyDescent="0.2">
      <c r="A15" s="50" t="s">
        <v>7</v>
      </c>
      <c r="B15" s="51">
        <f>STDEV(B9:B12)</f>
        <v>7.9783113602952316E-2</v>
      </c>
      <c r="C15" s="51">
        <f>STDEV(C9:C12)</f>
        <v>0.13313151558366446</v>
      </c>
      <c r="D15" s="52">
        <f>STDEV(D9:D12)</f>
        <v>0.1846837704995008</v>
      </c>
      <c r="E15" s="50" t="s">
        <v>7</v>
      </c>
      <c r="F15" s="51">
        <f>STDEV(F9:F12)</f>
        <v>0.62255979963552799</v>
      </c>
      <c r="G15" s="51">
        <f>STDEV(G9:G12)</f>
        <v>0.45002949760486044</v>
      </c>
      <c r="H15" s="52">
        <f>STDEV(H9:H12)</f>
        <v>0.20275251701856248</v>
      </c>
      <c r="I15" s="52">
        <f>STDEV(I9:I12)</f>
        <v>0.20275251701856248</v>
      </c>
      <c r="J15" s="52">
        <f>STDEV(J9:J12)</f>
        <v>8.4023035401023682E-2</v>
      </c>
    </row>
    <row r="16" spans="1:256" x14ac:dyDescent="0.15">
      <c r="A16" s="6"/>
      <c r="B16" s="6" t="s">
        <v>8</v>
      </c>
      <c r="C16" s="6"/>
      <c r="D16" s="6"/>
      <c r="E16" s="6"/>
      <c r="F16" s="6"/>
      <c r="G16" s="6"/>
      <c r="H16" s="6"/>
      <c r="I16" s="6"/>
      <c r="J16" s="7">
        <f>J15/(SQRT(4))</f>
        <v>4.2011517700511841E-2</v>
      </c>
    </row>
    <row r="17" spans="1:256" ht="15" thickBot="1" x14ac:dyDescent="0.2">
      <c r="A17" s="26" t="s">
        <v>27</v>
      </c>
      <c r="B17" s="6">
        <f>TTEST(B9:B12,F9:F12,2,2)</f>
        <v>9.0717800576565304E-3</v>
      </c>
      <c r="C17" s="6"/>
      <c r="D17" s="3"/>
      <c r="E17" s="2"/>
      <c r="F17" s="3"/>
      <c r="G17" s="3"/>
    </row>
    <row r="18" spans="1:256" x14ac:dyDescent="0.15">
      <c r="A18" s="26" t="s">
        <v>2</v>
      </c>
      <c r="B18" s="6">
        <f>TTEST(C9:C12,G9:G12,2,2)</f>
        <v>0.10920692534002129</v>
      </c>
      <c r="C18" s="6"/>
      <c r="D18" s="6"/>
      <c r="H18" s="19"/>
      <c r="I18" s="15" t="s">
        <v>2</v>
      </c>
      <c r="J18" s="20" t="s">
        <v>27</v>
      </c>
    </row>
    <row r="19" spans="1:256" x14ac:dyDescent="0.15">
      <c r="A19" s="26" t="s">
        <v>9</v>
      </c>
      <c r="B19" s="58">
        <f>TTEST(D9:D12,H9:H12,2,2)</f>
        <v>1.5762704253456429E-3</v>
      </c>
      <c r="C19" s="6"/>
      <c r="D19" s="6"/>
      <c r="F19" s="3"/>
      <c r="H19" s="18" t="s">
        <v>22</v>
      </c>
      <c r="I19" s="16">
        <v>27.437110900878906</v>
      </c>
      <c r="J19" s="21"/>
    </row>
    <row r="20" spans="1:256" ht="15" thickBot="1" x14ac:dyDescent="0.2">
      <c r="A20" s="53" t="s">
        <v>10</v>
      </c>
      <c r="B20" s="31">
        <f>POWER(-(-I13-I15),2)</f>
        <v>0.90464706579240983</v>
      </c>
      <c r="C20" s="31"/>
      <c r="D20" s="6"/>
      <c r="E20" s="6"/>
      <c r="F20" s="8"/>
      <c r="H20" s="14" t="s">
        <v>22</v>
      </c>
      <c r="I20" s="17">
        <v>27.064399719238281</v>
      </c>
      <c r="J20" s="22"/>
    </row>
    <row r="21" spans="1:256" x14ac:dyDescent="0.15">
      <c r="A21" s="53" t="s">
        <v>11</v>
      </c>
      <c r="B21" s="31">
        <f>POWER(2,-I13)</f>
        <v>0.59527291315913777</v>
      </c>
      <c r="C21" s="31"/>
      <c r="D21" s="6"/>
      <c r="E21" s="6"/>
      <c r="F21" s="8"/>
      <c r="G21" s="8"/>
      <c r="H21" s="3"/>
      <c r="I21" s="3"/>
      <c r="J21" s="3"/>
    </row>
    <row r="22" spans="1:256" ht="15" thickBot="1" x14ac:dyDescent="0.2">
      <c r="B22" s="6"/>
      <c r="C22" s="6"/>
      <c r="D22" s="6"/>
      <c r="E22" s="30"/>
      <c r="F22" s="6"/>
      <c r="G22" s="6"/>
      <c r="H22" s="6"/>
      <c r="J22" s="31"/>
      <c r="L22" s="13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</row>
    <row r="23" spans="1:256" ht="15" thickBot="1" x14ac:dyDescent="0.2">
      <c r="A23" s="32" t="s">
        <v>1</v>
      </c>
      <c r="B23" s="33" t="s">
        <v>27</v>
      </c>
      <c r="C23" s="33" t="s">
        <v>2</v>
      </c>
      <c r="D23" s="34" t="s">
        <v>3</v>
      </c>
      <c r="E23" s="32" t="s">
        <v>21</v>
      </c>
      <c r="F23" s="33" t="s">
        <v>27</v>
      </c>
      <c r="G23" s="33" t="s">
        <v>2</v>
      </c>
      <c r="H23" s="34" t="s">
        <v>3</v>
      </c>
      <c r="I23" s="33" t="s">
        <v>4</v>
      </c>
      <c r="L23" s="13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</row>
    <row r="24" spans="1:256" x14ac:dyDescent="0.15">
      <c r="A24" s="9" t="s">
        <v>13</v>
      </c>
      <c r="B24" s="35">
        <v>20.320888519287109</v>
      </c>
      <c r="C24" s="35">
        <v>15.210413932800293</v>
      </c>
      <c r="D24" s="36">
        <f>B24-C24</f>
        <v>5.1104745864868164</v>
      </c>
      <c r="E24" s="9" t="s">
        <v>13</v>
      </c>
      <c r="F24" s="35">
        <v>19.358999252319336</v>
      </c>
      <c r="G24" s="35">
        <v>14.924270629882812</v>
      </c>
      <c r="H24" s="36">
        <f>F24-G24</f>
        <v>4.4347286224365234</v>
      </c>
      <c r="I24" s="36">
        <f>H24-$D$28</f>
        <v>-0.93552565574645996</v>
      </c>
      <c r="J24" s="37">
        <f>POWER(2,-I24)</f>
        <v>1.9125873724613751</v>
      </c>
      <c r="L24" s="13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</row>
    <row r="25" spans="1:256" x14ac:dyDescent="0.15">
      <c r="A25" s="1" t="s">
        <v>14</v>
      </c>
      <c r="B25" s="38">
        <v>20.421201705932617</v>
      </c>
      <c r="C25" s="38">
        <v>15.007135391235352</v>
      </c>
      <c r="D25" s="39">
        <f>B25-C25</f>
        <v>5.4140663146972656</v>
      </c>
      <c r="E25" s="1" t="s">
        <v>14</v>
      </c>
      <c r="F25" s="38">
        <v>19.866542816162109</v>
      </c>
      <c r="G25" s="38">
        <v>14.894129753112793</v>
      </c>
      <c r="H25" s="39">
        <f>F25-G25</f>
        <v>4.9724130630493164</v>
      </c>
      <c r="I25" s="39">
        <f>H25-$D$28</f>
        <v>-0.39784121513366699</v>
      </c>
      <c r="J25" s="37">
        <f>POWER(2,-I25)</f>
        <v>1.3175349341693965</v>
      </c>
      <c r="L25" s="13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</row>
    <row r="26" spans="1:256" x14ac:dyDescent="0.15">
      <c r="A26" s="11" t="s">
        <v>15</v>
      </c>
      <c r="B26" s="40">
        <v>20.327486038208008</v>
      </c>
      <c r="C26" s="40">
        <v>14.918523788452148</v>
      </c>
      <c r="D26" s="39">
        <f>B26-C26</f>
        <v>5.4089622497558594</v>
      </c>
      <c r="E26" s="11" t="s">
        <v>15</v>
      </c>
      <c r="F26" s="38">
        <v>19.23158073425293</v>
      </c>
      <c r="G26" s="38">
        <v>14.934150695800781</v>
      </c>
      <c r="H26" s="39">
        <f>F26-G26</f>
        <v>4.2974300384521484</v>
      </c>
      <c r="I26" s="39">
        <f t="shared" ref="I26:I27" si="0">H26-$D$28</f>
        <v>-1.072824239730835</v>
      </c>
      <c r="J26" s="37">
        <f>POWER(2,-I26)</f>
        <v>2.1035472723969728</v>
      </c>
    </row>
    <row r="27" spans="1:256" ht="15" thickBot="1" x14ac:dyDescent="0.2">
      <c r="A27" s="10" t="s">
        <v>16</v>
      </c>
      <c r="B27" s="41">
        <v>20.487163543701172</v>
      </c>
      <c r="C27" s="41">
        <v>14.93964958190918</v>
      </c>
      <c r="D27" s="42">
        <f>B27-C27</f>
        <v>5.5475139617919922</v>
      </c>
      <c r="E27" s="10" t="s">
        <v>16</v>
      </c>
      <c r="F27" s="41">
        <v>19.492340087890625</v>
      </c>
      <c r="G27" s="41">
        <v>14.923563003540039</v>
      </c>
      <c r="H27" s="42">
        <f>F27-G27</f>
        <v>4.5687770843505859</v>
      </c>
      <c r="I27" s="42">
        <f t="shared" si="0"/>
        <v>-0.80147719383239746</v>
      </c>
      <c r="J27" s="37">
        <f>POWER(2,-I27)</f>
        <v>1.7428847752119525</v>
      </c>
    </row>
    <row r="28" spans="1:256" x14ac:dyDescent="0.15">
      <c r="A28" s="43" t="s">
        <v>5</v>
      </c>
      <c r="B28" s="44">
        <f>AVERAGE(B24:B27)</f>
        <v>20.389184951782227</v>
      </c>
      <c r="C28" s="44">
        <f>AVERAGE(C24:C27)</f>
        <v>15.018930673599243</v>
      </c>
      <c r="D28" s="45">
        <f>AVERAGE(D24:D27)</f>
        <v>5.3702542781829834</v>
      </c>
      <c r="E28" s="43" t="s">
        <v>5</v>
      </c>
      <c r="F28" s="44">
        <f>AVERAGE(F24:F27)</f>
        <v>19.48736572265625</v>
      </c>
      <c r="G28" s="44">
        <f>AVERAGE(G24:G27)</f>
        <v>14.919028520584106</v>
      </c>
      <c r="H28" s="45">
        <f>AVERAGE(H24:H27)</f>
        <v>4.5683372020721436</v>
      </c>
      <c r="I28" s="45">
        <f>AVERAGE(I24:I27)</f>
        <v>-0.80191707611083984</v>
      </c>
      <c r="J28" s="57">
        <f>AVERAGE(J24:J27)</f>
        <v>1.7691385885599242</v>
      </c>
      <c r="K28" s="46"/>
    </row>
    <row r="29" spans="1:256" x14ac:dyDescent="0.15">
      <c r="A29" s="47" t="s">
        <v>6</v>
      </c>
      <c r="B29" s="48">
        <f>MEDIAN(B24:B27)</f>
        <v>20.374343872070312</v>
      </c>
      <c r="C29" s="48">
        <f>MEDIAN(C24:C27)</f>
        <v>14.973392486572266</v>
      </c>
      <c r="D29" s="49">
        <f>MEDIAN(D24:D27)</f>
        <v>5.4115142822265625</v>
      </c>
      <c r="E29" s="47" t="s">
        <v>6</v>
      </c>
      <c r="F29" s="48">
        <f>MEDIAN(F24:F27)</f>
        <v>19.42566967010498</v>
      </c>
      <c r="G29" s="48">
        <f>MEDIAN(G24:G27)</f>
        <v>14.923916816711426</v>
      </c>
      <c r="H29" s="49">
        <f>MEDIAN(H24:H27)</f>
        <v>4.5017528533935547</v>
      </c>
      <c r="I29" s="49">
        <f>MEDIAN(I24:I27)</f>
        <v>-0.86850142478942871</v>
      </c>
      <c r="J29" s="49">
        <f>MEDIAN(J24:J27)</f>
        <v>1.8277360738366637</v>
      </c>
    </row>
    <row r="30" spans="1:256" ht="15" thickBot="1" x14ac:dyDescent="0.2">
      <c r="A30" s="50" t="s">
        <v>7</v>
      </c>
      <c r="B30" s="51">
        <f>STDEV(B24:B27)</f>
        <v>7.9783113602952316E-2</v>
      </c>
      <c r="C30" s="51">
        <f>STDEV(C24:C27)</f>
        <v>0.13313151558366446</v>
      </c>
      <c r="D30" s="52">
        <f>STDEV(D24:D27)</f>
        <v>0.1846837704995008</v>
      </c>
      <c r="E30" s="50" t="s">
        <v>7</v>
      </c>
      <c r="F30" s="51">
        <f>STDEV(F24:F27)</f>
        <v>0.27428933844165404</v>
      </c>
      <c r="G30" s="51">
        <f>STDEV(G24:G27)</f>
        <v>1.7288435927439817E-2</v>
      </c>
      <c r="H30" s="52">
        <f>STDEV(H24:H27)</f>
        <v>0.29127274662175373</v>
      </c>
      <c r="I30" s="52">
        <f>STDEV(I24:I27)</f>
        <v>0.29127274662175373</v>
      </c>
      <c r="J30" s="52">
        <f>STDEV(J24:J27)</f>
        <v>0.33518246016292874</v>
      </c>
    </row>
    <row r="31" spans="1:256" x14ac:dyDescent="0.15">
      <c r="A31" s="6"/>
      <c r="B31" s="6" t="s">
        <v>8</v>
      </c>
      <c r="C31" s="6"/>
      <c r="D31" s="6"/>
      <c r="E31" s="6"/>
      <c r="F31" s="6"/>
      <c r="G31" s="6"/>
      <c r="H31" s="6"/>
      <c r="I31" s="6"/>
      <c r="J31" s="7">
        <f>J30/(SQRT(4))</f>
        <v>0.16759123008146437</v>
      </c>
    </row>
    <row r="32" spans="1:256" x14ac:dyDescent="0.15">
      <c r="A32" s="26" t="s">
        <v>27</v>
      </c>
      <c r="B32" s="6">
        <f>TTEST(B24:B27,F24:F27,2,2)</f>
        <v>7.3682509887924603E-4</v>
      </c>
      <c r="C32" s="6"/>
      <c r="D32" s="3"/>
      <c r="E32" s="3"/>
      <c r="F32" s="3"/>
      <c r="G32" s="3"/>
      <c r="H32" s="3"/>
    </row>
    <row r="33" spans="1:256" x14ac:dyDescent="0.15">
      <c r="A33" s="26" t="s">
        <v>2</v>
      </c>
      <c r="B33" s="6">
        <f>TTEST(C24:C27,G24:G27,2,2)</f>
        <v>0.18723882610885015</v>
      </c>
      <c r="C33" s="6"/>
      <c r="D33" s="6"/>
    </row>
    <row r="34" spans="1:256" x14ac:dyDescent="0.15">
      <c r="A34" s="26" t="s">
        <v>9</v>
      </c>
      <c r="B34" s="58">
        <f>TTEST(D24:D27,H24:H27,2,2)</f>
        <v>3.5026032545177224E-3</v>
      </c>
      <c r="C34" s="6"/>
      <c r="D34" s="6"/>
      <c r="F34" s="3"/>
      <c r="J34" s="3"/>
    </row>
    <row r="35" spans="1:256" x14ac:dyDescent="0.15">
      <c r="A35" s="53" t="s">
        <v>10</v>
      </c>
      <c r="B35" s="31">
        <f>POWER(-(-I28-I30),2)</f>
        <v>0.26075763123935836</v>
      </c>
      <c r="C35" s="31"/>
      <c r="D35" s="6"/>
      <c r="E35" s="6"/>
      <c r="F35" s="8"/>
      <c r="J35" s="3"/>
    </row>
    <row r="36" spans="1:256" x14ac:dyDescent="0.15">
      <c r="A36" s="53" t="s">
        <v>11</v>
      </c>
      <c r="B36" s="31">
        <f>POWER(2,-I28)</f>
        <v>1.7434162673120071</v>
      </c>
      <c r="C36" s="31"/>
      <c r="D36" s="6"/>
      <c r="E36" s="6"/>
      <c r="F36" s="8"/>
      <c r="G36" s="8"/>
      <c r="H36" s="3"/>
      <c r="I36" s="3"/>
      <c r="J36" s="3"/>
    </row>
    <row r="37" spans="1:256" ht="15" thickBot="1" x14ac:dyDescent="0.2"/>
    <row r="38" spans="1:256" ht="15" thickBot="1" x14ac:dyDescent="0.2">
      <c r="A38" s="32" t="s">
        <v>1</v>
      </c>
      <c r="B38" s="33" t="s">
        <v>27</v>
      </c>
      <c r="C38" s="33" t="s">
        <v>2</v>
      </c>
      <c r="D38" s="34" t="s">
        <v>3</v>
      </c>
      <c r="E38" s="32" t="s">
        <v>21</v>
      </c>
      <c r="F38" s="54" t="s">
        <v>27</v>
      </c>
      <c r="G38" s="33" t="s">
        <v>2</v>
      </c>
      <c r="H38" s="34" t="s">
        <v>3</v>
      </c>
      <c r="I38" s="33" t="s">
        <v>4</v>
      </c>
      <c r="L38" s="13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</row>
    <row r="39" spans="1:256" x14ac:dyDescent="0.15">
      <c r="A39" s="9" t="s">
        <v>13</v>
      </c>
      <c r="B39" s="35">
        <v>20.320888519287109</v>
      </c>
      <c r="C39" s="35">
        <v>15.210413932800293</v>
      </c>
      <c r="D39" s="36">
        <f>B39-C39</f>
        <v>5.1104745864868164</v>
      </c>
      <c r="E39" s="9" t="s">
        <v>17</v>
      </c>
      <c r="F39" s="35">
        <v>20.907840728759766</v>
      </c>
      <c r="G39" s="35">
        <v>15.321150779724121</v>
      </c>
      <c r="H39" s="36">
        <f>F39-G39</f>
        <v>5.5866899490356445</v>
      </c>
      <c r="I39" s="36">
        <f>H39-$D$43</f>
        <v>0.21643567085266113</v>
      </c>
      <c r="J39" s="37">
        <f>POWER(2,-I39)</f>
        <v>0.86068923469216041</v>
      </c>
      <c r="L39" s="13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</row>
    <row r="40" spans="1:256" x14ac:dyDescent="0.15">
      <c r="A40" s="1" t="s">
        <v>14</v>
      </c>
      <c r="B40" s="38">
        <v>20.421201705932617</v>
      </c>
      <c r="C40" s="38">
        <v>15.007135391235352</v>
      </c>
      <c r="D40" s="39">
        <f>B40-C40</f>
        <v>5.4140663146972656</v>
      </c>
      <c r="E40" s="1" t="s">
        <v>18</v>
      </c>
      <c r="F40" s="55">
        <v>21.57145881652832</v>
      </c>
      <c r="G40" s="55">
        <v>15.510482788085938</v>
      </c>
      <c r="H40" s="39">
        <f>F40-G40</f>
        <v>6.0609760284423828</v>
      </c>
      <c r="I40" s="39">
        <f t="shared" ref="I40:I42" si="1">H40-$D$43</f>
        <v>0.69072175025939941</v>
      </c>
      <c r="J40" s="37">
        <f>POWER(2,-I40)</f>
        <v>0.61954382756307746</v>
      </c>
      <c r="L40" s="13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</row>
    <row r="41" spans="1:256" x14ac:dyDescent="0.15">
      <c r="A41" s="11" t="s">
        <v>15</v>
      </c>
      <c r="B41" s="40">
        <v>20.327486038208008</v>
      </c>
      <c r="C41" s="40">
        <v>14.918523788452148</v>
      </c>
      <c r="D41" s="39">
        <f>B41-C41</f>
        <v>5.4089622497558594</v>
      </c>
      <c r="E41" s="11" t="s">
        <v>19</v>
      </c>
      <c r="F41" s="38">
        <v>21.422250747680664</v>
      </c>
      <c r="G41" s="38">
        <v>15.397890090942383</v>
      </c>
      <c r="H41" s="39">
        <f>F41-G41</f>
        <v>6.0243606567382812</v>
      </c>
      <c r="I41" s="39">
        <f t="shared" si="1"/>
        <v>0.65410637855529785</v>
      </c>
      <c r="J41" s="37">
        <f>POWER(2,-I41)</f>
        <v>0.63546898598686585</v>
      </c>
    </row>
    <row r="42" spans="1:256" ht="15" thickBot="1" x14ac:dyDescent="0.2">
      <c r="A42" s="10" t="s">
        <v>16</v>
      </c>
      <c r="B42" s="41">
        <v>20.487163543701172</v>
      </c>
      <c r="C42" s="41">
        <v>14.93964958190918</v>
      </c>
      <c r="D42" s="42">
        <f>B42-C42</f>
        <v>5.5475139617919922</v>
      </c>
      <c r="E42" s="10" t="s">
        <v>20</v>
      </c>
      <c r="F42" s="41">
        <v>21.881580352783203</v>
      </c>
      <c r="G42" s="41">
        <v>15.749425888061523</v>
      </c>
      <c r="H42" s="42">
        <f>F42-G42</f>
        <v>6.1321544647216797</v>
      </c>
      <c r="I42" s="42">
        <f t="shared" si="1"/>
        <v>0.76190018653869629</v>
      </c>
      <c r="J42" s="37">
        <f>POWER(2,-I42)</f>
        <v>0.58971909468208505</v>
      </c>
    </row>
    <row r="43" spans="1:256" x14ac:dyDescent="0.15">
      <c r="A43" s="43" t="s">
        <v>5</v>
      </c>
      <c r="B43" s="44">
        <f>AVERAGE(B39:B42)</f>
        <v>20.389184951782227</v>
      </c>
      <c r="C43" s="44">
        <f>AVERAGE(C39:C42)</f>
        <v>15.018930673599243</v>
      </c>
      <c r="D43" s="45">
        <f>AVERAGE(D39:D42)</f>
        <v>5.3702542781829834</v>
      </c>
      <c r="E43" s="43" t="s">
        <v>5</v>
      </c>
      <c r="F43" s="44">
        <f>AVERAGE(F39:F42)</f>
        <v>21.445782661437988</v>
      </c>
      <c r="G43" s="44">
        <f>AVERAGE(G39:G42)</f>
        <v>15.494737386703491</v>
      </c>
      <c r="H43" s="45">
        <f>AVERAGE(H39:H42)</f>
        <v>5.9510452747344971</v>
      </c>
      <c r="I43" s="45">
        <f>AVERAGE(I39:I42)</f>
        <v>0.58079099655151367</v>
      </c>
      <c r="J43" s="57">
        <f>AVERAGE(J39:J42)</f>
        <v>0.6763552857310472</v>
      </c>
      <c r="K43" s="46"/>
    </row>
    <row r="44" spans="1:256" x14ac:dyDescent="0.15">
      <c r="A44" s="47" t="s">
        <v>6</v>
      </c>
      <c r="B44" s="48">
        <f>MEDIAN(B39:B42)</f>
        <v>20.374343872070312</v>
      </c>
      <c r="C44" s="48">
        <f>MEDIAN(C39:C42)</f>
        <v>14.973392486572266</v>
      </c>
      <c r="D44" s="49">
        <f>MEDIAN(D39:D42)</f>
        <v>5.4115142822265625</v>
      </c>
      <c r="E44" s="47" t="s">
        <v>6</v>
      </c>
      <c r="F44" s="48">
        <f>MEDIAN(F39:F42)</f>
        <v>21.496854782104492</v>
      </c>
      <c r="G44" s="48">
        <f>MEDIAN(G39:G42)</f>
        <v>15.45418643951416</v>
      </c>
      <c r="H44" s="49">
        <f>MEDIAN(H39:H42)</f>
        <v>6.042668342590332</v>
      </c>
      <c r="I44" s="49">
        <f>MEDIAN(I39:I42)</f>
        <v>0.67241406440734863</v>
      </c>
      <c r="J44" s="49">
        <f>MEDIAN(J39:J42)</f>
        <v>0.6275064067749716</v>
      </c>
    </row>
    <row r="45" spans="1:256" ht="15" thickBot="1" x14ac:dyDescent="0.2">
      <c r="A45" s="50" t="s">
        <v>7</v>
      </c>
      <c r="B45" s="51">
        <f>STDEV(B39:B42)</f>
        <v>7.9783113602952316E-2</v>
      </c>
      <c r="C45" s="51">
        <f>STDEV(C39:C42)</f>
        <v>0.13313151558366446</v>
      </c>
      <c r="D45" s="52">
        <f>STDEV(D39:D42)</f>
        <v>0.1846837704995008</v>
      </c>
      <c r="E45" s="50" t="s">
        <v>7</v>
      </c>
      <c r="F45" s="51">
        <f>STDEV(F39:F42)</f>
        <v>0.40646828397747176</v>
      </c>
      <c r="G45" s="51">
        <f>STDEV(G39:G42)</f>
        <v>0.18674926078170934</v>
      </c>
      <c r="H45" s="52">
        <f>STDEV(H39:H42)</f>
        <v>0.24699207673666709</v>
      </c>
      <c r="I45" s="52">
        <f>STDEV(I39:I42)</f>
        <v>0.24699207673666709</v>
      </c>
      <c r="J45" s="52">
        <f>STDEV(J39:J42)</f>
        <v>0.12434369790358327</v>
      </c>
    </row>
    <row r="46" spans="1:256" x14ac:dyDescent="0.15">
      <c r="A46" s="6"/>
      <c r="B46" s="6" t="s">
        <v>8</v>
      </c>
      <c r="C46" s="6"/>
      <c r="D46" s="6"/>
      <c r="E46" s="6"/>
      <c r="F46" s="6"/>
      <c r="G46" s="6"/>
      <c r="H46" s="6"/>
      <c r="I46" s="6"/>
      <c r="J46" s="7">
        <f>J45/(SQRT(4))</f>
        <v>6.2171848951791633E-2</v>
      </c>
    </row>
    <row r="47" spans="1:256" x14ac:dyDescent="0.15">
      <c r="A47" s="26" t="s">
        <v>27</v>
      </c>
      <c r="B47" s="6">
        <f>TTEST(B39:B42,F39:F42,2,2)</f>
        <v>2.2179729011478498E-3</v>
      </c>
      <c r="C47" s="6"/>
      <c r="D47" s="3"/>
      <c r="E47" s="2"/>
      <c r="F47" s="3"/>
      <c r="G47" s="3"/>
      <c r="H47" s="3"/>
    </row>
    <row r="48" spans="1:256" x14ac:dyDescent="0.15">
      <c r="A48" s="26" t="s">
        <v>2</v>
      </c>
      <c r="B48" s="6">
        <f>TTEST(C39:C42,G39:G42,2,2)</f>
        <v>6.0160594938227386E-3</v>
      </c>
      <c r="C48" s="6"/>
      <c r="D48" s="6"/>
    </row>
    <row r="49" spans="1:10" x14ac:dyDescent="0.15">
      <c r="A49" s="26" t="s">
        <v>9</v>
      </c>
      <c r="B49" s="58">
        <f>TTEST(D39:D42,H39:H42,2,2)</f>
        <v>9.3277977364896233E-3</v>
      </c>
      <c r="C49" s="6"/>
      <c r="D49" s="6"/>
      <c r="F49" s="3"/>
      <c r="J49" s="3"/>
    </row>
    <row r="50" spans="1:10" x14ac:dyDescent="0.15">
      <c r="A50" s="53" t="s">
        <v>10</v>
      </c>
      <c r="B50" s="31">
        <f>POWER(-(-I43-I45),2)</f>
        <v>0.68522481642242572</v>
      </c>
      <c r="C50" s="31"/>
      <c r="D50" s="6"/>
      <c r="E50" s="6"/>
      <c r="F50" s="8"/>
      <c r="J50" s="3"/>
    </row>
    <row r="51" spans="1:10" x14ac:dyDescent="0.15">
      <c r="A51" s="53" t="s">
        <v>11</v>
      </c>
      <c r="B51" s="31">
        <f>POWER(2,-I43)</f>
        <v>0.66859710044979237</v>
      </c>
      <c r="C51" s="31"/>
      <c r="D51" s="6"/>
      <c r="E51" s="6"/>
      <c r="F51" s="8"/>
      <c r="G51" s="8"/>
      <c r="H51" s="3"/>
      <c r="I51" s="3"/>
      <c r="J51" s="3"/>
    </row>
    <row r="52" spans="1:10" x14ac:dyDescent="0.15">
      <c r="A52" s="53"/>
      <c r="B52" s="31"/>
      <c r="C52" s="31"/>
      <c r="D52" s="6"/>
      <c r="E52" s="6"/>
      <c r="F52" s="8"/>
      <c r="G52" s="8"/>
      <c r="H52" s="3"/>
      <c r="I52" s="3"/>
      <c r="J5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Ibsp</vt:lpstr>
      <vt:lpstr>Sp7</vt:lpstr>
      <vt:lpstr>Vegfa</vt:lpstr>
    </vt:vector>
  </TitlesOfParts>
  <Company>Veteran Affairs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vhalompourts</dc:creator>
  <cp:lastModifiedBy>Gomez, Gustavo A.</cp:lastModifiedBy>
  <cp:lastPrinted>2014-02-10T23:37:51Z</cp:lastPrinted>
  <dcterms:created xsi:type="dcterms:W3CDTF">2014-02-10T23:30:22Z</dcterms:created>
  <dcterms:modified xsi:type="dcterms:W3CDTF">2022-08-19T01:56:47Z</dcterms:modified>
</cp:coreProperties>
</file>