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977AD9E3-B662-2B44-AF86-5DD1F5D5994F}" xr6:coauthVersionLast="36" xr6:coauthVersionMax="47" xr10:uidLastSave="{00000000-0000-0000-0000-000000000000}"/>
  <bookViews>
    <workbookView xWindow="14460" yWindow="3420" windowWidth="23600" windowHeight="19220" tabRatio="848" xr2:uid="{00000000-000D-0000-FFFF-FFFF00000000}"/>
  </bookViews>
  <sheets>
    <sheet name="Vegfa" sheetId="62" r:id="rId1"/>
    <sheet name="Glut1" sheetId="8" r:id="rId2"/>
    <sheet name="PGK1" sheetId="40" r:id="rId3"/>
    <sheet name="Hey1" sheetId="46" r:id="rId4"/>
    <sheet name="Hey2" sheetId="41" r:id="rId5"/>
  </sheets>
  <calcPr calcId="181029"/>
</workbook>
</file>

<file path=xl/calcChain.xml><?xml version="1.0" encoding="utf-8"?>
<calcChain xmlns="http://schemas.openxmlformats.org/spreadsheetml/2006/main">
  <c r="B18" i="62" l="1"/>
  <c r="B17" i="62"/>
  <c r="G15" i="62"/>
  <c r="F15" i="62"/>
  <c r="B15" i="62"/>
  <c r="G14" i="62"/>
  <c r="F14" i="62"/>
  <c r="B14" i="62"/>
  <c r="G13" i="62"/>
  <c r="F13" i="62"/>
  <c r="B13" i="62"/>
  <c r="H12" i="62"/>
  <c r="D12" i="62"/>
  <c r="H11" i="62"/>
  <c r="D11" i="62"/>
  <c r="H10" i="62"/>
  <c r="D10" i="62"/>
  <c r="H9" i="62"/>
  <c r="D9" i="62"/>
  <c r="H14" i="62" l="1"/>
  <c r="H15" i="62"/>
  <c r="H13" i="62"/>
  <c r="B19" i="62"/>
  <c r="D13" i="62"/>
  <c r="I12" i="62" s="1"/>
  <c r="J12" i="62" s="1"/>
  <c r="I9" i="62"/>
  <c r="D15" i="62"/>
  <c r="D14" i="62"/>
  <c r="I10" i="62" l="1"/>
  <c r="J10" i="62" s="1"/>
  <c r="I11" i="62"/>
  <c r="J11" i="62" s="1"/>
  <c r="I15" i="62"/>
  <c r="J9" i="62"/>
  <c r="I13" i="62"/>
  <c r="I14" i="62"/>
  <c r="B21" i="62" l="1"/>
  <c r="B20" i="62"/>
  <c r="J15" i="62"/>
  <c r="J16" i="62" s="1"/>
  <c r="J13" i="62"/>
  <c r="J14" i="62"/>
  <c r="D10" i="46" l="1"/>
  <c r="H10" i="46"/>
  <c r="F13" i="46"/>
  <c r="G13" i="46"/>
  <c r="B18" i="41"/>
  <c r="B17" i="41"/>
  <c r="G15" i="41"/>
  <c r="F15" i="41"/>
  <c r="B15" i="41"/>
  <c r="G14" i="41"/>
  <c r="F14" i="41"/>
  <c r="B14" i="41"/>
  <c r="G13" i="41"/>
  <c r="F13" i="41"/>
  <c r="B13" i="41"/>
  <c r="H12" i="41"/>
  <c r="D12" i="41"/>
  <c r="H11" i="41"/>
  <c r="D11" i="41"/>
  <c r="D10" i="41"/>
  <c r="H9" i="41"/>
  <c r="D9" i="41"/>
  <c r="B18" i="46"/>
  <c r="B17" i="46"/>
  <c r="G15" i="46"/>
  <c r="F15" i="46"/>
  <c r="B15" i="46"/>
  <c r="G14" i="46"/>
  <c r="F14" i="46"/>
  <c r="B14" i="46"/>
  <c r="B13" i="46"/>
  <c r="H12" i="46"/>
  <c r="D12" i="46"/>
  <c r="H11" i="46"/>
  <c r="D11" i="46"/>
  <c r="H9" i="46"/>
  <c r="D9" i="46"/>
  <c r="H14" i="41" l="1"/>
  <c r="H15" i="46"/>
  <c r="H13" i="46"/>
  <c r="H14" i="46"/>
  <c r="D13" i="46"/>
  <c r="H15" i="41"/>
  <c r="H13" i="41"/>
  <c r="B19" i="41"/>
  <c r="D13" i="41"/>
  <c r="I11" i="41" s="1"/>
  <c r="J11" i="41" s="1"/>
  <c r="D15" i="41"/>
  <c r="D14" i="41"/>
  <c r="D15" i="46"/>
  <c r="D14" i="46"/>
  <c r="B19" i="46"/>
  <c r="B18" i="40"/>
  <c r="B17" i="40"/>
  <c r="G15" i="40"/>
  <c r="F15" i="40"/>
  <c r="B15" i="40"/>
  <c r="G14" i="40"/>
  <c r="F14" i="40"/>
  <c r="B14" i="40"/>
  <c r="G13" i="40"/>
  <c r="F13" i="40"/>
  <c r="B13" i="40"/>
  <c r="H12" i="40"/>
  <c r="D12" i="40"/>
  <c r="H11" i="40"/>
  <c r="D11" i="40"/>
  <c r="H10" i="40"/>
  <c r="D10" i="40"/>
  <c r="H9" i="40"/>
  <c r="D9" i="40"/>
  <c r="B18" i="8"/>
  <c r="B17" i="8"/>
  <c r="G15" i="8"/>
  <c r="F15" i="8"/>
  <c r="B15" i="8"/>
  <c r="G14" i="8"/>
  <c r="F14" i="8"/>
  <c r="B14" i="8"/>
  <c r="G13" i="8"/>
  <c r="F13" i="8"/>
  <c r="B13" i="8"/>
  <c r="H12" i="8"/>
  <c r="D12" i="8"/>
  <c r="H11" i="8"/>
  <c r="D11" i="8"/>
  <c r="H10" i="8"/>
  <c r="D10" i="8"/>
  <c r="H9" i="8"/>
  <c r="D9" i="8"/>
  <c r="I11" i="46" l="1"/>
  <c r="J11" i="46" s="1"/>
  <c r="I10" i="46"/>
  <c r="J10" i="46" s="1"/>
  <c r="I9" i="46"/>
  <c r="I12" i="41"/>
  <c r="J12" i="41" s="1"/>
  <c r="I12" i="46"/>
  <c r="J12" i="46" s="1"/>
  <c r="I9" i="41"/>
  <c r="J9" i="46"/>
  <c r="H14" i="40"/>
  <c r="H13" i="40"/>
  <c r="D13" i="40"/>
  <c r="I11" i="40" s="1"/>
  <c r="J11" i="40" s="1"/>
  <c r="H14" i="8"/>
  <c r="H15" i="40"/>
  <c r="H15" i="8"/>
  <c r="B19" i="8"/>
  <c r="H13" i="8"/>
  <c r="D13" i="8"/>
  <c r="I12" i="8" s="1"/>
  <c r="J12" i="8" s="1"/>
  <c r="D15" i="8"/>
  <c r="D15" i="40"/>
  <c r="I12" i="40"/>
  <c r="J12" i="40" s="1"/>
  <c r="I10" i="40"/>
  <c r="J10" i="40" s="1"/>
  <c r="D14" i="40"/>
  <c r="B19" i="40"/>
  <c r="I11" i="8"/>
  <c r="J11" i="8" s="1"/>
  <c r="D14" i="8"/>
  <c r="I13" i="41" l="1"/>
  <c r="B21" i="41" s="1"/>
  <c r="I13" i="46"/>
  <c r="B21" i="46" s="1"/>
  <c r="I14" i="41"/>
  <c r="I15" i="46"/>
  <c r="I14" i="46"/>
  <c r="J9" i="41"/>
  <c r="J13" i="41" s="1"/>
  <c r="I15" i="41"/>
  <c r="J13" i="46"/>
  <c r="J15" i="46"/>
  <c r="J16" i="46" s="1"/>
  <c r="J14" i="46"/>
  <c r="I9" i="40"/>
  <c r="I15" i="40" s="1"/>
  <c r="I9" i="8"/>
  <c r="I15" i="8" s="1"/>
  <c r="I10" i="8"/>
  <c r="J10" i="8" s="1"/>
  <c r="I13" i="40"/>
  <c r="I14" i="40"/>
  <c r="J9" i="8" l="1"/>
  <c r="I13" i="8"/>
  <c r="B21" i="8" s="1"/>
  <c r="J9" i="40"/>
  <c r="J14" i="40" s="1"/>
  <c r="B20" i="46"/>
  <c r="B20" i="41"/>
  <c r="J14" i="41"/>
  <c r="J15" i="41"/>
  <c r="J16" i="41" s="1"/>
  <c r="I14" i="8"/>
  <c r="J13" i="40"/>
  <c r="B21" i="40"/>
  <c r="B20" i="40"/>
  <c r="J13" i="8"/>
  <c r="J14" i="8"/>
  <c r="J15" i="8"/>
  <c r="J16" i="8" s="1"/>
  <c r="B20" i="8"/>
  <c r="J15" i="40" l="1"/>
  <c r="J16" i="40" s="1"/>
</calcChain>
</file>

<file path=xl/sharedStrings.xml><?xml version="1.0" encoding="utf-8"?>
<sst xmlns="http://schemas.openxmlformats.org/spreadsheetml/2006/main" count="187" uniqueCount="29">
  <si>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</si>
  <si>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</si>
  <si>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</si>
  <si>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</si>
  <si>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</si>
  <si>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</si>
  <si>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</si>
  <si>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</si>
  <si>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</si>
  <si>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</si>
  <si>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Undetermined</t>
  </si>
  <si>
    <t>Blank</t>
  </si>
  <si>
    <t>RNA Extractions done by Jasmine Lau</t>
  </si>
  <si>
    <t xml:space="preserve">Nano, dilutions and RT done by JL </t>
  </si>
  <si>
    <t xml:space="preserve">PPIA </t>
  </si>
  <si>
    <t>BAA 1</t>
  </si>
  <si>
    <t>BAA 2</t>
  </si>
  <si>
    <t>BAA 3</t>
  </si>
  <si>
    <t>BAA 4</t>
  </si>
  <si>
    <t xml:space="preserve">BMSC GFP </t>
  </si>
  <si>
    <t xml:space="preserve">BMSC KSR2OE </t>
  </si>
  <si>
    <t>Glut1</t>
  </si>
  <si>
    <t>PGK1</t>
  </si>
  <si>
    <t>BMSC KSR2OE</t>
  </si>
  <si>
    <t>Hey2</t>
  </si>
  <si>
    <t>Hey1 CA</t>
  </si>
  <si>
    <t>Hey1</t>
  </si>
  <si>
    <t>Source Data for Figure 8F-8G</t>
  </si>
  <si>
    <t>Vegfa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</si>
</sst>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7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Border="1"/>
    <xf numFmtId="164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Border="1"/>
    <xf numFmtId="0" fontId="1" fillId="0" borderId="0" xfId="0" applyFont="1" applyFill="1" applyBorder="1"/>
    <xf numFmtId="164" fontId="7" fillId="0" borderId="5" xfId="0" applyNumberFormat="1" applyFont="1" applyFill="1" applyBorder="1"/>
    <xf numFmtId="2" fontId="5" fillId="0" borderId="0" xfId="0" applyNumberFormat="1" applyFont="1" applyFill="1" applyBorder="1"/>
    <xf numFmtId="2" fontId="2" fillId="0" borderId="0" xfId="0" applyNumberFormat="1" applyFont="1" applyFill="1" applyBorder="1"/>
    <xf numFmtId="0" fontId="8" fillId="0" borderId="0" xfId="0" applyFont="1"/>
    <xf numFmtId="164" fontId="7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164" fontId="9" fillId="0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7" fillId="0" borderId="8" xfId="0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center"/>
    </xf>
    <xf numFmtId="164" fontId="7" fillId="0" borderId="3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164" fontId="7" fillId="0" borderId="11" xfId="0" applyNumberFormat="1" applyFont="1" applyFill="1" applyBorder="1"/>
    <xf numFmtId="164" fontId="7" fillId="0" borderId="1" xfId="0" applyNumberFormat="1" applyFont="1" applyFill="1" applyBorder="1"/>
    <xf numFmtId="164" fontId="7" fillId="0" borderId="12" xfId="0" applyNumberFormat="1" applyFont="1" applyFill="1" applyBorder="1"/>
    <xf numFmtId="164" fontId="7" fillId="0" borderId="4" xfId="0" applyNumberFormat="1" applyFont="1" applyFill="1" applyBorder="1" applyAlignment="1">
      <alignment horizontal="center"/>
    </xf>
    <xf numFmtId="164" fontId="7" fillId="0" borderId="6" xfId="0" applyNumberFormat="1" applyFont="1" applyFill="1" applyBorder="1" applyAlignment="1">
      <alignment horizontal="center"/>
    </xf>
    <xf numFmtId="164" fontId="7" fillId="0" borderId="3" xfId="0" applyNumberFormat="1" applyFont="1" applyFill="1" applyBorder="1"/>
    <xf numFmtId="164" fontId="7" fillId="0" borderId="7" xfId="0" applyNumberFormat="1" applyFont="1" applyFill="1" applyBorder="1"/>
    <xf numFmtId="0" fontId="7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164" fontId="7" fillId="2" borderId="12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DC18-828F-BA42-ADC1-961AF5FEF109}">
  <dimension ref="A1:K27"/>
  <sheetViews>
    <sheetView tabSelected="1" workbookViewId="0">
      <selection activeCell="A2" sqref="A2"/>
    </sheetView>
  </sheetViews>
  <sheetFormatPr baseColWidth="10" defaultRowHeight="15" x14ac:dyDescent="0.2"/>
  <cols>
    <col min="1" max="1" width="13.6640625" style="16" customWidth="1"/>
    <col min="2" max="4" width="13.6640625" style="15" customWidth="1"/>
    <col min="5" max="5" width="13.6640625" style="16" customWidth="1"/>
    <col min="6" max="10" width="13.6640625" style="15" customWidth="1"/>
    <col min="11" max="11" width="9.33203125" style="6" bestFit="1" customWidth="1"/>
  </cols>
  <sheetData>
    <row r="1" spans="1:11" ht="16" x14ac:dyDescent="0.2">
      <c r="A1" s="72" t="s">
        <v>27</v>
      </c>
      <c r="B1" s="18"/>
      <c r="C1" s="18"/>
      <c r="D1" s="18"/>
      <c r="E1" s="19"/>
      <c r="F1" s="18"/>
      <c r="G1" s="18"/>
      <c r="H1" s="20" t="s">
        <v>14</v>
      </c>
      <c r="I1" s="21">
        <v>43629</v>
      </c>
      <c r="J1" s="22"/>
      <c r="K1" s="7"/>
    </row>
    <row r="2" spans="1:11" ht="16" x14ac:dyDescent="0.2">
      <c r="A2" s="72"/>
      <c r="B2" s="18"/>
      <c r="C2" s="18"/>
      <c r="D2" s="18"/>
      <c r="E2" s="19"/>
      <c r="F2" s="18"/>
      <c r="G2" s="18"/>
      <c r="H2" s="20" t="s">
        <v>28</v>
      </c>
      <c r="I2" s="21">
        <v>43635</v>
      </c>
      <c r="J2" s="22"/>
      <c r="K2" s="7"/>
    </row>
    <row r="3" spans="1:11" x14ac:dyDescent="0.2">
      <c r="A3" s="73"/>
    </row>
    <row r="4" spans="1:11" ht="16" x14ac:dyDescent="0.2">
      <c r="A4" s="74"/>
      <c r="B4" s="18"/>
      <c r="C4" s="18"/>
      <c r="D4" s="18"/>
      <c r="E4" s="19"/>
      <c r="F4" s="18"/>
      <c r="G4" s="18"/>
      <c r="H4" s="14"/>
      <c r="I4" s="14"/>
      <c r="J4" s="22"/>
      <c r="K4" s="7"/>
    </row>
    <row r="5" spans="1:11" ht="16" x14ac:dyDescent="0.2">
      <c r="A5" s="73" t="s">
        <v>12</v>
      </c>
      <c r="B5" s="18"/>
      <c r="C5" s="18"/>
      <c r="D5" s="18"/>
      <c r="E5" s="19"/>
      <c r="F5" s="18"/>
      <c r="G5" s="18"/>
      <c r="H5" s="23"/>
      <c r="I5" s="23"/>
      <c r="J5" s="22"/>
      <c r="K5" s="7"/>
    </row>
    <row r="6" spans="1:11" ht="16" x14ac:dyDescent="0.2">
      <c r="A6" s="73" t="s">
        <v>13</v>
      </c>
      <c r="B6" s="18"/>
      <c r="C6" s="18"/>
      <c r="D6" s="18"/>
      <c r="E6" s="19"/>
      <c r="F6" s="18"/>
      <c r="G6" s="18"/>
      <c r="H6" s="23"/>
      <c r="I6" s="23"/>
      <c r="J6" s="22"/>
      <c r="K6" s="7"/>
    </row>
    <row r="7" spans="1:11" ht="17" thickBot="1" x14ac:dyDescent="0.25">
      <c r="B7" s="18"/>
      <c r="C7" s="18"/>
      <c r="D7" s="18"/>
      <c r="E7" s="19"/>
      <c r="F7" s="18"/>
      <c r="G7" s="18"/>
      <c r="H7" s="23"/>
      <c r="I7" s="23"/>
      <c r="J7" s="22"/>
      <c r="K7" s="7"/>
    </row>
    <row r="8" spans="1:11" ht="16" thickBot="1" x14ac:dyDescent="0.25">
      <c r="A8" s="24" t="s">
        <v>19</v>
      </c>
      <c r="B8" s="25" t="s">
        <v>28</v>
      </c>
      <c r="C8" s="25" t="s">
        <v>0</v>
      </c>
      <c r="D8" s="25" t="s">
        <v>1</v>
      </c>
      <c r="E8" s="24" t="s">
        <v>23</v>
      </c>
      <c r="F8" s="25" t="s">
        <v>28</v>
      </c>
      <c r="G8" s="25" t="s">
        <v>0</v>
      </c>
      <c r="H8" s="25" t="s">
        <v>1</v>
      </c>
      <c r="I8" s="25" t="s">
        <v>2</v>
      </c>
      <c r="J8" s="27"/>
    </row>
    <row r="9" spans="1:11" x14ac:dyDescent="0.2">
      <c r="A9" s="28" t="s">
        <v>15</v>
      </c>
      <c r="B9" s="29">
        <v>19.164670944213867</v>
      </c>
      <c r="C9" s="29">
        <v>14.786105155944824</v>
      </c>
      <c r="D9" s="30">
        <f t="shared" ref="D9:D12" si="0">B9-C9</f>
        <v>4.378565788269043</v>
      </c>
      <c r="E9" s="28" t="s">
        <v>15</v>
      </c>
      <c r="F9" s="29">
        <v>19.643630981445312</v>
      </c>
      <c r="G9" s="29">
        <v>14.655122756958008</v>
      </c>
      <c r="H9" s="31">
        <f t="shared" ref="H9:H12" si="1">F9-G9</f>
        <v>4.9885082244873047</v>
      </c>
      <c r="I9" s="31">
        <f>H9-$D$13</f>
        <v>0.32783412933349609</v>
      </c>
      <c r="J9" s="32">
        <f t="shared" ref="J9:J12" si="2">POWER(2,-I9)</f>
        <v>0.79673169348144712</v>
      </c>
    </row>
    <row r="10" spans="1:11" x14ac:dyDescent="0.2">
      <c r="A10" s="33" t="s">
        <v>16</v>
      </c>
      <c r="B10" s="34">
        <v>19.67567253112793</v>
      </c>
      <c r="C10" s="34">
        <v>14.832331657409668</v>
      </c>
      <c r="D10" s="31">
        <f t="shared" si="0"/>
        <v>4.8433408737182617</v>
      </c>
      <c r="E10" s="33" t="s">
        <v>16</v>
      </c>
      <c r="F10" s="34">
        <v>20.595373153686523</v>
      </c>
      <c r="G10" s="34">
        <v>14.995339393615723</v>
      </c>
      <c r="H10" s="31">
        <f t="shared" si="1"/>
        <v>5.6000337600708008</v>
      </c>
      <c r="I10" s="31">
        <f>H10-$D$13</f>
        <v>0.93935966491699219</v>
      </c>
      <c r="J10" s="32">
        <f t="shared" si="2"/>
        <v>0.52146427913696747</v>
      </c>
    </row>
    <row r="11" spans="1:11" x14ac:dyDescent="0.2">
      <c r="A11" s="33" t="s">
        <v>17</v>
      </c>
      <c r="B11" s="34">
        <v>19.531064987182617</v>
      </c>
      <c r="C11" s="34">
        <v>14.930196762084961</v>
      </c>
      <c r="D11" s="31">
        <f t="shared" si="0"/>
        <v>4.6008682250976562</v>
      </c>
      <c r="E11" s="33" t="s">
        <v>17</v>
      </c>
      <c r="F11" s="34">
        <v>19.401887893676758</v>
      </c>
      <c r="G11" s="34">
        <v>14.647607803344727</v>
      </c>
      <c r="H11" s="31">
        <f t="shared" si="1"/>
        <v>4.7542800903320312</v>
      </c>
      <c r="I11" s="31">
        <f>H11-$D$13</f>
        <v>9.3605995178222656E-2</v>
      </c>
      <c r="J11" s="32">
        <f t="shared" si="2"/>
        <v>0.93717735818429748</v>
      </c>
    </row>
    <row r="12" spans="1:11" ht="16" thickBot="1" x14ac:dyDescent="0.25">
      <c r="A12" s="35" t="s">
        <v>18</v>
      </c>
      <c r="B12" s="36">
        <v>19.626314163208008</v>
      </c>
      <c r="C12" s="36">
        <v>14.806392669677734</v>
      </c>
      <c r="D12" s="37">
        <f t="shared" si="0"/>
        <v>4.8199214935302734</v>
      </c>
      <c r="E12" s="35" t="s">
        <v>18</v>
      </c>
      <c r="F12" s="36">
        <v>20.140998840332031</v>
      </c>
      <c r="G12" s="36">
        <v>14.740558624267578</v>
      </c>
      <c r="H12" s="37">
        <f t="shared" si="1"/>
        <v>5.4004402160644531</v>
      </c>
      <c r="I12" s="37">
        <f>H12-$D$13</f>
        <v>0.73976612091064453</v>
      </c>
      <c r="J12" s="38">
        <f t="shared" si="2"/>
        <v>0.59883642338938869</v>
      </c>
    </row>
    <row r="13" spans="1:11" x14ac:dyDescent="0.2">
      <c r="A13" s="39" t="s">
        <v>3</v>
      </c>
      <c r="B13" s="30">
        <f>AVERAGE(B9:B12)</f>
        <v>19.499430656433105</v>
      </c>
      <c r="C13" s="30">
        <v>14.847005000000001</v>
      </c>
      <c r="D13" s="30">
        <f>AVERAGE(D9:D12)</f>
        <v>4.6606740951538086</v>
      </c>
      <c r="E13" s="40" t="s">
        <v>3</v>
      </c>
      <c r="F13" s="30">
        <f>AVERAGE(F9:F12)</f>
        <v>19.945472717285156</v>
      </c>
      <c r="G13" s="30">
        <f>AVERAGE(G9:G12)</f>
        <v>14.759657144546509</v>
      </c>
      <c r="H13" s="30">
        <f>AVERAGE(H9:H12)</f>
        <v>5.1858155727386475</v>
      </c>
      <c r="I13" s="30">
        <f>AVERAGE(I9:I12)</f>
        <v>0.52514147758483887</v>
      </c>
      <c r="J13" s="70">
        <f>AVERAGE(J9:J12)</f>
        <v>0.71355243854802519</v>
      </c>
      <c r="K13" s="4"/>
    </row>
    <row r="14" spans="1:11" x14ac:dyDescent="0.2">
      <c r="A14" s="41" t="s">
        <v>4</v>
      </c>
      <c r="B14" s="31">
        <f>MEDIAN(B9:B12)</f>
        <v>19.578689575195312</v>
      </c>
      <c r="C14" s="31">
        <v>14.831230000000001</v>
      </c>
      <c r="D14" s="31">
        <f>MEDIAN(D9:D12)</f>
        <v>4.7103948593139648</v>
      </c>
      <c r="E14" s="42" t="s">
        <v>4</v>
      </c>
      <c r="F14" s="31">
        <f>MEDIAN(F9:F12)</f>
        <v>19.892314910888672</v>
      </c>
      <c r="G14" s="31">
        <f>MEDIAN(G9:G12)</f>
        <v>14.697840690612793</v>
      </c>
      <c r="H14" s="31">
        <f>MEDIAN(H9:H12)</f>
        <v>5.1944742202758789</v>
      </c>
      <c r="I14" s="31">
        <f>MEDIAN(I9:I12)</f>
        <v>0.53380012512207031</v>
      </c>
      <c r="J14" s="43">
        <f>MEDIAN(J9:J12)</f>
        <v>0.69778405843541791</v>
      </c>
    </row>
    <row r="15" spans="1:11" ht="16" thickBot="1" x14ac:dyDescent="0.25">
      <c r="A15" s="44" t="s">
        <v>5</v>
      </c>
      <c r="B15" s="37">
        <f>STDEV(B9:B12)</f>
        <v>0.23110273220259969</v>
      </c>
      <c r="C15" s="37">
        <v>7.1059156975016108E-2</v>
      </c>
      <c r="D15" s="37">
        <f>STDEV(D9:D12)</f>
        <v>0.21747699095716611</v>
      </c>
      <c r="E15" s="45" t="s">
        <v>5</v>
      </c>
      <c r="F15" s="37">
        <f>STDEV(F9:F12)</f>
        <v>0.53141130836688477</v>
      </c>
      <c r="G15" s="37">
        <f>STDEV(G9:G12)</f>
        <v>0.16267899788174262</v>
      </c>
      <c r="H15" s="37">
        <f>STDEV(H9:H12)</f>
        <v>0.38418463724679386</v>
      </c>
      <c r="I15" s="37">
        <f>STDEV(I9:I12)</f>
        <v>0.38418463724679386</v>
      </c>
      <c r="J15" s="46">
        <f>STDEV(J9:J12)</f>
        <v>0.18884254309998791</v>
      </c>
    </row>
    <row r="16" spans="1:11" x14ac:dyDescent="0.2">
      <c r="A16" s="47"/>
      <c r="B16" s="48" t="s">
        <v>6</v>
      </c>
      <c r="C16" s="48"/>
      <c r="D16" s="48"/>
      <c r="E16" s="47"/>
      <c r="F16" s="49"/>
      <c r="G16" s="49"/>
      <c r="H16" s="49"/>
      <c r="I16" s="49"/>
      <c r="J16" s="49">
        <f>J15/(SQRT(4))</f>
        <v>9.4421271549993954E-2</v>
      </c>
    </row>
    <row r="17" spans="1:11" ht="16" thickBot="1" x14ac:dyDescent="0.25">
      <c r="A17" s="50" t="s">
        <v>28</v>
      </c>
      <c r="B17" s="51">
        <f>TTEST(B9:B12,F9:F12,2,2)</f>
        <v>0.1746235562057375</v>
      </c>
      <c r="C17" s="48"/>
      <c r="D17" s="52"/>
      <c r="E17" s="53"/>
      <c r="F17" s="53"/>
    </row>
    <row r="18" spans="1:11" x14ac:dyDescent="0.2">
      <c r="A18" s="50" t="s">
        <v>0</v>
      </c>
      <c r="B18" s="51">
        <f>TTEST(C9:C12,G9:G12,2,2)</f>
        <v>0.40021063815708235</v>
      </c>
      <c r="C18" s="48"/>
      <c r="D18" s="52"/>
      <c r="E18" s="53"/>
      <c r="F18" s="53"/>
      <c r="H18" s="59"/>
      <c r="I18" s="60" t="s">
        <v>0</v>
      </c>
      <c r="J18" s="61" t="s">
        <v>28</v>
      </c>
    </row>
    <row r="19" spans="1:11" x14ac:dyDescent="0.2">
      <c r="A19" s="50" t="s">
        <v>7</v>
      </c>
      <c r="B19" s="71">
        <f>TTEST(D9:D12,H9:H12,2,2)</f>
        <v>5.48377598952395E-2</v>
      </c>
      <c r="C19" s="51"/>
      <c r="D19" s="54"/>
      <c r="E19" s="55"/>
      <c r="F19" s="56"/>
      <c r="G19" s="54"/>
      <c r="H19" s="62" t="s">
        <v>11</v>
      </c>
      <c r="I19" s="31">
        <v>33.513195037841797</v>
      </c>
      <c r="J19" s="11" t="s">
        <v>10</v>
      </c>
    </row>
    <row r="20" spans="1:11" ht="16" thickBot="1" x14ac:dyDescent="0.25">
      <c r="A20" s="57" t="s">
        <v>8</v>
      </c>
      <c r="B20" s="58">
        <f>POWER(-(-I13-I15),2)</f>
        <v>0.82687398311479166</v>
      </c>
      <c r="C20" s="58"/>
      <c r="D20" s="48"/>
      <c r="E20" s="47"/>
      <c r="F20" s="54"/>
      <c r="G20" s="54"/>
      <c r="H20" s="63" t="s">
        <v>11</v>
      </c>
      <c r="I20" s="64">
        <v>31.610185623168945</v>
      </c>
      <c r="J20" s="65" t="s">
        <v>10</v>
      </c>
    </row>
    <row r="21" spans="1:11" x14ac:dyDescent="0.2">
      <c r="A21" s="57" t="s">
        <v>9</v>
      </c>
      <c r="B21" s="58">
        <f>POWER(2,-I13)</f>
        <v>0.69489096224415858</v>
      </c>
      <c r="C21" s="58"/>
      <c r="D21" s="48"/>
      <c r="E21" s="47"/>
      <c r="F21" s="54"/>
      <c r="G21" s="54"/>
      <c r="H21" s="56"/>
      <c r="I21" s="56"/>
    </row>
    <row r="22" spans="1:11" x14ac:dyDescent="0.2">
      <c r="A22" s="57"/>
      <c r="B22" s="58"/>
      <c r="C22" s="58"/>
      <c r="D22" s="48"/>
      <c r="E22" s="47"/>
      <c r="F22" s="54"/>
      <c r="G22" s="54"/>
      <c r="H22" s="56"/>
      <c r="I22" s="56"/>
    </row>
    <row r="23" spans="1:11" x14ac:dyDescent="0.2">
      <c r="A23" s="66"/>
      <c r="B23" s="54"/>
      <c r="C23" s="54"/>
      <c r="D23" s="54"/>
      <c r="E23" s="67"/>
      <c r="F23" s="56"/>
      <c r="G23" s="56"/>
      <c r="H23" s="56"/>
      <c r="I23" s="56"/>
      <c r="J23" s="56"/>
      <c r="K23" s="5"/>
    </row>
    <row r="24" spans="1:11" x14ac:dyDescent="0.2">
      <c r="A24" s="55"/>
      <c r="B24" s="56"/>
      <c r="C24" s="56"/>
      <c r="D24" s="56"/>
      <c r="E24" s="55"/>
      <c r="F24" s="56"/>
      <c r="G24" s="56"/>
      <c r="H24" s="56"/>
      <c r="I24" s="56"/>
      <c r="J24" s="56"/>
      <c r="K24" s="5"/>
    </row>
    <row r="25" spans="1:11" x14ac:dyDescent="0.2">
      <c r="A25" s="55"/>
      <c r="B25" s="56"/>
      <c r="C25" s="56"/>
      <c r="D25" s="56"/>
      <c r="E25" s="55"/>
      <c r="F25" s="56"/>
      <c r="G25" s="56"/>
      <c r="H25" s="56"/>
      <c r="I25" s="56"/>
      <c r="J25" s="56"/>
      <c r="K25" s="5"/>
    </row>
    <row r="26" spans="1:11" x14ac:dyDescent="0.2">
      <c r="A26" s="55"/>
      <c r="B26" s="56"/>
      <c r="C26" s="56"/>
      <c r="D26" s="56"/>
      <c r="E26" s="55"/>
      <c r="F26" s="56"/>
      <c r="G26" s="56"/>
      <c r="H26" s="56"/>
      <c r="I26" s="56"/>
      <c r="J26" s="56"/>
      <c r="K26" s="5"/>
    </row>
    <row r="27" spans="1:11" x14ac:dyDescent="0.2">
      <c r="A27" s="55"/>
      <c r="B27" s="56"/>
      <c r="C27" s="56"/>
      <c r="D27" s="56"/>
      <c r="E27" s="55"/>
      <c r="F27" s="56"/>
      <c r="G27" s="56"/>
      <c r="H27" s="56"/>
      <c r="I27" s="56"/>
      <c r="J27" s="56"/>
      <c r="K2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zoomScaleNormal="100" workbookViewId="0">
      <selection sqref="A1:A6"/>
    </sheetView>
  </sheetViews>
  <sheetFormatPr baseColWidth="10" defaultColWidth="9.1640625" defaultRowHeight="14" x14ac:dyDescent="0.15"/>
  <cols>
    <col min="1" max="1" width="13.6640625" style="16" customWidth="1"/>
    <col min="2" max="4" width="13.6640625" style="15" customWidth="1"/>
    <col min="5" max="5" width="18.5" style="16" customWidth="1"/>
    <col min="6" max="10" width="13.6640625" style="15" customWidth="1"/>
    <col min="11" max="11" width="9.33203125" style="6" bestFit="1" customWidth="1"/>
    <col min="12" max="12" width="9.1640625" style="13"/>
    <col min="13" max="13" width="14" style="1" customWidth="1"/>
    <col min="14" max="16384" width="9.1640625" style="1"/>
  </cols>
  <sheetData>
    <row r="1" spans="1:12" ht="16" x14ac:dyDescent="0.2">
      <c r="A1" s="17" t="s">
        <v>27</v>
      </c>
    </row>
    <row r="2" spans="1:12" s="8" customFormat="1" ht="16" x14ac:dyDescent="0.2">
      <c r="A2" s="17"/>
      <c r="B2" s="18"/>
      <c r="C2" s="18"/>
      <c r="D2" s="18"/>
      <c r="E2" s="19"/>
      <c r="F2" s="18"/>
      <c r="G2" s="18"/>
      <c r="H2" s="20" t="s">
        <v>14</v>
      </c>
      <c r="I2" s="21">
        <v>43629</v>
      </c>
      <c r="J2" s="22"/>
      <c r="K2" s="7"/>
      <c r="L2" s="12"/>
    </row>
    <row r="3" spans="1:12" s="8" customFormat="1" ht="16" x14ac:dyDescent="0.2">
      <c r="A3" s="16"/>
      <c r="B3" s="18"/>
      <c r="C3" s="18"/>
      <c r="D3" s="18"/>
      <c r="E3" s="19"/>
      <c r="F3" s="18"/>
      <c r="G3" s="18"/>
      <c r="H3" s="20" t="s">
        <v>21</v>
      </c>
      <c r="I3" s="21">
        <v>43634</v>
      </c>
      <c r="J3" s="22"/>
      <c r="K3" s="7"/>
      <c r="L3" s="12"/>
    </row>
    <row r="4" spans="1:12" ht="16" x14ac:dyDescent="0.2">
      <c r="A4" s="69"/>
    </row>
    <row r="5" spans="1:12" s="8" customFormat="1" ht="16" x14ac:dyDescent="0.2">
      <c r="A5" s="16" t="s">
        <v>12</v>
      </c>
      <c r="B5" s="18"/>
      <c r="C5" s="18"/>
      <c r="D5" s="18"/>
      <c r="E5" s="19"/>
      <c r="F5" s="18"/>
      <c r="G5" s="18"/>
      <c r="H5" s="17"/>
      <c r="I5" s="17"/>
      <c r="J5" s="22"/>
      <c r="K5" s="7"/>
      <c r="L5" s="12"/>
    </row>
    <row r="6" spans="1:12" s="8" customFormat="1" ht="16" x14ac:dyDescent="0.2">
      <c r="A6" s="16" t="s">
        <v>13</v>
      </c>
      <c r="B6" s="18"/>
      <c r="C6" s="18"/>
      <c r="D6" s="18"/>
      <c r="E6" s="19"/>
      <c r="F6" s="18"/>
      <c r="G6" s="18"/>
      <c r="H6" s="23"/>
      <c r="I6" s="23"/>
      <c r="J6" s="22"/>
      <c r="K6" s="7"/>
      <c r="L6" s="12"/>
    </row>
    <row r="7" spans="1:12" s="8" customFormat="1" ht="17" thickBot="1" x14ac:dyDescent="0.25">
      <c r="A7" s="16"/>
      <c r="B7" s="18"/>
      <c r="C7" s="18"/>
      <c r="D7" s="18"/>
      <c r="E7" s="19"/>
      <c r="F7" s="18"/>
      <c r="G7" s="18"/>
      <c r="H7" s="23"/>
      <c r="I7" s="23"/>
      <c r="J7" s="22"/>
      <c r="K7" s="7"/>
      <c r="L7" s="12"/>
    </row>
    <row r="8" spans="1:12" ht="15" thickBot="1" x14ac:dyDescent="0.2">
      <c r="A8" s="24" t="s">
        <v>19</v>
      </c>
      <c r="B8" s="25" t="s">
        <v>21</v>
      </c>
      <c r="C8" s="25" t="s">
        <v>0</v>
      </c>
      <c r="D8" s="25" t="s">
        <v>1</v>
      </c>
      <c r="E8" s="26" t="s">
        <v>20</v>
      </c>
      <c r="F8" s="25" t="s">
        <v>21</v>
      </c>
      <c r="G8" s="25" t="s">
        <v>0</v>
      </c>
      <c r="H8" s="25" t="s">
        <v>1</v>
      </c>
      <c r="I8" s="25" t="s">
        <v>2</v>
      </c>
      <c r="J8" s="27"/>
    </row>
    <row r="9" spans="1:12" x14ac:dyDescent="0.15">
      <c r="A9" s="28" t="s">
        <v>15</v>
      </c>
      <c r="B9" s="29">
        <v>18.658803939819336</v>
      </c>
      <c r="C9" s="29">
        <v>14.786105155944824</v>
      </c>
      <c r="D9" s="30">
        <f t="shared" ref="D9:D12" si="0">B9-C9</f>
        <v>3.8726987838745117</v>
      </c>
      <c r="E9" s="28" t="s">
        <v>15</v>
      </c>
      <c r="F9" s="29">
        <v>20.26392936706543</v>
      </c>
      <c r="G9" s="29">
        <v>14.655122756958008</v>
      </c>
      <c r="H9" s="31">
        <f t="shared" ref="H9:H12" si="1">F9-G9</f>
        <v>5.6088066101074219</v>
      </c>
      <c r="I9" s="31">
        <f>H9-$D$13</f>
        <v>1.413424015045166</v>
      </c>
      <c r="J9" s="32">
        <f t="shared" ref="J9:J12" si="2">POWER(2,-I9)</f>
        <v>0.37541962787619759</v>
      </c>
    </row>
    <row r="10" spans="1:12" x14ac:dyDescent="0.15">
      <c r="A10" s="33" t="s">
        <v>16</v>
      </c>
      <c r="B10" s="34">
        <v>19.361076354980469</v>
      </c>
      <c r="C10" s="34">
        <v>14.832331657409668</v>
      </c>
      <c r="D10" s="31">
        <f t="shared" si="0"/>
        <v>4.5287446975708008</v>
      </c>
      <c r="E10" s="33" t="s">
        <v>16</v>
      </c>
      <c r="F10" s="34">
        <v>19.693931579589844</v>
      </c>
      <c r="G10" s="34">
        <v>14.995339393615723</v>
      </c>
      <c r="H10" s="31">
        <f t="shared" si="1"/>
        <v>4.6985921859741211</v>
      </c>
      <c r="I10" s="31">
        <f t="shared" ref="I10:I12" si="3">H10-$D$13</f>
        <v>0.50320959091186523</v>
      </c>
      <c r="J10" s="32">
        <f t="shared" si="2"/>
        <v>0.70553541594334523</v>
      </c>
    </row>
    <row r="11" spans="1:12" x14ac:dyDescent="0.15">
      <c r="A11" s="33" t="s">
        <v>17</v>
      </c>
      <c r="B11" s="34">
        <v>18.851675033569336</v>
      </c>
      <c r="C11" s="34">
        <v>14.930196762084961</v>
      </c>
      <c r="D11" s="31">
        <f t="shared" si="0"/>
        <v>3.921478271484375</v>
      </c>
      <c r="E11" s="33" t="s">
        <v>17</v>
      </c>
      <c r="F11" s="34">
        <v>19.427495956420898</v>
      </c>
      <c r="G11" s="34">
        <v>14.647607803344727</v>
      </c>
      <c r="H11" s="31">
        <f t="shared" si="1"/>
        <v>4.7798881530761719</v>
      </c>
      <c r="I11" s="31">
        <f t="shared" si="3"/>
        <v>0.58450555801391602</v>
      </c>
      <c r="J11" s="32">
        <f t="shared" si="2"/>
        <v>0.66687785247532261</v>
      </c>
    </row>
    <row r="12" spans="1:12" ht="15" thickBot="1" x14ac:dyDescent="0.2">
      <c r="A12" s="35" t="s">
        <v>18</v>
      </c>
      <c r="B12" s="36">
        <v>19.26500129699707</v>
      </c>
      <c r="C12" s="36">
        <v>14.806392669677734</v>
      </c>
      <c r="D12" s="37">
        <f t="shared" si="0"/>
        <v>4.4586086273193359</v>
      </c>
      <c r="E12" s="35" t="s">
        <v>18</v>
      </c>
      <c r="F12" s="36">
        <v>19.650068283081055</v>
      </c>
      <c r="G12" s="36">
        <v>14.740558624267578</v>
      </c>
      <c r="H12" s="37">
        <f t="shared" si="1"/>
        <v>4.9095096588134766</v>
      </c>
      <c r="I12" s="31">
        <f t="shared" si="3"/>
        <v>0.7141270637512207</v>
      </c>
      <c r="J12" s="38">
        <f t="shared" si="2"/>
        <v>0.60957385713854795</v>
      </c>
    </row>
    <row r="13" spans="1:12" x14ac:dyDescent="0.15">
      <c r="A13" s="39" t="s">
        <v>3</v>
      </c>
      <c r="B13" s="30">
        <f>AVERAGE(B9:B12)</f>
        <v>19.034139156341553</v>
      </c>
      <c r="C13" s="30">
        <v>14.847005000000001</v>
      </c>
      <c r="D13" s="30">
        <f>AVERAGE(D9:D12)</f>
        <v>4.1953825950622559</v>
      </c>
      <c r="E13" s="40" t="s">
        <v>3</v>
      </c>
      <c r="F13" s="30">
        <f>AVERAGE(F9:F12)</f>
        <v>19.758856296539307</v>
      </c>
      <c r="G13" s="30">
        <f>AVERAGE(G9:G12)</f>
        <v>14.759657144546509</v>
      </c>
      <c r="H13" s="30">
        <f>AVERAGE(H9:H12)</f>
        <v>4.9991991519927979</v>
      </c>
      <c r="I13" s="30">
        <f>AVERAGE(I9:I12)</f>
        <v>0.80381655693054199</v>
      </c>
      <c r="J13" s="70">
        <f>AVERAGE(J9:J12)</f>
        <v>0.58935168835835328</v>
      </c>
    </row>
    <row r="14" spans="1:12" x14ac:dyDescent="0.15">
      <c r="A14" s="41" t="s">
        <v>4</v>
      </c>
      <c r="B14" s="31">
        <f>MEDIAN(B9:B12)</f>
        <v>19.058338165283203</v>
      </c>
      <c r="C14" s="31">
        <v>14.831230000000001</v>
      </c>
      <c r="D14" s="31">
        <f>MEDIAN(D9:D12)</f>
        <v>4.1900434494018555</v>
      </c>
      <c r="E14" s="42" t="s">
        <v>4</v>
      </c>
      <c r="F14" s="31">
        <f>MEDIAN(F9:F12)</f>
        <v>19.671999931335449</v>
      </c>
      <c r="G14" s="31">
        <f>MEDIAN(G9:G12)</f>
        <v>14.697840690612793</v>
      </c>
      <c r="H14" s="31">
        <f>MEDIAN(H9:H12)</f>
        <v>4.8446989059448242</v>
      </c>
      <c r="I14" s="31">
        <f>MEDIAN(I9:I12)</f>
        <v>0.64931631088256836</v>
      </c>
      <c r="J14" s="43">
        <f>MEDIAN(J9:J12)</f>
        <v>0.63822585480693528</v>
      </c>
    </row>
    <row r="15" spans="1:12" ht="15" thickBot="1" x14ac:dyDescent="0.2">
      <c r="A15" s="44" t="s">
        <v>5</v>
      </c>
      <c r="B15" s="37">
        <f>STDEV(B9:B12)</f>
        <v>0.3338437462360318</v>
      </c>
      <c r="C15" s="37">
        <v>7.1059156975016108E-2</v>
      </c>
      <c r="D15" s="37">
        <f>STDEV(D9:D12)</f>
        <v>0.34620160596778826</v>
      </c>
      <c r="E15" s="45" t="s">
        <v>5</v>
      </c>
      <c r="F15" s="37">
        <f>STDEV(F9:F12)</f>
        <v>0.356346522511087</v>
      </c>
      <c r="G15" s="37">
        <f>STDEV(G9:G12)</f>
        <v>0.16267899788174262</v>
      </c>
      <c r="H15" s="37">
        <f>STDEV(H9:H12)</f>
        <v>0.41558285192425781</v>
      </c>
      <c r="I15" s="37">
        <f>STDEV(I9:I12)</f>
        <v>0.41558285192425781</v>
      </c>
      <c r="J15" s="46">
        <f>STDEV(J9:J12)</f>
        <v>0.14796939693795988</v>
      </c>
    </row>
    <row r="16" spans="1:12" x14ac:dyDescent="0.15">
      <c r="A16" s="47"/>
      <c r="B16" s="48" t="s">
        <v>6</v>
      </c>
      <c r="C16" s="48"/>
      <c r="D16" s="48"/>
      <c r="E16" s="47"/>
      <c r="F16" s="49"/>
      <c r="G16" s="49"/>
      <c r="H16" s="49"/>
      <c r="I16" s="49"/>
      <c r="J16" s="49">
        <f>J15/(SQRT(4))</f>
        <v>7.398469846897994E-2</v>
      </c>
    </row>
    <row r="17" spans="1:9" x14ac:dyDescent="0.15">
      <c r="A17" s="50" t="s">
        <v>21</v>
      </c>
      <c r="B17" s="51">
        <f>TTEST(B9:B12,F9:F12,2,2)</f>
        <v>2.5011149938833101E-2</v>
      </c>
      <c r="C17" s="48"/>
      <c r="D17" s="52"/>
      <c r="E17" s="53"/>
      <c r="F17" s="53"/>
    </row>
    <row r="18" spans="1:9" x14ac:dyDescent="0.15">
      <c r="A18" s="50" t="s">
        <v>0</v>
      </c>
      <c r="B18" s="51">
        <f>TTEST(C9:C12,G9:G12,2,2)</f>
        <v>0.40021063815708235</v>
      </c>
      <c r="C18" s="48"/>
      <c r="D18" s="52"/>
      <c r="E18" s="53"/>
      <c r="F18" s="53"/>
    </row>
    <row r="19" spans="1:9" x14ac:dyDescent="0.15">
      <c r="A19" s="50" t="s">
        <v>7</v>
      </c>
      <c r="B19" s="71">
        <f>TTEST(D9:D12,H9:H12,2,2)</f>
        <v>2.488698527194718E-2</v>
      </c>
      <c r="C19" s="51"/>
      <c r="D19" s="54"/>
      <c r="E19" s="55"/>
      <c r="F19" s="56"/>
      <c r="G19" s="54"/>
    </row>
    <row r="20" spans="1:9" x14ac:dyDescent="0.15">
      <c r="A20" s="57" t="s">
        <v>8</v>
      </c>
      <c r="B20" s="58">
        <f>POWER(-(-I13-I15),2)</f>
        <v>1.4869349183154354</v>
      </c>
      <c r="C20" s="58"/>
      <c r="D20" s="48"/>
      <c r="E20" s="47"/>
      <c r="F20" s="54"/>
      <c r="G20" s="54"/>
    </row>
    <row r="21" spans="1:9" x14ac:dyDescent="0.15">
      <c r="A21" s="57" t="s">
        <v>9</v>
      </c>
      <c r="B21" s="58">
        <f>POWER(2,-I13)</f>
        <v>0.5728317816654388</v>
      </c>
      <c r="C21" s="58"/>
      <c r="D21" s="48"/>
      <c r="E21" s="47"/>
      <c r="F21" s="54"/>
      <c r="G21" s="54"/>
      <c r="H21" s="56"/>
      <c r="I21" s="5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zoomScaleNormal="100" workbookViewId="0">
      <selection activeCell="E22" sqref="E22"/>
    </sheetView>
  </sheetViews>
  <sheetFormatPr baseColWidth="10" defaultColWidth="9.1640625" defaultRowHeight="14" x14ac:dyDescent="0.15"/>
  <cols>
    <col min="1" max="1" width="13.6640625" style="16" customWidth="1"/>
    <col min="2" max="4" width="13.6640625" style="15" customWidth="1"/>
    <col min="5" max="5" width="18.5" style="16" customWidth="1"/>
    <col min="6" max="10" width="13.6640625" style="15" customWidth="1"/>
    <col min="11" max="11" width="9.33203125" style="6" bestFit="1" customWidth="1"/>
    <col min="12" max="12" width="9.1640625" style="13"/>
    <col min="13" max="13" width="14" style="1" customWidth="1"/>
    <col min="14" max="16384" width="9.1640625" style="1"/>
  </cols>
  <sheetData>
    <row r="1" spans="1:12" ht="16" x14ac:dyDescent="0.2">
      <c r="A1" s="17" t="s">
        <v>27</v>
      </c>
    </row>
    <row r="2" spans="1:12" s="8" customFormat="1" ht="16" x14ac:dyDescent="0.2">
      <c r="A2" s="17"/>
      <c r="B2" s="18"/>
      <c r="C2" s="18"/>
      <c r="D2" s="18"/>
      <c r="E2" s="19"/>
      <c r="F2" s="18"/>
      <c r="G2" s="18"/>
      <c r="H2" s="20" t="s">
        <v>14</v>
      </c>
      <c r="I2" s="21">
        <v>43629</v>
      </c>
      <c r="J2" s="22"/>
      <c r="K2" s="7"/>
      <c r="L2" s="12"/>
    </row>
    <row r="3" spans="1:12" s="8" customFormat="1" ht="16" x14ac:dyDescent="0.2">
      <c r="A3" s="16"/>
      <c r="B3" s="18"/>
      <c r="C3" s="18"/>
      <c r="D3" s="18"/>
      <c r="E3" s="19"/>
      <c r="F3" s="18"/>
      <c r="G3" s="18"/>
      <c r="H3" s="20" t="s">
        <v>22</v>
      </c>
      <c r="I3" s="21">
        <v>43634</v>
      </c>
      <c r="J3" s="22"/>
      <c r="K3" s="7"/>
      <c r="L3" s="12"/>
    </row>
    <row r="4" spans="1:12" ht="16" x14ac:dyDescent="0.2">
      <c r="A4" s="69"/>
    </row>
    <row r="5" spans="1:12" s="8" customFormat="1" ht="16" x14ac:dyDescent="0.2">
      <c r="A5" s="16" t="s">
        <v>12</v>
      </c>
      <c r="B5" s="18"/>
      <c r="C5" s="18"/>
      <c r="D5" s="18"/>
      <c r="E5" s="19"/>
      <c r="F5" s="18"/>
      <c r="G5" s="18"/>
      <c r="H5" s="17"/>
      <c r="I5" s="17"/>
      <c r="J5" s="22"/>
      <c r="K5" s="7"/>
      <c r="L5" s="12"/>
    </row>
    <row r="6" spans="1:12" s="8" customFormat="1" ht="16" x14ac:dyDescent="0.2">
      <c r="A6" s="16" t="s">
        <v>13</v>
      </c>
      <c r="B6" s="18"/>
      <c r="C6" s="18"/>
      <c r="D6" s="18"/>
      <c r="E6" s="19"/>
      <c r="F6" s="18"/>
      <c r="G6" s="18"/>
      <c r="H6" s="23"/>
      <c r="I6" s="23"/>
      <c r="J6" s="22"/>
      <c r="K6" s="7"/>
      <c r="L6" s="12"/>
    </row>
    <row r="7" spans="1:12" s="8" customFormat="1" ht="17" thickBot="1" x14ac:dyDescent="0.25">
      <c r="A7" s="16"/>
      <c r="B7" s="18"/>
      <c r="C7" s="18"/>
      <c r="D7" s="18"/>
      <c r="E7" s="19"/>
      <c r="F7" s="18"/>
      <c r="G7" s="18"/>
      <c r="H7" s="23"/>
      <c r="I7" s="23"/>
      <c r="J7" s="22"/>
      <c r="K7" s="7"/>
      <c r="L7" s="12"/>
    </row>
    <row r="8" spans="1:12" ht="15" thickBot="1" x14ac:dyDescent="0.2">
      <c r="A8" s="24" t="s">
        <v>19</v>
      </c>
      <c r="B8" s="25" t="s">
        <v>22</v>
      </c>
      <c r="C8" s="25" t="s">
        <v>0</v>
      </c>
      <c r="D8" s="25" t="s">
        <v>1</v>
      </c>
      <c r="E8" s="26" t="s">
        <v>20</v>
      </c>
      <c r="F8" s="25" t="s">
        <v>22</v>
      </c>
      <c r="G8" s="25" t="s">
        <v>0</v>
      </c>
      <c r="H8" s="25" t="s">
        <v>1</v>
      </c>
      <c r="I8" s="25" t="s">
        <v>2</v>
      </c>
      <c r="J8" s="27"/>
    </row>
    <row r="9" spans="1:12" x14ac:dyDescent="0.15">
      <c r="A9" s="28" t="s">
        <v>15</v>
      </c>
      <c r="B9" s="29">
        <v>16.214332580566406</v>
      </c>
      <c r="C9" s="29">
        <v>14.786105155944824</v>
      </c>
      <c r="D9" s="30">
        <f t="shared" ref="D9:D12" si="0">B9-C9</f>
        <v>1.428227424621582</v>
      </c>
      <c r="E9" s="28" t="s">
        <v>15</v>
      </c>
      <c r="F9" s="29">
        <v>17.961051940917969</v>
      </c>
      <c r="G9" s="29">
        <v>14.655122756958008</v>
      </c>
      <c r="H9" s="31">
        <f t="shared" ref="H9:H12" si="1">F9-G9</f>
        <v>3.3059291839599609</v>
      </c>
      <c r="I9" s="31">
        <f>H9-$D$13</f>
        <v>1.6705899238586426</v>
      </c>
      <c r="J9" s="32">
        <f t="shared" ref="J9:J12" si="2">POWER(2,-I9)</f>
        <v>0.31412487043097465</v>
      </c>
    </row>
    <row r="10" spans="1:12" x14ac:dyDescent="0.15">
      <c r="A10" s="33" t="s">
        <v>16</v>
      </c>
      <c r="B10" s="34">
        <v>16.676733016967773</v>
      </c>
      <c r="C10" s="34">
        <v>14.832331657409668</v>
      </c>
      <c r="D10" s="31">
        <f t="shared" si="0"/>
        <v>1.8444013595581055</v>
      </c>
      <c r="E10" s="33" t="s">
        <v>16</v>
      </c>
      <c r="F10" s="34">
        <v>17.166515350341797</v>
      </c>
      <c r="G10" s="34">
        <v>14.995339393615723</v>
      </c>
      <c r="H10" s="31">
        <f t="shared" si="1"/>
        <v>2.1711759567260742</v>
      </c>
      <c r="I10" s="31">
        <f t="shared" ref="I10:I12" si="3">H10-$D$13</f>
        <v>0.53583669662475586</v>
      </c>
      <c r="J10" s="32">
        <f t="shared" si="2"/>
        <v>0.6897585325215092</v>
      </c>
    </row>
    <row r="11" spans="1:12" x14ac:dyDescent="0.15">
      <c r="A11" s="33" t="s">
        <v>17</v>
      </c>
      <c r="B11" s="34">
        <v>16.290529251098633</v>
      </c>
      <c r="C11" s="34">
        <v>14.930196762084961</v>
      </c>
      <c r="D11" s="31">
        <f t="shared" si="0"/>
        <v>1.3603324890136719</v>
      </c>
      <c r="E11" s="33" t="s">
        <v>17</v>
      </c>
      <c r="F11" s="34">
        <v>16.92253303527832</v>
      </c>
      <c r="G11" s="34">
        <v>14.647607803344727</v>
      </c>
      <c r="H11" s="31">
        <f t="shared" si="1"/>
        <v>2.2749252319335938</v>
      </c>
      <c r="I11" s="31">
        <f t="shared" si="3"/>
        <v>0.63958597183227539</v>
      </c>
      <c r="J11" s="32">
        <f t="shared" si="2"/>
        <v>0.64189713556819017</v>
      </c>
    </row>
    <row r="12" spans="1:12" ht="15" thickBot="1" x14ac:dyDescent="0.2">
      <c r="A12" s="35" t="s">
        <v>18</v>
      </c>
      <c r="B12" s="36">
        <v>16.714788436889648</v>
      </c>
      <c r="C12" s="36">
        <v>14.806392669677734</v>
      </c>
      <c r="D12" s="37">
        <f t="shared" si="0"/>
        <v>1.9083957672119141</v>
      </c>
      <c r="E12" s="35" t="s">
        <v>18</v>
      </c>
      <c r="F12" s="36">
        <v>17.00404167175293</v>
      </c>
      <c r="G12" s="36">
        <v>14.740558624267578</v>
      </c>
      <c r="H12" s="37">
        <f t="shared" si="1"/>
        <v>2.2634830474853516</v>
      </c>
      <c r="I12" s="31">
        <f t="shared" si="3"/>
        <v>0.6281437873840332</v>
      </c>
      <c r="J12" s="38">
        <f t="shared" si="2"/>
        <v>0.64700833941127134</v>
      </c>
    </row>
    <row r="13" spans="1:12" x14ac:dyDescent="0.15">
      <c r="A13" s="39" t="s">
        <v>3</v>
      </c>
      <c r="B13" s="30">
        <f>AVERAGE(B9:B12)</f>
        <v>16.474095821380615</v>
      </c>
      <c r="C13" s="30">
        <v>14.847005000000001</v>
      </c>
      <c r="D13" s="30">
        <f>AVERAGE(D9:D12)</f>
        <v>1.6353392601013184</v>
      </c>
      <c r="E13" s="40" t="s">
        <v>3</v>
      </c>
      <c r="F13" s="30">
        <f>AVERAGE(F9:F12)</f>
        <v>17.263535499572754</v>
      </c>
      <c r="G13" s="30">
        <f>AVERAGE(G9:G12)</f>
        <v>14.759657144546509</v>
      </c>
      <c r="H13" s="30">
        <f>AVERAGE(H9:H12)</f>
        <v>2.5038783550262451</v>
      </c>
      <c r="I13" s="30">
        <f>AVERAGE(I9:I12)</f>
        <v>0.86853909492492676</v>
      </c>
      <c r="J13" s="70">
        <f>AVERAGE(J9:J12)</f>
        <v>0.57319721948298641</v>
      </c>
    </row>
    <row r="14" spans="1:12" x14ac:dyDescent="0.15">
      <c r="A14" s="41" t="s">
        <v>4</v>
      </c>
      <c r="B14" s="31">
        <f>MEDIAN(B9:B12)</f>
        <v>16.483631134033203</v>
      </c>
      <c r="C14" s="31">
        <v>14.831230000000001</v>
      </c>
      <c r="D14" s="31">
        <f>MEDIAN(D9:D12)</f>
        <v>1.6363143920898438</v>
      </c>
      <c r="E14" s="42" t="s">
        <v>4</v>
      </c>
      <c r="F14" s="31">
        <f>MEDIAN(F9:F12)</f>
        <v>17.085278511047363</v>
      </c>
      <c r="G14" s="31">
        <f>MEDIAN(G9:G12)</f>
        <v>14.697840690612793</v>
      </c>
      <c r="H14" s="31">
        <f>MEDIAN(H9:H12)</f>
        <v>2.2692041397094727</v>
      </c>
      <c r="I14" s="31">
        <f>MEDIAN(I9:I12)</f>
        <v>0.6338648796081543</v>
      </c>
      <c r="J14" s="43">
        <f>MEDIAN(J9:J12)</f>
        <v>0.64445273748973075</v>
      </c>
    </row>
    <row r="15" spans="1:12" ht="15" thickBot="1" x14ac:dyDescent="0.2">
      <c r="A15" s="44" t="s">
        <v>5</v>
      </c>
      <c r="B15" s="37">
        <f>STDEV(B9:B12)</f>
        <v>0.25830756551018674</v>
      </c>
      <c r="C15" s="37">
        <v>7.1059156975016108E-2</v>
      </c>
      <c r="D15" s="37">
        <f>STDEV(D9:D12)</f>
        <v>0.28094534109238928</v>
      </c>
      <c r="E15" s="45" t="s">
        <v>5</v>
      </c>
      <c r="F15" s="37">
        <f>STDEV(F9:F12)</f>
        <v>0.47594181109149281</v>
      </c>
      <c r="G15" s="37">
        <f>STDEV(G9:G12)</f>
        <v>0.16267899788174262</v>
      </c>
      <c r="H15" s="37">
        <f>STDEV(H9:H12)</f>
        <v>0.53671403139521323</v>
      </c>
      <c r="I15" s="37">
        <f>STDEV(I9:I12)</f>
        <v>0.53671403139521323</v>
      </c>
      <c r="J15" s="46">
        <f>STDEV(J9:J12)</f>
        <v>0.17404288900131606</v>
      </c>
    </row>
    <row r="16" spans="1:12" x14ac:dyDescent="0.15">
      <c r="A16" s="47"/>
      <c r="B16" s="48" t="s">
        <v>6</v>
      </c>
      <c r="C16" s="48"/>
      <c r="D16" s="48"/>
      <c r="E16" s="47"/>
      <c r="F16" s="49"/>
      <c r="G16" s="49"/>
      <c r="H16" s="49"/>
      <c r="I16" s="49"/>
      <c r="J16" s="49">
        <f>J15/(SQRT(4))</f>
        <v>8.7021444500658032E-2</v>
      </c>
    </row>
    <row r="17" spans="1:9" x14ac:dyDescent="0.15">
      <c r="A17" s="50" t="s">
        <v>22</v>
      </c>
      <c r="B17" s="51">
        <f>TTEST(B9:B12,F9:F12,2,2)</f>
        <v>2.6782698776105292E-2</v>
      </c>
      <c r="C17" s="48"/>
      <c r="D17" s="52"/>
      <c r="E17" s="53"/>
      <c r="F17" s="53"/>
    </row>
    <row r="18" spans="1:9" x14ac:dyDescent="0.15">
      <c r="A18" s="50" t="s">
        <v>0</v>
      </c>
      <c r="B18" s="51">
        <f>TTEST(C9:C12,G9:G12,2,2)</f>
        <v>0.40021063815708235</v>
      </c>
      <c r="C18" s="48"/>
      <c r="D18" s="52"/>
      <c r="E18" s="53"/>
      <c r="F18" s="53"/>
    </row>
    <row r="19" spans="1:9" x14ac:dyDescent="0.15">
      <c r="A19" s="50" t="s">
        <v>7</v>
      </c>
      <c r="B19" s="71">
        <f>TTEST(D9:D12,H9:H12,2,2)</f>
        <v>2.8523325601716616E-2</v>
      </c>
      <c r="C19" s="51"/>
      <c r="D19" s="54"/>
      <c r="E19" s="55"/>
      <c r="F19" s="56"/>
      <c r="G19" s="54"/>
    </row>
    <row r="20" spans="1:9" x14ac:dyDescent="0.15">
      <c r="A20" s="57" t="s">
        <v>8</v>
      </c>
      <c r="B20" s="58">
        <f>POWER(-(-I13-I15),2)</f>
        <v>1.9747363490325274</v>
      </c>
      <c r="C20" s="58"/>
      <c r="D20" s="48"/>
      <c r="E20" s="47"/>
      <c r="F20" s="54"/>
      <c r="G20" s="54"/>
    </row>
    <row r="21" spans="1:9" x14ac:dyDescent="0.15">
      <c r="A21" s="57" t="s">
        <v>9</v>
      </c>
      <c r="B21" s="58">
        <f>POWER(2,-I13)</f>
        <v>0.54770118431443937</v>
      </c>
      <c r="C21" s="58"/>
      <c r="D21" s="48"/>
      <c r="E21" s="47"/>
      <c r="F21" s="54"/>
      <c r="G21" s="54"/>
      <c r="H21" s="56"/>
      <c r="I21" s="5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76"/>
  <sheetViews>
    <sheetView zoomScaleNormal="100" workbookViewId="0">
      <selection activeCell="E22" sqref="E22"/>
    </sheetView>
  </sheetViews>
  <sheetFormatPr baseColWidth="10" defaultColWidth="9.1640625" defaultRowHeight="14" x14ac:dyDescent="0.15"/>
  <cols>
    <col min="1" max="1" width="13.6640625" style="16" customWidth="1"/>
    <col min="2" max="4" width="13.6640625" style="15" customWidth="1"/>
    <col min="5" max="5" width="18.5" style="16" customWidth="1"/>
    <col min="6" max="10" width="13.6640625" style="15" customWidth="1"/>
    <col min="11" max="11" width="9.33203125" style="6" bestFit="1" customWidth="1"/>
    <col min="12" max="12" width="9.1640625" style="5"/>
    <col min="13" max="13" width="14" style="1" customWidth="1"/>
    <col min="14" max="16384" width="9.1640625" style="1"/>
  </cols>
  <sheetData>
    <row r="1" spans="1:256" ht="16" x14ac:dyDescent="0.2">
      <c r="A1" s="17" t="s">
        <v>27</v>
      </c>
    </row>
    <row r="2" spans="1:256" s="8" customFormat="1" ht="16" x14ac:dyDescent="0.2">
      <c r="A2" s="17"/>
      <c r="B2" s="18"/>
      <c r="C2" s="18"/>
      <c r="D2" s="18"/>
      <c r="E2" s="19"/>
      <c r="F2" s="18"/>
      <c r="G2" s="18"/>
      <c r="H2" s="20" t="s">
        <v>14</v>
      </c>
      <c r="I2" s="21">
        <v>43629</v>
      </c>
      <c r="J2" s="22"/>
      <c r="K2" s="7"/>
      <c r="L2" s="9"/>
    </row>
    <row r="3" spans="1:256" s="8" customFormat="1" ht="16" x14ac:dyDescent="0.2">
      <c r="A3" s="16"/>
      <c r="B3" s="18"/>
      <c r="C3" s="18"/>
      <c r="D3" s="18"/>
      <c r="E3" s="19"/>
      <c r="F3" s="18"/>
      <c r="G3" s="18"/>
      <c r="H3" s="20" t="s">
        <v>26</v>
      </c>
      <c r="I3" s="21">
        <v>43635</v>
      </c>
      <c r="J3" s="22"/>
      <c r="K3" s="7"/>
      <c r="L3" s="9"/>
    </row>
    <row r="4" spans="1:256" s="8" customFormat="1" ht="16" x14ac:dyDescent="0.2">
      <c r="A4" s="69"/>
      <c r="B4" s="15"/>
      <c r="C4" s="15"/>
      <c r="D4" s="15"/>
      <c r="E4" s="16"/>
      <c r="F4" s="15"/>
      <c r="G4" s="15"/>
      <c r="H4" s="15"/>
      <c r="I4" s="15"/>
      <c r="J4" s="15"/>
      <c r="K4" s="6"/>
      <c r="L4" s="9"/>
    </row>
    <row r="5" spans="1:256" s="8" customFormat="1" ht="16" x14ac:dyDescent="0.2">
      <c r="A5" s="16" t="s">
        <v>12</v>
      </c>
      <c r="B5" s="18"/>
      <c r="C5" s="18"/>
      <c r="D5" s="18"/>
      <c r="E5" s="19"/>
      <c r="F5" s="18"/>
      <c r="G5" s="18"/>
      <c r="H5" s="17"/>
      <c r="I5" s="17"/>
      <c r="J5" s="22"/>
      <c r="K5" s="7"/>
      <c r="L5" s="9"/>
    </row>
    <row r="6" spans="1:256" ht="16" x14ac:dyDescent="0.2">
      <c r="A6" s="16" t="s">
        <v>13</v>
      </c>
      <c r="B6" s="18"/>
      <c r="C6" s="18"/>
      <c r="D6" s="18"/>
      <c r="E6" s="19"/>
      <c r="F6" s="18"/>
      <c r="G6" s="18"/>
      <c r="H6" s="23"/>
      <c r="I6" s="23"/>
      <c r="J6" s="22"/>
      <c r="K6" s="7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7" thickBot="1" x14ac:dyDescent="0.25">
      <c r="B7" s="18"/>
      <c r="C7" s="18"/>
      <c r="D7" s="18"/>
      <c r="E7" s="19"/>
      <c r="F7" s="18"/>
      <c r="G7" s="18"/>
      <c r="H7" s="23"/>
      <c r="I7" s="23"/>
      <c r="J7" s="22"/>
      <c r="K7" s="7"/>
      <c r="L7" s="1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5" thickBot="1" x14ac:dyDescent="0.2">
      <c r="A8" s="24" t="s">
        <v>19</v>
      </c>
      <c r="B8" s="25" t="s">
        <v>26</v>
      </c>
      <c r="C8" s="25" t="s">
        <v>0</v>
      </c>
      <c r="D8" s="25" t="s">
        <v>1</v>
      </c>
      <c r="E8" s="24" t="s">
        <v>23</v>
      </c>
      <c r="F8" s="25" t="s">
        <v>26</v>
      </c>
      <c r="G8" s="25" t="s">
        <v>0</v>
      </c>
      <c r="H8" s="25" t="s">
        <v>1</v>
      </c>
      <c r="I8" s="25" t="s">
        <v>2</v>
      </c>
      <c r="J8" s="27"/>
    </row>
    <row r="9" spans="1:256" x14ac:dyDescent="0.15">
      <c r="A9" s="28" t="s">
        <v>15</v>
      </c>
      <c r="B9" s="29">
        <v>24.736339569091797</v>
      </c>
      <c r="C9" s="29">
        <v>14.786105155944824</v>
      </c>
      <c r="D9" s="30">
        <f t="shared" ref="D9:D12" si="0">B9-C9</f>
        <v>9.9502344131469727</v>
      </c>
      <c r="E9" s="28" t="s">
        <v>15</v>
      </c>
      <c r="F9" s="29">
        <v>24.636280059814453</v>
      </c>
      <c r="G9" s="29">
        <v>14.655122756958008</v>
      </c>
      <c r="H9" s="31">
        <f t="shared" ref="H9:H12" si="1">F9-G9</f>
        <v>9.9811573028564453</v>
      </c>
      <c r="I9" s="31">
        <f>H9-$D$13</f>
        <v>-7.1534156799316406E-2</v>
      </c>
      <c r="J9" s="32">
        <f t="shared" ref="J9:J12" si="2">POWER(2,-I9)</f>
        <v>1.0508335423549817</v>
      </c>
    </row>
    <row r="10" spans="1:256" x14ac:dyDescent="0.15">
      <c r="A10" s="33" t="s">
        <v>16</v>
      </c>
      <c r="B10" s="34">
        <v>25.199722290039062</v>
      </c>
      <c r="C10" s="34">
        <v>14.832331657409668</v>
      </c>
      <c r="D10" s="31">
        <f t="shared" si="0"/>
        <v>10.367390632629395</v>
      </c>
      <c r="E10" s="33" t="s">
        <v>16</v>
      </c>
      <c r="F10" s="34">
        <v>25.308788299560547</v>
      </c>
      <c r="G10" s="34">
        <v>14.995339393615723</v>
      </c>
      <c r="H10" s="31">
        <f t="shared" si="1"/>
        <v>10.313448905944824</v>
      </c>
      <c r="I10" s="31">
        <f>H10-$D$13</f>
        <v>0.2607574462890625</v>
      </c>
      <c r="J10" s="32">
        <f t="shared" si="2"/>
        <v>0.8346495951743701</v>
      </c>
    </row>
    <row r="11" spans="1:256" x14ac:dyDescent="0.15">
      <c r="A11" s="33" t="s">
        <v>17</v>
      </c>
      <c r="B11" s="34">
        <v>24.774528503417969</v>
      </c>
      <c r="C11" s="34">
        <v>14.930196762084961</v>
      </c>
      <c r="D11" s="31">
        <f t="shared" si="0"/>
        <v>9.8443317413330078</v>
      </c>
      <c r="E11" s="33" t="s">
        <v>17</v>
      </c>
      <c r="F11" s="34">
        <v>24.601100921630859</v>
      </c>
      <c r="G11" s="34">
        <v>14.647607803344727</v>
      </c>
      <c r="H11" s="31">
        <f t="shared" si="1"/>
        <v>9.9534931182861328</v>
      </c>
      <c r="I11" s="31">
        <f>H11-$D$13</f>
        <v>-9.9198341369628906E-2</v>
      </c>
      <c r="J11" s="32">
        <f t="shared" si="2"/>
        <v>1.0711780783752798</v>
      </c>
    </row>
    <row r="12" spans="1:256" ht="15" thickBot="1" x14ac:dyDescent="0.2">
      <c r="A12" s="35" t="s">
        <v>18</v>
      </c>
      <c r="B12" s="36">
        <v>24.855201721191406</v>
      </c>
      <c r="C12" s="36">
        <v>14.806392669677734</v>
      </c>
      <c r="D12" s="37">
        <f t="shared" si="0"/>
        <v>10.048809051513672</v>
      </c>
      <c r="E12" s="35" t="s">
        <v>18</v>
      </c>
      <c r="F12" s="36">
        <v>24.888671875</v>
      </c>
      <c r="G12" s="36">
        <v>14.740558624267578</v>
      </c>
      <c r="H12" s="37">
        <f t="shared" si="1"/>
        <v>10.148113250732422</v>
      </c>
      <c r="I12" s="37">
        <f>H12-$D$13</f>
        <v>9.5421791076660156E-2</v>
      </c>
      <c r="J12" s="38">
        <f t="shared" si="2"/>
        <v>0.93599855580532221</v>
      </c>
    </row>
    <row r="13" spans="1:256" x14ac:dyDescent="0.15">
      <c r="A13" s="39" t="s">
        <v>3</v>
      </c>
      <c r="B13" s="30">
        <f>AVERAGE(B9:B12)</f>
        <v>24.891448020935059</v>
      </c>
      <c r="C13" s="30">
        <v>14.847005000000001</v>
      </c>
      <c r="D13" s="30">
        <f>AVERAGE(D9:D12)</f>
        <v>10.052691459655762</v>
      </c>
      <c r="E13" s="40" t="s">
        <v>3</v>
      </c>
      <c r="F13" s="30">
        <f>AVERAGE(F9:F12)</f>
        <v>24.858710289001465</v>
      </c>
      <c r="G13" s="30">
        <f>AVERAGE(G9:G12)</f>
        <v>14.759657144546509</v>
      </c>
      <c r="H13" s="30">
        <f>AVERAGE(H9:H12)</f>
        <v>10.099053144454956</v>
      </c>
      <c r="I13" s="30">
        <f>AVERAGE(I9:I12)</f>
        <v>4.6361684799194336E-2</v>
      </c>
      <c r="J13" s="70">
        <f>AVERAGE(J9:J12)</f>
        <v>0.97316494292748845</v>
      </c>
      <c r="K13" s="4"/>
    </row>
    <row r="14" spans="1:256" x14ac:dyDescent="0.15">
      <c r="A14" s="41" t="s">
        <v>4</v>
      </c>
      <c r="B14" s="31">
        <f>MEDIAN(B9:B12)</f>
        <v>24.814865112304688</v>
      </c>
      <c r="C14" s="31">
        <v>14.831230000000001</v>
      </c>
      <c r="D14" s="31">
        <f>MEDIAN(D9:D12)</f>
        <v>9.9995217323303223</v>
      </c>
      <c r="E14" s="42" t="s">
        <v>4</v>
      </c>
      <c r="F14" s="31">
        <f>MEDIAN(F9:F12)</f>
        <v>24.762475967407227</v>
      </c>
      <c r="G14" s="31">
        <f>MEDIAN(G9:G12)</f>
        <v>14.697840690612793</v>
      </c>
      <c r="H14" s="31">
        <f>MEDIAN(H9:H12)</f>
        <v>10.064635276794434</v>
      </c>
      <c r="I14" s="31">
        <f>MEDIAN(I9:I12)</f>
        <v>1.1943817138671875E-2</v>
      </c>
      <c r="J14" s="43">
        <f>MEDIAN(J9:J12)</f>
        <v>0.99341604908015202</v>
      </c>
    </row>
    <row r="15" spans="1:256" ht="15" thickBot="1" x14ac:dyDescent="0.2">
      <c r="A15" s="44" t="s">
        <v>5</v>
      </c>
      <c r="B15" s="37">
        <f>STDEV(B9:B12)</f>
        <v>0.21140452900096302</v>
      </c>
      <c r="C15" s="37">
        <v>7.1059156975016108E-2</v>
      </c>
      <c r="D15" s="37">
        <f>STDEV(D9:D12)</f>
        <v>0.22580364712297551</v>
      </c>
      <c r="E15" s="45" t="s">
        <v>5</v>
      </c>
      <c r="F15" s="37">
        <f>STDEV(F9:F12)</f>
        <v>0.32624413416828352</v>
      </c>
      <c r="G15" s="37">
        <f>STDEV(G9:G12)</f>
        <v>0.16267899788174262</v>
      </c>
      <c r="H15" s="37">
        <f>STDEV(H9:H12)</f>
        <v>0.16679287280663035</v>
      </c>
      <c r="I15" s="37">
        <f>STDEV(I9:I12)</f>
        <v>0.16679287280663035</v>
      </c>
      <c r="J15" s="46">
        <f>STDEV(J9:J12)</f>
        <v>0.10985873952826501</v>
      </c>
    </row>
    <row r="16" spans="1:256" x14ac:dyDescent="0.15">
      <c r="A16" s="47"/>
      <c r="B16" s="48" t="s">
        <v>6</v>
      </c>
      <c r="C16" s="48"/>
      <c r="D16" s="48"/>
      <c r="E16" s="47"/>
      <c r="F16" s="49"/>
      <c r="G16" s="49"/>
      <c r="H16" s="49"/>
      <c r="I16" s="49"/>
      <c r="J16" s="49">
        <f>J15/(SQRT(4))</f>
        <v>5.4929369764132506E-2</v>
      </c>
    </row>
    <row r="17" spans="1:256" ht="15" thickBot="1" x14ac:dyDescent="0.2">
      <c r="A17" s="50" t="s">
        <v>25</v>
      </c>
      <c r="B17" s="51">
        <f>TTEST(B9:B12,F9:F12,2,2)</f>
        <v>0.87178282643777627</v>
      </c>
      <c r="C17" s="48"/>
      <c r="D17" s="52"/>
      <c r="E17" s="53"/>
      <c r="F17" s="53"/>
    </row>
    <row r="18" spans="1:256" x14ac:dyDescent="0.15">
      <c r="A18" s="50" t="s">
        <v>0</v>
      </c>
      <c r="B18" s="51">
        <f>TTEST(C9:C12,G9:G12,2,2)</f>
        <v>0.40021063815708235</v>
      </c>
      <c r="C18" s="48"/>
      <c r="D18" s="52"/>
      <c r="E18" s="53"/>
      <c r="F18" s="53"/>
      <c r="H18" s="59"/>
      <c r="I18" s="60" t="s">
        <v>0</v>
      </c>
      <c r="J18" s="61" t="s">
        <v>25</v>
      </c>
    </row>
    <row r="19" spans="1:256" x14ac:dyDescent="0.15">
      <c r="A19" s="50" t="s">
        <v>7</v>
      </c>
      <c r="B19" s="71">
        <f>TTEST(D9:D12,H9:H12,2,2)</f>
        <v>0.75240281045078472</v>
      </c>
      <c r="C19" s="51"/>
      <c r="D19" s="54"/>
      <c r="E19" s="55"/>
      <c r="F19" s="56"/>
      <c r="G19" s="54"/>
      <c r="H19" s="62" t="s">
        <v>11</v>
      </c>
      <c r="I19" s="31">
        <v>33.513195037841797</v>
      </c>
      <c r="J19" s="11" t="s">
        <v>10</v>
      </c>
    </row>
    <row r="20" spans="1:256" ht="15" thickBot="1" x14ac:dyDescent="0.2">
      <c r="A20" s="57" t="s">
        <v>8</v>
      </c>
      <c r="B20" s="58">
        <f>POWER(-(-I13-I15),2)</f>
        <v>4.5434865428134838E-2</v>
      </c>
      <c r="C20" s="58"/>
      <c r="D20" s="48"/>
      <c r="E20" s="47"/>
      <c r="F20" s="54"/>
      <c r="G20" s="54"/>
      <c r="H20" s="63" t="s">
        <v>11</v>
      </c>
      <c r="I20" s="64">
        <v>31.610185623168945</v>
      </c>
      <c r="J20" s="65" t="s">
        <v>10</v>
      </c>
    </row>
    <row r="21" spans="1:256" x14ac:dyDescent="0.15">
      <c r="A21" s="57" t="s">
        <v>9</v>
      </c>
      <c r="B21" s="58">
        <f>POWER(2,-I13)</f>
        <v>0.96837538630955822</v>
      </c>
      <c r="C21" s="58"/>
      <c r="D21" s="48"/>
      <c r="E21" s="47"/>
      <c r="F21" s="54"/>
      <c r="G21" s="54"/>
      <c r="H21" s="56"/>
      <c r="I21" s="56"/>
    </row>
    <row r="22" spans="1:256" x14ac:dyDescent="0.15">
      <c r="A22" s="57"/>
      <c r="B22" s="58"/>
      <c r="C22" s="58"/>
      <c r="D22" s="48"/>
      <c r="E22" s="47"/>
      <c r="F22" s="54"/>
      <c r="G22" s="54"/>
      <c r="H22" s="56"/>
      <c r="I22" s="56"/>
    </row>
    <row r="23" spans="1:256" x14ac:dyDescent="0.15">
      <c r="A23" s="66"/>
      <c r="B23" s="54"/>
      <c r="C23" s="54"/>
      <c r="D23" s="54"/>
      <c r="E23" s="67"/>
      <c r="F23" s="56"/>
      <c r="G23" s="56"/>
      <c r="H23" s="56"/>
      <c r="I23" s="56"/>
      <c r="J23" s="56"/>
      <c r="K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x14ac:dyDescent="0.15">
      <c r="A24" s="55"/>
      <c r="B24" s="16"/>
      <c r="C24" s="16"/>
      <c r="D24" s="16"/>
      <c r="F24" s="16"/>
      <c r="G24" s="16"/>
      <c r="H24" s="16"/>
      <c r="I24" s="16"/>
      <c r="J24" s="16"/>
      <c r="K24" s="1"/>
      <c r="L24" s="1"/>
    </row>
    <row r="25" spans="1:256" x14ac:dyDescent="0.15">
      <c r="A25" s="55"/>
      <c r="B25" s="16"/>
      <c r="C25" s="16"/>
      <c r="D25" s="16"/>
      <c r="F25" s="16"/>
      <c r="G25" s="16"/>
      <c r="H25" s="16"/>
      <c r="I25" s="16"/>
      <c r="J25" s="16"/>
      <c r="K25" s="1"/>
      <c r="L25" s="1"/>
    </row>
    <row r="26" spans="1:256" x14ac:dyDescent="0.15">
      <c r="A26" s="55"/>
      <c r="B26" s="16"/>
      <c r="C26" s="16"/>
      <c r="D26" s="16"/>
      <c r="F26" s="16"/>
      <c r="G26" s="16"/>
      <c r="H26" s="16"/>
      <c r="I26" s="16"/>
      <c r="J26" s="16"/>
      <c r="K26" s="1"/>
      <c r="L26" s="1"/>
    </row>
    <row r="27" spans="1:256" x14ac:dyDescent="0.15">
      <c r="A27" s="55"/>
      <c r="B27" s="16"/>
      <c r="C27" s="16"/>
      <c r="D27" s="16"/>
      <c r="F27" s="16"/>
      <c r="G27" s="16"/>
      <c r="H27" s="16"/>
      <c r="I27" s="16"/>
      <c r="J27" s="16"/>
      <c r="K27" s="1"/>
      <c r="L27" s="1"/>
    </row>
    <row r="28" spans="1:256" x14ac:dyDescent="0.15">
      <c r="A28" s="55"/>
      <c r="B28" s="16"/>
      <c r="C28" s="16"/>
      <c r="D28" s="16"/>
      <c r="F28" s="16"/>
      <c r="G28" s="16"/>
      <c r="H28" s="16"/>
      <c r="I28" s="16"/>
      <c r="J28" s="16"/>
      <c r="K28" s="1"/>
      <c r="L28" s="1"/>
    </row>
    <row r="29" spans="1:256" x14ac:dyDescent="0.15">
      <c r="A29" s="55"/>
      <c r="B29" s="16"/>
      <c r="C29" s="16"/>
      <c r="D29" s="16"/>
      <c r="F29" s="16"/>
      <c r="G29" s="16"/>
      <c r="H29" s="16"/>
      <c r="I29" s="16"/>
      <c r="J29" s="16"/>
      <c r="K29" s="1"/>
      <c r="L29" s="1"/>
    </row>
    <row r="30" spans="1:256" x14ac:dyDescent="0.15">
      <c r="A30" s="55"/>
      <c r="B30" s="16"/>
      <c r="C30" s="16"/>
      <c r="D30" s="16"/>
      <c r="F30" s="16"/>
      <c r="G30" s="16"/>
      <c r="H30" s="16"/>
      <c r="I30" s="16"/>
      <c r="J30" s="16"/>
      <c r="K30" s="1"/>
      <c r="L30" s="1"/>
    </row>
    <row r="31" spans="1:256" x14ac:dyDescent="0.15">
      <c r="A31" s="55"/>
      <c r="B31" s="16"/>
      <c r="C31" s="16"/>
      <c r="D31" s="16"/>
      <c r="F31" s="16"/>
      <c r="G31" s="16"/>
      <c r="H31" s="16"/>
      <c r="I31" s="16"/>
      <c r="J31" s="16"/>
      <c r="K31" s="1"/>
      <c r="L31" s="1"/>
    </row>
    <row r="32" spans="1:256" x14ac:dyDescent="0.15">
      <c r="A32" s="55"/>
      <c r="B32" s="16"/>
      <c r="C32" s="16"/>
      <c r="D32" s="16"/>
      <c r="F32" s="16"/>
      <c r="G32" s="16"/>
      <c r="H32" s="16"/>
      <c r="I32" s="16"/>
      <c r="J32" s="16"/>
      <c r="K32" s="1"/>
      <c r="L32" s="1"/>
    </row>
    <row r="33" spans="1:245" x14ac:dyDescent="0.15">
      <c r="A33" s="55"/>
      <c r="B33" s="16"/>
      <c r="C33" s="16"/>
      <c r="D33" s="16"/>
      <c r="F33" s="16"/>
      <c r="G33" s="16"/>
      <c r="H33" s="16"/>
      <c r="I33" s="16"/>
      <c r="J33" s="16"/>
      <c r="K33" s="1"/>
      <c r="L33" s="1"/>
    </row>
    <row r="34" spans="1:245" x14ac:dyDescent="0.15">
      <c r="A34" s="55"/>
      <c r="B34" s="16"/>
      <c r="C34" s="16"/>
      <c r="D34" s="16"/>
      <c r="F34" s="16"/>
      <c r="G34" s="16"/>
      <c r="H34" s="16"/>
      <c r="I34" s="16"/>
      <c r="J34" s="16"/>
      <c r="K34" s="1"/>
      <c r="L34" s="1"/>
    </row>
    <row r="35" spans="1:245" x14ac:dyDescent="0.15">
      <c r="A35" s="55"/>
      <c r="B35" s="16"/>
      <c r="C35" s="16"/>
      <c r="D35" s="16"/>
      <c r="F35" s="16"/>
      <c r="G35" s="16"/>
      <c r="H35" s="16"/>
      <c r="I35" s="16"/>
      <c r="J35" s="16"/>
      <c r="K35" s="1"/>
      <c r="L35" s="1"/>
    </row>
    <row r="36" spans="1:245" x14ac:dyDescent="0.15">
      <c r="A36" s="55"/>
      <c r="B36" s="16"/>
      <c r="C36" s="16"/>
      <c r="D36" s="16"/>
      <c r="F36" s="16"/>
      <c r="G36" s="16"/>
      <c r="H36" s="16"/>
      <c r="I36" s="16"/>
      <c r="J36" s="16"/>
      <c r="K36" s="1"/>
      <c r="L36" s="1"/>
    </row>
    <row r="37" spans="1:245" x14ac:dyDescent="0.15">
      <c r="A37" s="55"/>
      <c r="B37" s="16"/>
      <c r="C37" s="16"/>
      <c r="D37" s="16"/>
      <c r="F37" s="16"/>
      <c r="G37" s="16"/>
      <c r="H37" s="16"/>
      <c r="I37" s="16"/>
      <c r="J37" s="16"/>
      <c r="K37" s="1"/>
      <c r="L37" s="1"/>
    </row>
    <row r="38" spans="1:245" x14ac:dyDescent="0.15">
      <c r="A38" s="55"/>
      <c r="B38" s="16"/>
      <c r="C38" s="16"/>
      <c r="D38" s="16"/>
      <c r="F38" s="16"/>
      <c r="G38" s="16"/>
      <c r="H38" s="16"/>
      <c r="I38" s="16"/>
      <c r="J38" s="16"/>
      <c r="K38" s="1"/>
      <c r="L38" s="1"/>
    </row>
    <row r="39" spans="1:245" x14ac:dyDescent="0.1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</row>
    <row r="40" spans="1:245" x14ac:dyDescent="0.15">
      <c r="A40" s="55"/>
      <c r="B40" s="16"/>
      <c r="C40" s="16"/>
      <c r="D40" s="16"/>
      <c r="F40" s="16"/>
      <c r="G40" s="16"/>
      <c r="H40" s="16"/>
      <c r="I40" s="16"/>
      <c r="J40" s="16"/>
      <c r="K40" s="1"/>
      <c r="L40" s="1"/>
    </row>
    <row r="41" spans="1:245" x14ac:dyDescent="0.15">
      <c r="A41" s="55"/>
      <c r="B41" s="16"/>
      <c r="C41" s="16"/>
      <c r="D41" s="16"/>
      <c r="F41" s="16"/>
      <c r="G41" s="16"/>
      <c r="H41" s="16"/>
      <c r="I41" s="16"/>
      <c r="J41" s="16"/>
      <c r="K41" s="1"/>
      <c r="L41" s="1"/>
    </row>
    <row r="42" spans="1:245" x14ac:dyDescent="0.15">
      <c r="A42" s="55"/>
      <c r="B42" s="16"/>
      <c r="C42" s="16"/>
      <c r="D42" s="16"/>
      <c r="F42" s="16"/>
      <c r="G42" s="16"/>
      <c r="H42" s="16"/>
      <c r="I42" s="16"/>
      <c r="J42" s="16"/>
      <c r="K42" s="1"/>
      <c r="L42" s="1"/>
    </row>
    <row r="43" spans="1:245" x14ac:dyDescent="0.15">
      <c r="A43" s="55"/>
      <c r="B43" s="16"/>
      <c r="C43" s="16"/>
      <c r="D43" s="16"/>
      <c r="F43" s="16"/>
      <c r="G43" s="16"/>
      <c r="H43" s="16"/>
      <c r="I43" s="16"/>
      <c r="J43" s="16"/>
      <c r="K43" s="1"/>
      <c r="L43" s="1"/>
    </row>
    <row r="44" spans="1:245" x14ac:dyDescent="0.15">
      <c r="A44" s="55"/>
      <c r="B44" s="16"/>
      <c r="C44" s="16"/>
      <c r="D44" s="16"/>
      <c r="F44" s="16"/>
      <c r="G44" s="16"/>
      <c r="H44" s="16"/>
      <c r="I44" s="16"/>
      <c r="J44" s="16"/>
      <c r="K44" s="1"/>
      <c r="L44" s="1"/>
    </row>
    <row r="45" spans="1:245" x14ac:dyDescent="0.15">
      <c r="A45" s="55"/>
      <c r="B45" s="16"/>
      <c r="C45" s="16"/>
      <c r="D45" s="16"/>
      <c r="F45" s="16"/>
      <c r="G45" s="16"/>
      <c r="H45" s="16"/>
      <c r="I45" s="16"/>
      <c r="J45" s="16"/>
      <c r="K45" s="1"/>
      <c r="L45" s="1"/>
    </row>
    <row r="46" spans="1:245" x14ac:dyDescent="0.15">
      <c r="A46" s="55"/>
      <c r="B46" s="16"/>
      <c r="C46" s="16"/>
      <c r="D46" s="16"/>
      <c r="F46" s="16"/>
      <c r="G46" s="16"/>
      <c r="H46" s="16"/>
      <c r="I46" s="16"/>
      <c r="J46" s="16"/>
      <c r="K46" s="1"/>
      <c r="L46" s="1"/>
    </row>
    <row r="47" spans="1:245" x14ac:dyDescent="0.15">
      <c r="A47" s="55"/>
      <c r="B47" s="16"/>
      <c r="C47" s="16"/>
      <c r="D47" s="16"/>
      <c r="F47" s="16"/>
      <c r="G47" s="16"/>
      <c r="H47" s="16"/>
      <c r="I47" s="16"/>
      <c r="J47" s="16"/>
      <c r="K47" s="1"/>
      <c r="L47" s="1"/>
    </row>
    <row r="48" spans="1:245" x14ac:dyDescent="0.15">
      <c r="A48" s="55"/>
      <c r="B48" s="16"/>
      <c r="C48" s="16"/>
      <c r="D48" s="16"/>
      <c r="F48" s="16"/>
      <c r="G48" s="16"/>
      <c r="H48" s="16"/>
      <c r="I48" s="16"/>
      <c r="J48" s="16"/>
      <c r="K48" s="1"/>
      <c r="L48" s="1"/>
    </row>
    <row r="49" spans="1:245" x14ac:dyDescent="0.15">
      <c r="A49" s="55"/>
      <c r="B49" s="16"/>
      <c r="C49" s="16"/>
      <c r="D49" s="16"/>
      <c r="F49" s="16"/>
      <c r="G49" s="16"/>
      <c r="H49" s="16"/>
      <c r="I49" s="16"/>
      <c r="J49" s="16"/>
      <c r="K49" s="1"/>
      <c r="L49" s="1"/>
    </row>
    <row r="50" spans="1:245" x14ac:dyDescent="0.15">
      <c r="A50" s="55"/>
      <c r="B50" s="16"/>
      <c r="C50" s="16"/>
      <c r="D50" s="16"/>
      <c r="F50" s="16"/>
      <c r="G50" s="16"/>
      <c r="H50" s="16"/>
      <c r="I50" s="16"/>
      <c r="J50" s="16"/>
      <c r="K50" s="1"/>
      <c r="L50" s="1"/>
    </row>
    <row r="51" spans="1:245" x14ac:dyDescent="0.15">
      <c r="A51" s="55"/>
      <c r="B51" s="16"/>
      <c r="C51" s="16"/>
      <c r="D51" s="16"/>
      <c r="F51" s="16"/>
      <c r="G51" s="16"/>
      <c r="H51" s="16"/>
      <c r="I51" s="16"/>
      <c r="J51" s="16"/>
      <c r="K51" s="1"/>
      <c r="L51" s="1"/>
    </row>
    <row r="52" spans="1:245" x14ac:dyDescent="0.15">
      <c r="A52" s="55"/>
      <c r="B52" s="16"/>
      <c r="C52" s="16"/>
      <c r="D52" s="16"/>
      <c r="F52" s="16"/>
      <c r="G52" s="16"/>
      <c r="H52" s="16"/>
      <c r="I52" s="16"/>
      <c r="J52" s="16"/>
      <c r="K52" s="1"/>
      <c r="L52" s="1"/>
    </row>
    <row r="53" spans="1:245" x14ac:dyDescent="0.15">
      <c r="A53" s="55"/>
      <c r="B53" s="16"/>
      <c r="C53" s="16"/>
      <c r="D53" s="16"/>
      <c r="F53" s="16"/>
      <c r="G53" s="16"/>
      <c r="H53" s="16"/>
      <c r="I53" s="16"/>
      <c r="J53" s="16"/>
      <c r="K53" s="1"/>
      <c r="L53" s="1"/>
    </row>
    <row r="54" spans="1:245" x14ac:dyDescent="0.15">
      <c r="A54" s="55"/>
      <c r="B54" s="16"/>
      <c r="C54" s="16"/>
      <c r="D54" s="16"/>
      <c r="F54" s="16"/>
      <c r="G54" s="16"/>
      <c r="H54" s="16"/>
      <c r="I54" s="16"/>
      <c r="J54" s="16"/>
      <c r="K54" s="1"/>
      <c r="L54" s="1"/>
    </row>
    <row r="55" spans="1:245" x14ac:dyDescent="0.15">
      <c r="A55" s="68"/>
      <c r="B55" s="68"/>
      <c r="C55" s="55"/>
      <c r="D55" s="55"/>
      <c r="E55" s="55"/>
      <c r="F55" s="55"/>
      <c r="G55" s="55"/>
      <c r="H55" s="55"/>
      <c r="I55" s="55"/>
      <c r="J55" s="55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</row>
    <row r="56" spans="1:245" x14ac:dyDescent="0.15">
      <c r="A56" s="55"/>
      <c r="B56" s="16"/>
      <c r="C56" s="16"/>
      <c r="D56" s="16"/>
      <c r="F56" s="16"/>
      <c r="G56" s="16"/>
      <c r="H56" s="16"/>
      <c r="I56" s="16"/>
      <c r="J56" s="16"/>
      <c r="K56" s="1"/>
      <c r="L56" s="1"/>
    </row>
    <row r="57" spans="1:245" x14ac:dyDescent="0.15">
      <c r="A57" s="55"/>
      <c r="B57" s="16"/>
      <c r="C57" s="16"/>
      <c r="D57" s="16"/>
      <c r="F57" s="16"/>
      <c r="G57" s="16"/>
      <c r="H57" s="16"/>
      <c r="I57" s="16"/>
      <c r="J57" s="16"/>
      <c r="K57" s="1"/>
      <c r="L57" s="1"/>
    </row>
    <row r="58" spans="1:245" x14ac:dyDescent="0.15">
      <c r="A58" s="55"/>
      <c r="B58" s="16"/>
      <c r="C58" s="16"/>
      <c r="D58" s="16"/>
      <c r="F58" s="16"/>
      <c r="G58" s="16"/>
      <c r="H58" s="16"/>
      <c r="I58" s="16"/>
      <c r="J58" s="16"/>
      <c r="K58" s="1"/>
      <c r="L58" s="1"/>
    </row>
    <row r="59" spans="1:245" x14ac:dyDescent="0.15">
      <c r="A59" s="55"/>
      <c r="B59" s="16"/>
      <c r="C59" s="16"/>
      <c r="D59" s="16"/>
      <c r="F59" s="16"/>
      <c r="G59" s="16"/>
      <c r="H59" s="16"/>
      <c r="I59" s="16"/>
      <c r="J59" s="16"/>
      <c r="K59" s="1"/>
      <c r="L59" s="1"/>
    </row>
    <row r="60" spans="1:245" x14ac:dyDescent="0.15">
      <c r="A60" s="55"/>
      <c r="B60" s="16"/>
      <c r="C60" s="16"/>
      <c r="D60" s="16"/>
      <c r="F60" s="16"/>
      <c r="G60" s="16"/>
      <c r="H60" s="16"/>
      <c r="I60" s="16"/>
      <c r="J60" s="16"/>
      <c r="K60" s="1"/>
      <c r="L60" s="1"/>
    </row>
    <row r="61" spans="1:245" x14ac:dyDescent="0.15">
      <c r="A61" s="55"/>
      <c r="B61" s="16"/>
      <c r="C61" s="16"/>
      <c r="D61" s="16"/>
      <c r="F61" s="16"/>
      <c r="G61" s="16"/>
      <c r="H61" s="16"/>
      <c r="I61" s="16"/>
      <c r="J61" s="16"/>
      <c r="K61" s="1"/>
      <c r="L61" s="1"/>
    </row>
    <row r="62" spans="1:245" x14ac:dyDescent="0.15">
      <c r="A62" s="55"/>
      <c r="B62" s="16"/>
      <c r="C62" s="16"/>
      <c r="D62" s="16"/>
      <c r="F62" s="16"/>
      <c r="G62" s="16"/>
      <c r="H62" s="16"/>
      <c r="I62" s="16"/>
      <c r="J62" s="16"/>
      <c r="K62" s="1"/>
      <c r="L62" s="1"/>
    </row>
    <row r="63" spans="1:245" x14ac:dyDescent="0.15">
      <c r="A63" s="55"/>
      <c r="B63" s="16"/>
      <c r="C63" s="16"/>
      <c r="D63" s="16"/>
      <c r="F63" s="16"/>
      <c r="G63" s="16"/>
      <c r="H63" s="16"/>
      <c r="I63" s="16"/>
      <c r="J63" s="16"/>
      <c r="K63" s="1"/>
      <c r="L63" s="1"/>
    </row>
    <row r="64" spans="1:245" x14ac:dyDescent="0.15">
      <c r="A64" s="55"/>
      <c r="B64" s="16"/>
      <c r="C64" s="16"/>
      <c r="D64" s="16"/>
      <c r="F64" s="16"/>
      <c r="G64" s="16"/>
      <c r="H64" s="16"/>
      <c r="I64" s="16"/>
      <c r="J64" s="16"/>
      <c r="K64" s="1"/>
      <c r="L64" s="1"/>
    </row>
    <row r="65" spans="1:256" x14ac:dyDescent="0.15">
      <c r="A65" s="55"/>
      <c r="B65" s="16"/>
      <c r="C65" s="16"/>
      <c r="D65" s="16"/>
      <c r="F65" s="16"/>
      <c r="G65" s="16"/>
      <c r="H65" s="16"/>
      <c r="I65" s="16"/>
      <c r="J65" s="16"/>
      <c r="K65" s="1"/>
      <c r="L65" s="1"/>
    </row>
    <row r="66" spans="1:256" x14ac:dyDescent="0.15">
      <c r="A66" s="55"/>
      <c r="B66" s="16"/>
      <c r="C66" s="16"/>
      <c r="D66" s="16"/>
      <c r="F66" s="16"/>
      <c r="G66" s="16"/>
      <c r="H66" s="16"/>
      <c r="I66" s="16"/>
      <c r="J66" s="16"/>
      <c r="K66" s="1"/>
      <c r="L66" s="1"/>
    </row>
    <row r="67" spans="1:256" x14ac:dyDescent="0.15">
      <c r="A67" s="55"/>
      <c r="B67" s="16"/>
      <c r="C67" s="16"/>
      <c r="D67" s="16"/>
      <c r="F67" s="16"/>
      <c r="G67" s="16"/>
      <c r="H67" s="16"/>
      <c r="I67" s="16"/>
      <c r="J67" s="16"/>
      <c r="K67" s="1"/>
      <c r="L67" s="1"/>
    </row>
    <row r="68" spans="1:256" x14ac:dyDescent="0.15">
      <c r="A68" s="55"/>
      <c r="B68" s="16"/>
      <c r="C68" s="16"/>
      <c r="D68" s="16"/>
      <c r="F68" s="16"/>
      <c r="G68" s="16"/>
      <c r="H68" s="16"/>
      <c r="I68" s="16"/>
      <c r="J68" s="16"/>
      <c r="K68" s="1"/>
      <c r="L68" s="1"/>
    </row>
    <row r="69" spans="1:256" x14ac:dyDescent="0.15">
      <c r="A69" s="55"/>
      <c r="B69" s="16"/>
      <c r="C69" s="16"/>
      <c r="D69" s="16"/>
      <c r="F69" s="16"/>
      <c r="G69" s="16"/>
      <c r="H69" s="16"/>
      <c r="I69" s="16"/>
      <c r="J69" s="16"/>
      <c r="K69" s="1"/>
      <c r="L69" s="1"/>
    </row>
    <row r="70" spans="1:256" x14ac:dyDescent="0.15">
      <c r="A70" s="55"/>
      <c r="B70" s="16"/>
      <c r="C70" s="16"/>
      <c r="D70" s="16"/>
      <c r="F70" s="16"/>
      <c r="G70" s="16"/>
      <c r="H70" s="16"/>
      <c r="I70" s="16"/>
      <c r="J70" s="16"/>
      <c r="K70" s="1"/>
      <c r="L70" s="1"/>
    </row>
    <row r="71" spans="1:256" x14ac:dyDescent="0.1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</row>
    <row r="72" spans="1:256" x14ac:dyDescent="0.1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</row>
    <row r="73" spans="1:256" x14ac:dyDescent="0.1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</row>
    <row r="74" spans="1:256" x14ac:dyDescent="0.1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</row>
    <row r="75" spans="1:256" x14ac:dyDescent="0.15">
      <c r="A75" s="55"/>
      <c r="B75" s="56"/>
      <c r="C75" s="56"/>
      <c r="D75" s="56"/>
      <c r="E75" s="55"/>
      <c r="F75" s="56"/>
      <c r="G75" s="56"/>
      <c r="H75" s="56"/>
      <c r="I75" s="56"/>
      <c r="J75" s="56"/>
      <c r="K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x14ac:dyDescent="0.15">
      <c r="A76" s="55"/>
      <c r="B76" s="56"/>
      <c r="C76" s="56"/>
      <c r="D76" s="56"/>
      <c r="E76" s="55"/>
      <c r="F76" s="56"/>
      <c r="G76" s="56"/>
      <c r="H76" s="56"/>
      <c r="I76" s="56"/>
      <c r="J76" s="56"/>
      <c r="K76" s="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7"/>
  <sheetViews>
    <sheetView zoomScaleNormal="100" workbookViewId="0">
      <selection activeCell="E22" sqref="E22"/>
    </sheetView>
  </sheetViews>
  <sheetFormatPr baseColWidth="10" defaultColWidth="9.1640625" defaultRowHeight="14" x14ac:dyDescent="0.15"/>
  <cols>
    <col min="1" max="1" width="13.6640625" style="16" customWidth="1"/>
    <col min="2" max="4" width="13.6640625" style="15" customWidth="1"/>
    <col min="5" max="5" width="13.6640625" style="16" customWidth="1"/>
    <col min="6" max="10" width="13.6640625" style="15" customWidth="1"/>
    <col min="11" max="11" width="9.33203125" style="6" bestFit="1" customWidth="1"/>
    <col min="12" max="12" width="9.1640625" style="5"/>
    <col min="13" max="13" width="14" style="1" customWidth="1"/>
    <col min="14" max="16384" width="9.1640625" style="1"/>
  </cols>
  <sheetData>
    <row r="1" spans="1:256" ht="16" x14ac:dyDescent="0.2">
      <c r="A1" s="17" t="s">
        <v>27</v>
      </c>
    </row>
    <row r="2" spans="1:256" s="8" customFormat="1" ht="16" x14ac:dyDescent="0.2">
      <c r="A2" s="17"/>
      <c r="B2" s="18"/>
      <c r="C2" s="18"/>
      <c r="D2" s="18"/>
      <c r="E2" s="19"/>
      <c r="F2" s="18"/>
      <c r="G2" s="18"/>
      <c r="H2" s="20" t="s">
        <v>14</v>
      </c>
      <c r="I2" s="21">
        <v>43629</v>
      </c>
      <c r="J2" s="22"/>
      <c r="K2" s="7"/>
      <c r="L2" s="9"/>
    </row>
    <row r="3" spans="1:256" s="8" customFormat="1" ht="16" x14ac:dyDescent="0.2">
      <c r="A3" s="16"/>
      <c r="B3" s="18"/>
      <c r="C3" s="18"/>
      <c r="D3" s="18"/>
      <c r="E3" s="19"/>
      <c r="F3" s="18"/>
      <c r="G3" s="18"/>
      <c r="H3" s="20" t="s">
        <v>24</v>
      </c>
      <c r="I3" s="21">
        <v>43635</v>
      </c>
      <c r="J3" s="22"/>
      <c r="K3" s="7"/>
      <c r="L3" s="9"/>
    </row>
    <row r="4" spans="1:256" s="8" customFormat="1" ht="16" x14ac:dyDescent="0.2">
      <c r="A4" s="69"/>
      <c r="B4" s="15"/>
      <c r="C4" s="15"/>
      <c r="D4" s="15"/>
      <c r="E4" s="16"/>
      <c r="F4" s="15"/>
      <c r="G4" s="15"/>
      <c r="H4" s="15"/>
      <c r="I4" s="15"/>
      <c r="J4" s="15"/>
      <c r="K4" s="6"/>
      <c r="L4" s="9"/>
    </row>
    <row r="5" spans="1:256" s="8" customFormat="1" ht="16" x14ac:dyDescent="0.2">
      <c r="A5" s="16" t="s">
        <v>12</v>
      </c>
      <c r="B5" s="18"/>
      <c r="C5" s="18"/>
      <c r="D5" s="18"/>
      <c r="E5" s="19"/>
      <c r="F5" s="18"/>
      <c r="G5" s="18"/>
      <c r="H5" s="17"/>
      <c r="I5" s="17"/>
      <c r="J5" s="22"/>
      <c r="K5" s="7"/>
      <c r="L5" s="9"/>
    </row>
    <row r="6" spans="1:256" ht="16" x14ac:dyDescent="0.2">
      <c r="A6" s="16" t="s">
        <v>13</v>
      </c>
      <c r="B6" s="18"/>
      <c r="C6" s="18"/>
      <c r="D6" s="18"/>
      <c r="E6" s="19"/>
      <c r="F6" s="18"/>
      <c r="G6" s="18"/>
      <c r="H6" s="23"/>
      <c r="I6" s="23"/>
      <c r="J6" s="22"/>
      <c r="K6" s="7"/>
      <c r="L6" s="1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ht="17" thickBot="1" x14ac:dyDescent="0.25">
      <c r="B7" s="18"/>
      <c r="C7" s="18"/>
      <c r="D7" s="18"/>
      <c r="E7" s="19"/>
      <c r="F7" s="18"/>
      <c r="G7" s="18"/>
      <c r="H7" s="23"/>
      <c r="I7" s="23"/>
      <c r="J7" s="22"/>
      <c r="K7" s="7"/>
      <c r="L7" s="1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ht="15" thickBot="1" x14ac:dyDescent="0.2">
      <c r="A8" s="24" t="s">
        <v>19</v>
      </c>
      <c r="B8" s="25" t="s">
        <v>24</v>
      </c>
      <c r="C8" s="25" t="s">
        <v>0</v>
      </c>
      <c r="D8" s="25" t="s">
        <v>1</v>
      </c>
      <c r="E8" s="24" t="s">
        <v>23</v>
      </c>
      <c r="F8" s="25" t="s">
        <v>24</v>
      </c>
      <c r="G8" s="25" t="s">
        <v>0</v>
      </c>
      <c r="H8" s="25" t="s">
        <v>1</v>
      </c>
      <c r="I8" s="25" t="s">
        <v>2</v>
      </c>
      <c r="J8" s="27"/>
    </row>
    <row r="9" spans="1:256" x14ac:dyDescent="0.15">
      <c r="A9" s="28" t="s">
        <v>15</v>
      </c>
      <c r="B9" s="29">
        <v>25.426837921142578</v>
      </c>
      <c r="C9" s="29">
        <v>14.786105155944824</v>
      </c>
      <c r="D9" s="30">
        <f t="shared" ref="D9:D12" si="0">B9-C9</f>
        <v>10.640732765197754</v>
      </c>
      <c r="E9" s="28" t="s">
        <v>15</v>
      </c>
      <c r="F9" s="29">
        <v>25.579233169555664</v>
      </c>
      <c r="G9" s="29">
        <v>14.655122756958008</v>
      </c>
      <c r="H9" s="31">
        <f t="shared" ref="H9:H12" si="1">F9-G9</f>
        <v>10.924110412597656</v>
      </c>
      <c r="I9" s="31">
        <f>H9-$D$13</f>
        <v>0.28586435317993164</v>
      </c>
      <c r="J9" s="32">
        <f t="shared" ref="J9:J12" si="2">POWER(2,-I9)</f>
        <v>0.820250030112743</v>
      </c>
    </row>
    <row r="10" spans="1:256" x14ac:dyDescent="0.15">
      <c r="A10" s="33" t="s">
        <v>16</v>
      </c>
      <c r="B10" s="34">
        <v>25.306934356689453</v>
      </c>
      <c r="C10" s="34">
        <v>14.832331657409668</v>
      </c>
      <c r="D10" s="31">
        <f t="shared" si="0"/>
        <v>10.474602699279785</v>
      </c>
      <c r="E10" s="33" t="s">
        <v>16</v>
      </c>
      <c r="F10" s="34"/>
      <c r="G10" s="34"/>
      <c r="H10" s="31"/>
      <c r="I10" s="31"/>
      <c r="J10" s="32"/>
    </row>
    <row r="11" spans="1:256" x14ac:dyDescent="0.15">
      <c r="A11" s="33" t="s">
        <v>17</v>
      </c>
      <c r="B11" s="34">
        <v>25.654226303100586</v>
      </c>
      <c r="C11" s="34">
        <v>14.930196762084961</v>
      </c>
      <c r="D11" s="31">
        <f t="shared" si="0"/>
        <v>10.724029541015625</v>
      </c>
      <c r="E11" s="33" t="s">
        <v>17</v>
      </c>
      <c r="F11" s="34">
        <v>25.620855331420898</v>
      </c>
      <c r="G11" s="34">
        <v>14.647607803344727</v>
      </c>
      <c r="H11" s="31">
        <f t="shared" si="1"/>
        <v>10.973247528076172</v>
      </c>
      <c r="I11" s="31">
        <f>H11-$D$13</f>
        <v>0.33500146865844727</v>
      </c>
      <c r="J11" s="32">
        <f t="shared" si="2"/>
        <v>0.79278332955924913</v>
      </c>
    </row>
    <row r="12" spans="1:256" ht="15" thickBot="1" x14ac:dyDescent="0.2">
      <c r="A12" s="35" t="s">
        <v>18</v>
      </c>
      <c r="B12" s="36">
        <v>25.520011901855469</v>
      </c>
      <c r="C12" s="36">
        <v>14.806392669677734</v>
      </c>
      <c r="D12" s="37">
        <f t="shared" si="0"/>
        <v>10.713619232177734</v>
      </c>
      <c r="E12" s="35" t="s">
        <v>18</v>
      </c>
      <c r="F12" s="36">
        <v>25.434957504272461</v>
      </c>
      <c r="G12" s="36">
        <v>14.740558624267578</v>
      </c>
      <c r="H12" s="37">
        <f t="shared" si="1"/>
        <v>10.694398880004883</v>
      </c>
      <c r="I12" s="37">
        <f>H12-$D$13</f>
        <v>5.6152820587158203E-2</v>
      </c>
      <c r="J12" s="38">
        <f t="shared" si="2"/>
        <v>0.96182556581871548</v>
      </c>
    </row>
    <row r="13" spans="1:256" x14ac:dyDescent="0.15">
      <c r="A13" s="39" t="s">
        <v>3</v>
      </c>
      <c r="B13" s="30">
        <f>AVERAGE(B9:B12)</f>
        <v>25.477002620697021</v>
      </c>
      <c r="C13" s="30">
        <v>14.847005000000001</v>
      </c>
      <c r="D13" s="30">
        <f>AVERAGE(D9:D12)</f>
        <v>10.638246059417725</v>
      </c>
      <c r="E13" s="40" t="s">
        <v>3</v>
      </c>
      <c r="F13" s="30">
        <f>AVERAGE(F9:F12)</f>
        <v>25.545015335083008</v>
      </c>
      <c r="G13" s="30">
        <f>AVERAGE(G9:G12)</f>
        <v>14.681096394856771</v>
      </c>
      <c r="H13" s="30">
        <f>AVERAGE(H9:H12)</f>
        <v>10.863918940226236</v>
      </c>
      <c r="I13" s="30">
        <f>AVERAGE(I9:I12)</f>
        <v>0.22567288080851236</v>
      </c>
      <c r="J13" s="70">
        <f>AVERAGE(J9:J12)</f>
        <v>0.85828630849690246</v>
      </c>
      <c r="K13" s="4"/>
    </row>
    <row r="14" spans="1:256" x14ac:dyDescent="0.15">
      <c r="A14" s="41" t="s">
        <v>4</v>
      </c>
      <c r="B14" s="31">
        <f>MEDIAN(B9:B12)</f>
        <v>25.473424911499023</v>
      </c>
      <c r="C14" s="31">
        <v>14.831230000000001</v>
      </c>
      <c r="D14" s="31">
        <f>MEDIAN(D9:D12)</f>
        <v>10.677175998687744</v>
      </c>
      <c r="E14" s="42" t="s">
        <v>4</v>
      </c>
      <c r="F14" s="31">
        <f>MEDIAN(F9:F12)</f>
        <v>25.579233169555664</v>
      </c>
      <c r="G14" s="31">
        <f>MEDIAN(G9:G12)</f>
        <v>14.655122756958008</v>
      </c>
      <c r="H14" s="31">
        <f>MEDIAN(H9:H12)</f>
        <v>10.924110412597656</v>
      </c>
      <c r="I14" s="31">
        <f>MEDIAN(I9:I12)</f>
        <v>0.28586435317993164</v>
      </c>
      <c r="J14" s="43">
        <f>MEDIAN(J9:J12)</f>
        <v>0.820250030112743</v>
      </c>
    </row>
    <row r="15" spans="1:256" ht="15" thickBot="1" x14ac:dyDescent="0.2">
      <c r="A15" s="44" t="s">
        <v>5</v>
      </c>
      <c r="B15" s="37">
        <f>STDEV(B9:B12)</f>
        <v>0.14685337741477766</v>
      </c>
      <c r="C15" s="37">
        <v>7.1059156975016108E-2</v>
      </c>
      <c r="D15" s="37">
        <f>STDEV(D9:D12)</f>
        <v>0.11521755350906009</v>
      </c>
      <c r="E15" s="45" t="s">
        <v>5</v>
      </c>
      <c r="F15" s="37">
        <f>STDEV(F9:F12)</f>
        <v>9.7558421889789526E-2</v>
      </c>
      <c r="G15" s="37">
        <f>STDEV(G9:G12)</f>
        <v>5.1632704527557423E-2</v>
      </c>
      <c r="H15" s="37">
        <f>STDEV(H9:H12)</f>
        <v>0.14885026752571157</v>
      </c>
      <c r="I15" s="37">
        <f>STDEV(I9:I12)</f>
        <v>0.14885026752571154</v>
      </c>
      <c r="J15" s="46">
        <f>STDEV(J9:J12)</f>
        <v>9.0713219901446956E-2</v>
      </c>
    </row>
    <row r="16" spans="1:256" x14ac:dyDescent="0.15">
      <c r="A16" s="47"/>
      <c r="B16" s="48" t="s">
        <v>6</v>
      </c>
      <c r="C16" s="48"/>
      <c r="D16" s="48"/>
      <c r="E16" s="47"/>
      <c r="F16" s="49"/>
      <c r="G16" s="49"/>
      <c r="H16" s="49"/>
      <c r="I16" s="49"/>
      <c r="J16" s="49">
        <f>J15/(SQRT(4))</f>
        <v>4.5356609950723478E-2</v>
      </c>
    </row>
    <row r="17" spans="1:256" ht="15" thickBot="1" x14ac:dyDescent="0.2">
      <c r="A17" s="50" t="s">
        <v>24</v>
      </c>
      <c r="B17" s="51">
        <f>TTEST(B9:B12,F9:F12,2,2)</f>
        <v>0.52198963212714766</v>
      </c>
      <c r="C17" s="48"/>
      <c r="D17" s="52"/>
      <c r="E17" s="52"/>
      <c r="F17" s="52"/>
      <c r="G17" s="52"/>
    </row>
    <row r="18" spans="1:256" x14ac:dyDescent="0.15">
      <c r="A18" s="50" t="s">
        <v>0</v>
      </c>
      <c r="B18" s="51">
        <f>TTEST(C9:C12,G9:G12,2,2)</f>
        <v>1.7585917046073408E-2</v>
      </c>
      <c r="C18" s="48"/>
      <c r="D18" s="52"/>
      <c r="E18" s="53"/>
      <c r="F18" s="53"/>
      <c r="H18" s="59"/>
      <c r="I18" s="60" t="s">
        <v>0</v>
      </c>
      <c r="J18" s="61" t="s">
        <v>24</v>
      </c>
    </row>
    <row r="19" spans="1:256" x14ac:dyDescent="0.15">
      <c r="A19" s="50" t="s">
        <v>7</v>
      </c>
      <c r="B19" s="71">
        <f>TTEST(D9:D12,H9:H12,2,2)</f>
        <v>7.1737962025864133E-2</v>
      </c>
      <c r="C19" s="51"/>
      <c r="D19" s="54"/>
      <c r="E19" s="55"/>
      <c r="F19" s="56"/>
      <c r="G19" s="54"/>
      <c r="H19" s="62" t="s">
        <v>11</v>
      </c>
      <c r="I19" s="31">
        <v>33.513195037841797</v>
      </c>
      <c r="J19" s="11" t="s">
        <v>10</v>
      </c>
    </row>
    <row r="20" spans="1:256" ht="15" thickBot="1" x14ac:dyDescent="0.2">
      <c r="A20" s="57" t="s">
        <v>8</v>
      </c>
      <c r="B20" s="58">
        <f>POWER(-(-I13-I15),2)</f>
        <v>0.14026758863817906</v>
      </c>
      <c r="C20" s="58"/>
      <c r="D20" s="48"/>
      <c r="E20" s="47"/>
      <c r="F20" s="54"/>
      <c r="G20" s="54"/>
      <c r="H20" s="63" t="s">
        <v>11</v>
      </c>
      <c r="I20" s="64">
        <v>31.610185623168945</v>
      </c>
      <c r="J20" s="65">
        <v>38.106399536132812</v>
      </c>
    </row>
    <row r="21" spans="1:256" x14ac:dyDescent="0.15">
      <c r="A21" s="57" t="s">
        <v>9</v>
      </c>
      <c r="B21" s="58">
        <f>POWER(2,-I13)</f>
        <v>0.8551960645582819</v>
      </c>
      <c r="C21" s="58"/>
      <c r="D21" s="48"/>
      <c r="E21" s="47"/>
      <c r="F21" s="54"/>
      <c r="G21" s="54"/>
      <c r="H21" s="56"/>
      <c r="I21" s="56"/>
    </row>
    <row r="22" spans="1:256" x14ac:dyDescent="0.15">
      <c r="A22" s="57"/>
      <c r="B22" s="58"/>
      <c r="C22" s="58"/>
      <c r="D22" s="48"/>
      <c r="E22" s="47"/>
      <c r="F22" s="54"/>
      <c r="G22" s="54"/>
      <c r="H22" s="56"/>
      <c r="I22" s="56"/>
    </row>
    <row r="23" spans="1:256" x14ac:dyDescent="0.15">
      <c r="A23" s="66"/>
      <c r="B23" s="54"/>
      <c r="C23" s="54"/>
      <c r="D23" s="54"/>
      <c r="E23" s="67"/>
      <c r="F23" s="56"/>
      <c r="G23" s="56"/>
      <c r="H23" s="56"/>
      <c r="I23" s="56"/>
      <c r="J23" s="56"/>
      <c r="K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x14ac:dyDescent="0.15">
      <c r="A24" s="55"/>
      <c r="B24" s="56"/>
      <c r="C24" s="56"/>
      <c r="D24" s="56"/>
      <c r="E24" s="55"/>
      <c r="F24" s="56"/>
      <c r="G24" s="56"/>
      <c r="H24" s="56"/>
      <c r="I24" s="56"/>
      <c r="J24" s="56"/>
      <c r="K24" s="5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x14ac:dyDescent="0.15">
      <c r="A25" s="55"/>
      <c r="B25" s="56"/>
      <c r="C25" s="56"/>
      <c r="D25" s="56"/>
      <c r="E25" s="55"/>
      <c r="F25" s="56"/>
      <c r="G25" s="56"/>
      <c r="H25" s="56"/>
      <c r="I25" s="56"/>
      <c r="J25" s="56"/>
      <c r="K25" s="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x14ac:dyDescent="0.15">
      <c r="A26" s="55"/>
      <c r="B26" s="56"/>
      <c r="C26" s="56"/>
      <c r="D26" s="56"/>
      <c r="E26" s="55"/>
      <c r="F26" s="56"/>
      <c r="G26" s="56"/>
      <c r="H26" s="56"/>
      <c r="I26" s="56"/>
      <c r="J26" s="56"/>
      <c r="K26" s="5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15">
      <c r="A27" s="55"/>
      <c r="B27" s="56"/>
      <c r="C27" s="56"/>
      <c r="D27" s="56"/>
      <c r="E27" s="55"/>
      <c r="F27" s="56"/>
      <c r="G27" s="56"/>
      <c r="H27" s="56"/>
      <c r="I27" s="56"/>
      <c r="J27" s="56"/>
      <c r="K27" s="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Vegfa</vt:lpstr>
      <vt:lpstr>Glut1</vt:lpstr>
      <vt:lpstr>PGK1</vt:lpstr>
      <vt:lpstr>Hey1</vt:lpstr>
      <vt:lpstr>Hey2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2019-04-04T19:59:25Z</cp:lastPrinted>
  <dcterms:created xsi:type="dcterms:W3CDTF">2012-02-06T20:22:07Z</dcterms:created>
  <dcterms:modified xsi:type="dcterms:W3CDTF">2022-08-19T05:38:54Z</dcterms:modified>
</cp:coreProperties>
</file>