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ackup Plus/E-life resubmission folder/Source files/"/>
    </mc:Choice>
  </mc:AlternateContent>
  <xr:revisionPtr revIDLastSave="0" documentId="13_ncr:1_{5A758A46-F431-B94B-8EA8-825CACD9A431}" xr6:coauthVersionLast="47" xr6:coauthVersionMax="47" xr10:uidLastSave="{00000000-0000-0000-0000-000000000000}"/>
  <bookViews>
    <workbookView xWindow="0" yWindow="480" windowWidth="25600" windowHeight="14520" xr2:uid="{4CFF970B-2F44-4847-8C2D-052890B60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L12" i="1"/>
  <c r="N12" i="1" s="1"/>
  <c r="L13" i="1"/>
  <c r="L14" i="1"/>
  <c r="N14" i="1" s="1"/>
  <c r="O14" i="1" s="1"/>
  <c r="P14" i="1" s="1"/>
  <c r="Q14" i="1" s="1"/>
  <c r="L15" i="1"/>
  <c r="N15" i="1" s="1"/>
  <c r="O15" i="1" s="1"/>
  <c r="P15" i="1" s="1"/>
  <c r="Q15" i="1" s="1"/>
  <c r="L16" i="1"/>
  <c r="N16" i="1" s="1"/>
  <c r="L8" i="1"/>
  <c r="N8" i="1" s="1"/>
  <c r="N4" i="1"/>
  <c r="O4" i="1" s="1"/>
  <c r="P4" i="1" s="1"/>
  <c r="Q4" i="1" s="1"/>
  <c r="G10" i="1"/>
  <c r="G7" i="1"/>
  <c r="G6" i="1"/>
  <c r="L5" i="1"/>
  <c r="N5" i="1" s="1"/>
  <c r="O5" i="1" s="1"/>
  <c r="P5" i="1" s="1"/>
  <c r="Q5" i="1" s="1"/>
  <c r="L6" i="1"/>
  <c r="N6" i="1" s="1"/>
  <c r="O6" i="1" s="1"/>
  <c r="P6" i="1" s="1"/>
  <c r="Q6" i="1" s="1"/>
  <c r="L7" i="1"/>
  <c r="N7" i="1" s="1"/>
  <c r="O7" i="1" s="1"/>
  <c r="P7" i="1" s="1"/>
  <c r="Q7" i="1" s="1"/>
  <c r="L4" i="1"/>
  <c r="E5" i="1"/>
  <c r="G5" i="1" s="1"/>
  <c r="E6" i="1"/>
  <c r="E7" i="1"/>
  <c r="E8" i="1"/>
  <c r="G8" i="1" s="1"/>
  <c r="E9" i="1"/>
  <c r="G9" i="1" s="1"/>
  <c r="E10" i="1"/>
  <c r="E4" i="1"/>
  <c r="G4" i="1" s="1"/>
  <c r="E3" i="1"/>
  <c r="G3" i="1" s="1"/>
  <c r="O8" i="1" l="1"/>
  <c r="P8" i="1" s="1"/>
  <c r="Q8" i="1" s="1"/>
  <c r="O16" i="1"/>
  <c r="P16" i="1" s="1"/>
  <c r="Q16" i="1" s="1"/>
  <c r="O13" i="1"/>
  <c r="P13" i="1" s="1"/>
  <c r="Q13" i="1" s="1"/>
  <c r="O12" i="1"/>
  <c r="P12" i="1" s="1"/>
  <c r="Q12" i="1" s="1"/>
</calcChain>
</file>

<file path=xl/sharedStrings.xml><?xml version="1.0" encoding="utf-8"?>
<sst xmlns="http://schemas.openxmlformats.org/spreadsheetml/2006/main" count="37" uniqueCount="20">
  <si>
    <t>ug/ml</t>
  </si>
  <si>
    <t>Avg</t>
  </si>
  <si>
    <t>Blank O.D</t>
  </si>
  <si>
    <t>O.D</t>
  </si>
  <si>
    <t>(O.D) Background corrected</t>
  </si>
  <si>
    <t>His-IDR WT</t>
  </si>
  <si>
    <t>His-IDR (W903S)</t>
  </si>
  <si>
    <t>Fic1-His</t>
  </si>
  <si>
    <t>ug/ml (1:10)</t>
  </si>
  <si>
    <t>ug/ul</t>
  </si>
  <si>
    <t>From Nanodrop</t>
  </si>
  <si>
    <t>~10</t>
  </si>
  <si>
    <t>~12</t>
  </si>
  <si>
    <t>~9</t>
  </si>
  <si>
    <t>~2.5</t>
  </si>
  <si>
    <t>His-mCherry</t>
  </si>
  <si>
    <t>Cdc15-E30K,E152K</t>
  </si>
  <si>
    <t>~8.5</t>
  </si>
  <si>
    <t>Before addition of dye</t>
  </si>
  <si>
    <t>After addition of dye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</si>
</sst>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(O.D) Background corrected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9.4620078740157487E-2"/>
                  <c:y val="0.397731481481481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Sheet1!$B$3:$B$10</c:f>
              <c:numCache>
                <c:formatCode>General</c:formatCode>
                <c:ptCount val="8"/>
                <c:pt idx="0">
                  <c:v>62.5</c:v>
                </c:pt>
                <c:pt idx="1">
                  <c:v>125</c:v>
                </c:pt>
                <c:pt idx="2">
                  <c:v>250</c:v>
                </c:pt>
                <c:pt idx="3">
                  <c:v>500</c:v>
                </c:pt>
                <c:pt idx="4">
                  <c:v>750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</c:numCache>
            </c:numRef>
          </c:xVal>
          <c:yVal>
            <c:numRef>
              <c:f>Sheet1!$G$3:$G$10</c:f>
              <c:numCache>
                <c:formatCode>General</c:formatCode>
                <c:ptCount val="8"/>
                <c:pt idx="0">
                  <c:v>0.378</c:v>
                </c:pt>
                <c:pt idx="1">
                  <c:v>0.71850000000000014</c:v>
                </c:pt>
                <c:pt idx="2">
                  <c:v>1.0680000000000001</c:v>
                </c:pt>
                <c:pt idx="3">
                  <c:v>1.3650000000000002</c:v>
                </c:pt>
                <c:pt idx="4">
                  <c:v>1.6715</c:v>
                </c:pt>
                <c:pt idx="5">
                  <c:v>1.9500000000000002</c:v>
                </c:pt>
                <c:pt idx="6">
                  <c:v>2.3730000000000002</c:v>
                </c:pt>
                <c:pt idx="7">
                  <c:v>2.5780000000000003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65-484F-A532-6D51A79CF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976432"/>
        <c:axId val="1400995648"/>
      </c:scatterChart>
      <c:valAx>
        <c:axId val="140097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995648"/>
        <c:crosses val="autoZero"/>
        <c:crossBetween val="midCat"/>
      </c:valAx>
      <c:valAx>
        <c:axId val="140099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976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11</xdr:row>
      <xdr:rowOff>133350</xdr:rowOff>
    </xdr:from>
    <xdr:to>
      <xdr:col>6</xdr:col>
      <xdr:colOff>412750</xdr:colOff>
      <xdr:row>25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4CE38-4906-38FB-F1EE-3D86B9EFD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2FE-53E8-8648-93BE-E6ABC3572DFB}">
  <dimension ref="A1:R26"/>
  <sheetViews>
    <sheetView tabSelected="1" zoomScale="75" workbookViewId="0">
      <selection activeCell="H25" sqref="H25"/>
    </sheetView>
  </sheetViews>
  <sheetFormatPr baseColWidth="10" defaultRowHeight="16" x14ac:dyDescent="0.2"/>
  <cols>
    <col min="7" max="7" width="33.33203125" customWidth="1"/>
    <col min="8" max="8" width="24.33203125" customWidth="1"/>
    <col min="9" max="9" width="22" customWidth="1"/>
    <col min="10" max="10" width="12.33203125" customWidth="1"/>
    <col min="14" max="14" width="30" customWidth="1"/>
    <col min="15" max="15" width="20.33203125" customWidth="1"/>
    <col min="18" max="18" width="16.6640625" customWidth="1"/>
  </cols>
  <sheetData>
    <row r="1" spans="1:18" x14ac:dyDescent="0.2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</row>
    <row r="2" spans="1:18" x14ac:dyDescent="0.2">
      <c r="A2" s="1"/>
      <c r="B2" s="4" t="s">
        <v>0</v>
      </c>
      <c r="C2" s="12" t="s">
        <v>3</v>
      </c>
      <c r="D2" s="12"/>
      <c r="E2" s="3" t="s">
        <v>1</v>
      </c>
      <c r="F2" s="3" t="s">
        <v>2</v>
      </c>
      <c r="G2" s="4" t="s">
        <v>4</v>
      </c>
      <c r="H2" s="3"/>
      <c r="J2" s="3"/>
      <c r="K2" s="3"/>
      <c r="L2" s="2"/>
      <c r="M2" s="2"/>
      <c r="N2" s="2"/>
      <c r="O2" s="2"/>
      <c r="P2" s="2"/>
      <c r="Q2" s="9"/>
      <c r="R2" s="6" t="s">
        <v>10</v>
      </c>
    </row>
    <row r="3" spans="1:18" x14ac:dyDescent="0.2">
      <c r="A3" s="1"/>
      <c r="B3" s="4">
        <v>62.5</v>
      </c>
      <c r="C3" s="3">
        <v>0.97599999999999998</v>
      </c>
      <c r="D3" s="3">
        <v>0.96599999999999997</v>
      </c>
      <c r="E3" s="3">
        <f>(C3+D3)/2</f>
        <v>0.97099999999999997</v>
      </c>
      <c r="F3" s="3">
        <v>0.59299999999999997</v>
      </c>
      <c r="G3" s="4">
        <f>(E3-F3)</f>
        <v>0.378</v>
      </c>
      <c r="H3" s="3"/>
      <c r="J3" s="13" t="s">
        <v>3</v>
      </c>
      <c r="K3" s="13"/>
      <c r="L3" s="3" t="s">
        <v>1</v>
      </c>
      <c r="M3" s="3" t="s">
        <v>2</v>
      </c>
      <c r="N3" s="4" t="s">
        <v>4</v>
      </c>
      <c r="O3" s="4" t="s">
        <v>8</v>
      </c>
      <c r="P3" s="4" t="s">
        <v>0</v>
      </c>
      <c r="Q3" s="10" t="s">
        <v>9</v>
      </c>
      <c r="R3" s="7" t="s">
        <v>9</v>
      </c>
    </row>
    <row r="4" spans="1:18" x14ac:dyDescent="0.2">
      <c r="A4" s="1"/>
      <c r="B4" s="4">
        <v>125</v>
      </c>
      <c r="C4" s="3">
        <v>1.323</v>
      </c>
      <c r="D4" s="3">
        <v>1.3</v>
      </c>
      <c r="E4" s="3">
        <f>(C4+D4)/2</f>
        <v>1.3115000000000001</v>
      </c>
      <c r="F4" s="3"/>
      <c r="G4" s="4">
        <f>(E4-F3)</f>
        <v>0.71850000000000014</v>
      </c>
      <c r="H4" s="14" t="s">
        <v>18</v>
      </c>
      <c r="I4" s="4" t="s">
        <v>5</v>
      </c>
      <c r="J4" s="3">
        <v>2.65</v>
      </c>
      <c r="K4" s="3">
        <v>2.5567000000000002</v>
      </c>
      <c r="L4" s="3">
        <f>(J4+K4)/2</f>
        <v>2.6033499999999998</v>
      </c>
      <c r="M4" s="3">
        <v>0.59299999999999997</v>
      </c>
      <c r="N4" s="3">
        <f>(L4-M4)</f>
        <v>2.0103499999999999</v>
      </c>
      <c r="O4" s="3">
        <f>(N4-0.6787)/0.0011</f>
        <v>1210.5909090909088</v>
      </c>
      <c r="P4" s="3">
        <f>(O4*10)</f>
        <v>12105.909090909088</v>
      </c>
      <c r="Q4" s="11">
        <f>(P4/1000)</f>
        <v>12.105909090909089</v>
      </c>
      <c r="R4" s="8" t="s">
        <v>11</v>
      </c>
    </row>
    <row r="5" spans="1:18" x14ac:dyDescent="0.2">
      <c r="A5" s="1"/>
      <c r="B5" s="4">
        <v>250</v>
      </c>
      <c r="C5" s="3">
        <v>1.6439999999999999</v>
      </c>
      <c r="D5" s="3">
        <v>1.6779999999999999</v>
      </c>
      <c r="E5" s="3">
        <f t="shared" ref="E5:E10" si="0">(C5+D5)/2</f>
        <v>1.661</v>
      </c>
      <c r="F5" s="3"/>
      <c r="G5" s="4">
        <f>(E5-F3)</f>
        <v>1.0680000000000001</v>
      </c>
      <c r="H5" s="14"/>
      <c r="I5" s="4" t="s">
        <v>6</v>
      </c>
      <c r="J5" s="3">
        <v>2.2210000000000001</v>
      </c>
      <c r="K5" s="3">
        <v>2.206</v>
      </c>
      <c r="L5" s="3">
        <f t="shared" ref="L5:L8" si="1">(J5+K5)/2</f>
        <v>2.2134999999999998</v>
      </c>
      <c r="M5" s="3"/>
      <c r="N5" s="3">
        <f>(L5-$M4)</f>
        <v>1.6204999999999998</v>
      </c>
      <c r="O5" s="3">
        <f>(N5-0.6787)/0.0011</f>
        <v>856.18181818181802</v>
      </c>
      <c r="P5" s="3">
        <f>(O5*10)</f>
        <v>8561.8181818181802</v>
      </c>
      <c r="Q5" s="11">
        <f>(P5/1000)</f>
        <v>8.5618181818181807</v>
      </c>
      <c r="R5" s="8" t="s">
        <v>12</v>
      </c>
    </row>
    <row r="6" spans="1:18" x14ac:dyDescent="0.2">
      <c r="A6" s="1"/>
      <c r="B6" s="4">
        <v>500</v>
      </c>
      <c r="C6" s="3">
        <v>1.9750000000000001</v>
      </c>
      <c r="D6" s="3">
        <v>1.9410000000000001</v>
      </c>
      <c r="E6" s="3">
        <f t="shared" si="0"/>
        <v>1.9580000000000002</v>
      </c>
      <c r="F6" s="3"/>
      <c r="G6" s="4">
        <f>(E6-F3)</f>
        <v>1.3650000000000002</v>
      </c>
      <c r="H6" s="14"/>
      <c r="I6" s="4" t="s">
        <v>15</v>
      </c>
      <c r="J6" s="3">
        <v>2.0979999999999999</v>
      </c>
      <c r="K6" s="3">
        <v>2.1110000000000002</v>
      </c>
      <c r="L6" s="3">
        <f t="shared" si="1"/>
        <v>2.1044999999999998</v>
      </c>
      <c r="M6" s="3"/>
      <c r="N6" s="3">
        <f>(L6-M4)</f>
        <v>1.5114999999999998</v>
      </c>
      <c r="O6" s="3">
        <f>(N6-0.6787)/0.0011</f>
        <v>757.09090909090889</v>
      </c>
      <c r="P6" s="3">
        <f>(O6*10)</f>
        <v>7570.9090909090892</v>
      </c>
      <c r="Q6" s="11">
        <f>(P6/1000)</f>
        <v>7.5709090909090895</v>
      </c>
      <c r="R6" s="8" t="s">
        <v>13</v>
      </c>
    </row>
    <row r="7" spans="1:18" x14ac:dyDescent="0.2">
      <c r="A7" s="1"/>
      <c r="B7" s="4">
        <v>750</v>
      </c>
      <c r="C7" s="3">
        <v>2.2759999999999998</v>
      </c>
      <c r="D7" s="3">
        <v>2.2530000000000001</v>
      </c>
      <c r="E7" s="3">
        <f t="shared" si="0"/>
        <v>2.2645</v>
      </c>
      <c r="F7" s="3"/>
      <c r="G7" s="4">
        <f>(E7-F3)</f>
        <v>1.6715</v>
      </c>
      <c r="H7" s="14"/>
      <c r="I7" s="4" t="s">
        <v>7</v>
      </c>
      <c r="J7" s="3">
        <v>1.675</v>
      </c>
      <c r="K7" s="3">
        <v>1.7050000000000001</v>
      </c>
      <c r="L7" s="3">
        <f t="shared" si="1"/>
        <v>1.69</v>
      </c>
      <c r="M7" s="3"/>
      <c r="N7" s="3">
        <f>(L7-M4)</f>
        <v>1.097</v>
      </c>
      <c r="O7" s="3">
        <f>(N7-0.6787)/0.0011</f>
        <v>380.27272727272725</v>
      </c>
      <c r="P7" s="3">
        <f>(O7*10)</f>
        <v>3802.7272727272725</v>
      </c>
      <c r="Q7" s="11">
        <f>(P7/1000)</f>
        <v>3.8027272727272727</v>
      </c>
      <c r="R7" s="8" t="s">
        <v>14</v>
      </c>
    </row>
    <row r="8" spans="1:18" x14ac:dyDescent="0.2">
      <c r="A8" s="1"/>
      <c r="B8" s="4">
        <v>1000</v>
      </c>
      <c r="C8" s="3">
        <v>2.5720000000000001</v>
      </c>
      <c r="D8" s="3">
        <v>2.5139999999999998</v>
      </c>
      <c r="E8" s="3">
        <f t="shared" si="0"/>
        <v>2.5430000000000001</v>
      </c>
      <c r="F8" s="3"/>
      <c r="G8" s="4">
        <f>(E8-F3)</f>
        <v>1.9500000000000002</v>
      </c>
      <c r="H8" s="14"/>
      <c r="I8" s="4" t="s">
        <v>16</v>
      </c>
      <c r="J8" s="3">
        <v>1.839</v>
      </c>
      <c r="K8" s="3">
        <v>1.597</v>
      </c>
      <c r="L8" s="3">
        <f t="shared" si="1"/>
        <v>1.718</v>
      </c>
      <c r="M8" s="3"/>
      <c r="N8" s="5">
        <f>(L8-M4)</f>
        <v>1.125</v>
      </c>
      <c r="O8" s="5">
        <f>(N8-0.6787)/0.0011</f>
        <v>405.72727272727275</v>
      </c>
      <c r="P8" s="5">
        <f>(O8*10)</f>
        <v>4057.2727272727275</v>
      </c>
      <c r="Q8" s="11">
        <f>(P8/1000)</f>
        <v>4.0572727272727276</v>
      </c>
      <c r="R8" s="8" t="s">
        <v>17</v>
      </c>
    </row>
    <row r="9" spans="1:18" x14ac:dyDescent="0.2">
      <c r="A9" s="1"/>
      <c r="B9" s="4">
        <v>1500</v>
      </c>
      <c r="C9" s="3">
        <v>2.9849999999999999</v>
      </c>
      <c r="D9" s="3">
        <v>2.9470000000000001</v>
      </c>
      <c r="E9" s="3">
        <f t="shared" si="0"/>
        <v>2.9660000000000002</v>
      </c>
      <c r="F9" s="3"/>
      <c r="G9" s="4">
        <f>(E9-F3)</f>
        <v>2.3730000000000002</v>
      </c>
      <c r="H9" s="3"/>
      <c r="I9" s="3"/>
      <c r="J9" s="5"/>
      <c r="K9" s="5"/>
      <c r="L9" s="5"/>
      <c r="M9" s="5"/>
      <c r="N9" s="5"/>
      <c r="O9" s="5"/>
      <c r="P9" s="5"/>
      <c r="Q9" s="11"/>
    </row>
    <row r="10" spans="1:18" x14ac:dyDescent="0.2">
      <c r="A10" s="1"/>
      <c r="B10" s="4">
        <v>2000</v>
      </c>
      <c r="C10" s="3">
        <v>3.1659999999999999</v>
      </c>
      <c r="D10" s="3">
        <v>3.1760000000000002</v>
      </c>
      <c r="E10" s="3">
        <f t="shared" si="0"/>
        <v>3.1710000000000003</v>
      </c>
      <c r="F10" s="3"/>
      <c r="G10" s="4">
        <f>(E10-F3)</f>
        <v>2.5780000000000003</v>
      </c>
      <c r="H10" s="3"/>
      <c r="I10" s="3"/>
      <c r="J10" s="5"/>
      <c r="K10" s="5"/>
      <c r="L10" s="5"/>
      <c r="M10" s="5"/>
      <c r="N10" s="5"/>
      <c r="O10" s="5"/>
      <c r="P10" s="5"/>
      <c r="Q10" s="11"/>
    </row>
    <row r="11" spans="1:18" x14ac:dyDescent="0.2">
      <c r="A11" s="1"/>
      <c r="B11" s="3"/>
      <c r="C11" s="3"/>
      <c r="D11" s="3"/>
      <c r="E11" s="3"/>
      <c r="F11" s="3"/>
      <c r="G11" s="3"/>
      <c r="H11" s="3"/>
      <c r="I11" s="3"/>
      <c r="J11" s="12" t="s">
        <v>3</v>
      </c>
      <c r="K11" s="12"/>
      <c r="L11" s="5" t="s">
        <v>1</v>
      </c>
      <c r="M11" s="5"/>
      <c r="N11" s="4" t="s">
        <v>4</v>
      </c>
      <c r="O11" s="4" t="s">
        <v>8</v>
      </c>
      <c r="P11" s="4" t="s">
        <v>0</v>
      </c>
      <c r="Q11" s="10" t="s">
        <v>9</v>
      </c>
    </row>
    <row r="12" spans="1:18" x14ac:dyDescent="0.2">
      <c r="A12" s="1"/>
      <c r="B12" s="3"/>
      <c r="C12" s="3"/>
      <c r="D12" s="3"/>
      <c r="E12" s="3"/>
      <c r="F12" s="3"/>
      <c r="G12" s="3"/>
      <c r="H12" s="14" t="s">
        <v>19</v>
      </c>
      <c r="I12" s="4" t="s">
        <v>5</v>
      </c>
      <c r="J12" s="5">
        <v>2.5499999999999998</v>
      </c>
      <c r="K12" s="5">
        <v>2.5920000000000001</v>
      </c>
      <c r="L12" s="5">
        <f t="shared" ref="L12:L16" si="2">(J12+K12)/2</f>
        <v>2.5709999999999997</v>
      </c>
      <c r="M12" s="5"/>
      <c r="N12" s="5">
        <f>(L12-$M4)</f>
        <v>1.9779999999999998</v>
      </c>
      <c r="O12" s="5">
        <f t="shared" ref="O12:O16" si="3">(N12-0.6787)/0.0011</f>
        <v>1181.1818181818178</v>
      </c>
      <c r="P12" s="5">
        <f t="shared" ref="P12:P16" si="4">(O12*10)</f>
        <v>11811.818181818178</v>
      </c>
      <c r="Q12" s="11">
        <f t="shared" ref="Q12:Q16" si="5">(P12/1000)</f>
        <v>11.811818181818179</v>
      </c>
    </row>
    <row r="13" spans="1:18" x14ac:dyDescent="0.2">
      <c r="A13" s="1"/>
      <c r="B13" s="3"/>
      <c r="C13" s="3"/>
      <c r="D13" s="3"/>
      <c r="E13" s="3"/>
      <c r="F13" s="3"/>
      <c r="G13" s="3"/>
      <c r="H13" s="14"/>
      <c r="I13" s="4" t="s">
        <v>6</v>
      </c>
      <c r="J13" s="5">
        <v>1.93</v>
      </c>
      <c r="K13" s="5">
        <v>2.2109999999999999</v>
      </c>
      <c r="L13" s="5">
        <f t="shared" si="2"/>
        <v>2.0705</v>
      </c>
      <c r="M13" s="5"/>
      <c r="N13" s="5">
        <f>(L13-$M4)</f>
        <v>1.4775</v>
      </c>
      <c r="O13" s="5">
        <f t="shared" si="3"/>
        <v>726.18181818181824</v>
      </c>
      <c r="P13" s="5">
        <f t="shared" si="4"/>
        <v>7261.818181818182</v>
      </c>
      <c r="Q13" s="11">
        <f t="shared" si="5"/>
        <v>7.2618181818181817</v>
      </c>
    </row>
    <row r="14" spans="1:18" x14ac:dyDescent="0.2">
      <c r="A14" s="1"/>
      <c r="B14" s="3"/>
      <c r="C14" s="3"/>
      <c r="D14" s="3"/>
      <c r="E14" s="3"/>
      <c r="F14" s="3"/>
      <c r="G14" s="3"/>
      <c r="H14" s="14"/>
      <c r="I14" s="4" t="s">
        <v>15</v>
      </c>
      <c r="J14" s="5">
        <v>2.339</v>
      </c>
      <c r="K14" s="5">
        <v>1.8919999999999999</v>
      </c>
      <c r="L14" s="5">
        <f t="shared" si="2"/>
        <v>2.1154999999999999</v>
      </c>
      <c r="M14" s="5"/>
      <c r="N14" s="5">
        <f>(L14-M4)</f>
        <v>1.5225</v>
      </c>
      <c r="O14" s="5">
        <f t="shared" si="3"/>
        <v>767.09090909090901</v>
      </c>
      <c r="P14" s="5">
        <f t="shared" si="4"/>
        <v>7670.9090909090901</v>
      </c>
      <c r="Q14" s="11">
        <f t="shared" si="5"/>
        <v>7.67090909090909</v>
      </c>
    </row>
    <row r="15" spans="1:18" x14ac:dyDescent="0.2">
      <c r="A15" s="1"/>
      <c r="B15" s="3"/>
      <c r="C15" s="3"/>
      <c r="D15" s="3"/>
      <c r="E15" s="3"/>
      <c r="F15" s="3"/>
      <c r="G15" s="3"/>
      <c r="H15" s="14"/>
      <c r="I15" s="4" t="s">
        <v>7</v>
      </c>
      <c r="J15" s="5">
        <v>1.663</v>
      </c>
      <c r="K15" s="5">
        <v>1.65</v>
      </c>
      <c r="L15" s="5">
        <f t="shared" si="2"/>
        <v>1.6564999999999999</v>
      </c>
      <c r="M15" s="5"/>
      <c r="N15" s="5">
        <f>(L15-M4)</f>
        <v>1.0634999999999999</v>
      </c>
      <c r="O15" s="5">
        <f t="shared" si="3"/>
        <v>349.8181818181817</v>
      </c>
      <c r="P15" s="5">
        <f t="shared" si="4"/>
        <v>3498.1818181818171</v>
      </c>
      <c r="Q15" s="11">
        <f t="shared" si="5"/>
        <v>3.4981818181818172</v>
      </c>
    </row>
    <row r="16" spans="1:18" x14ac:dyDescent="0.2">
      <c r="A16" s="1"/>
      <c r="B16" s="3"/>
      <c r="C16" s="3"/>
      <c r="D16" s="3"/>
      <c r="E16" s="3"/>
      <c r="F16" s="3"/>
      <c r="G16" s="3"/>
      <c r="H16" s="14"/>
      <c r="I16" s="4" t="s">
        <v>16</v>
      </c>
      <c r="J16" s="5">
        <v>1.897</v>
      </c>
      <c r="K16" s="5">
        <v>1.444</v>
      </c>
      <c r="L16" s="5">
        <f t="shared" si="2"/>
        <v>1.6705000000000001</v>
      </c>
      <c r="M16" s="5"/>
      <c r="N16" s="5">
        <f>(L16-M4)</f>
        <v>1.0775000000000001</v>
      </c>
      <c r="O16" s="5">
        <f t="shared" si="3"/>
        <v>362.54545454545467</v>
      </c>
      <c r="P16" s="5">
        <f t="shared" si="4"/>
        <v>3625.4545454545469</v>
      </c>
      <c r="Q16" s="11">
        <f t="shared" si="5"/>
        <v>3.6254545454545468</v>
      </c>
    </row>
    <row r="17" spans="1:16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2"/>
      <c r="P17" s="2"/>
    </row>
    <row r="18" spans="1:16" x14ac:dyDescent="0.2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2"/>
      <c r="P18" s="2"/>
    </row>
    <row r="19" spans="1:16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2"/>
      <c r="P19" s="2"/>
    </row>
    <row r="20" spans="1:16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  <c r="M20" s="3"/>
      <c r="N20" s="2"/>
      <c r="O20" s="2"/>
      <c r="P20" s="2"/>
    </row>
    <row r="21" spans="1:16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  <c r="M21" s="3"/>
      <c r="N21" s="2"/>
      <c r="O21" s="2"/>
      <c r="P21" s="2"/>
    </row>
    <row r="22" spans="1:1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3"/>
      <c r="N22" s="2"/>
      <c r="O22" s="2"/>
      <c r="P22" s="2"/>
    </row>
    <row r="23" spans="1:16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  <c r="N23" s="2"/>
      <c r="O23" s="2"/>
      <c r="P23" s="2"/>
    </row>
    <row r="24" spans="1:1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  <c r="N24" s="2"/>
      <c r="O24" s="2"/>
      <c r="P24" s="2"/>
    </row>
    <row r="25" spans="1:16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5">
    <mergeCell ref="C2:D2"/>
    <mergeCell ref="J3:K3"/>
    <mergeCell ref="J11:K11"/>
    <mergeCell ref="H4:H8"/>
    <mergeCell ref="H12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2022-10-28T19:03:11Z</dcterms:created>
  <dcterms:modified xsi:type="dcterms:W3CDTF">2022-11-17T20:52:19Z</dcterms:modified>
</cp:coreProperties>
</file>