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mcd/Dropbox/OngoingManuscripts/Natalia/NataliaSubmitted/elife response/final_elife/finallyforrealz/Figure 5/"/>
    </mc:Choice>
  </mc:AlternateContent>
  <xr:revisionPtr revIDLastSave="0" documentId="13_ncr:1_{46885286-E9AB-C44D-97BB-E463C145CEA2}" xr6:coauthVersionLast="46" xr6:coauthVersionMax="47" xr10:uidLastSave="{00000000-0000-0000-0000-000000000000}"/>
  <bookViews>
    <workbookView xWindow="0" yWindow="500" windowWidth="28800" windowHeight="15980" xr2:uid="{C61E33ED-218B-7F40-9772-B0C602A87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7" i="1"/>
  <c r="D27" i="1"/>
  <c r="C27" i="1"/>
  <c r="C28" i="1"/>
  <c r="K26" i="1"/>
  <c r="K24" i="1"/>
  <c r="K23" i="1"/>
  <c r="K22" i="1"/>
  <c r="K21" i="1"/>
  <c r="K20" i="1"/>
  <c r="K19" i="1"/>
  <c r="K18" i="1"/>
  <c r="K17" i="1"/>
  <c r="K16" i="1"/>
  <c r="K15" i="1"/>
  <c r="K13" i="1"/>
  <c r="K12" i="1"/>
  <c r="K11" i="1"/>
  <c r="K10" i="1"/>
  <c r="K9" i="1"/>
  <c r="K8" i="1"/>
  <c r="K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7" i="1"/>
  <c r="J14" i="1"/>
  <c r="K14" i="1" s="1"/>
  <c r="E27" i="1" l="1"/>
  <c r="E31" i="1"/>
  <c r="K31" i="1"/>
  <c r="K32" i="1" s="1"/>
  <c r="E30" i="1"/>
  <c r="J27" i="1"/>
  <c r="K27" i="1" s="1"/>
  <c r="K30" i="1"/>
  <c r="E32" i="1"/>
</calcChain>
</file>

<file path=xl/sharedStrings.xml><?xml version="1.0" encoding="utf-8"?>
<sst xmlns="http://schemas.openxmlformats.org/spreadsheetml/2006/main" count="64" uniqueCount="57">
  <si>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</si>
  <si>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</si>
  <si>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</si>
  <si>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</si>
  <si>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</si>
  <si>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</si>
  <si>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</si>
  <si>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</si>
  <si>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</si>
  <si>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</si>
  <si>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</si>
  <si>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</si>
  <si>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</si>
  <si>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</si>
  <si>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</si>
  <si>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</si>
  <si>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</si>
  <si>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</si>
  <si>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</si>
  <si>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</si>
  <si>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Opaque</t>
  </si>
  <si>
    <t>Translucent</t>
  </si>
  <si>
    <t>Ratio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</si>
  <si>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</si>
  <si>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</si>
  <si>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</si>
  <si>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</si>
  <si>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</si>
  <si>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</si>
  <si>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</si>
  <si>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</si>
  <si>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</si>
  <si>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</si>
  <si>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</si>
  <si>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</si>
  <si>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</si>
  <si>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</si>
  <si>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</si>
  <si>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</si>
  <si>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</si>
  <si>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</si>
  <si>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</si>
  <si>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</si>
  <si>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AVG</t>
  </si>
  <si>
    <t>STDEV</t>
  </si>
  <si>
    <t>CI</t>
  </si>
  <si>
    <t>Total</t>
  </si>
  <si>
    <t>Replicates</t>
  </si>
  <si>
    <t>No data</t>
  </si>
  <si>
    <t xml:space="preserve">Total </t>
  </si>
  <si>
    <t xml:space="preserve">Figure 5D. </t>
  </si>
  <si>
    <r>
      <t>Relative numbers of opaque colonies in the 20 replicate populations of FK688 Δ</t>
    </r>
    <r>
      <rPr>
        <i/>
        <sz val="12"/>
        <color rgb="FF000000"/>
        <rFont val="Times New Roman"/>
        <family val="1"/>
      </rPr>
      <t>ompK36</t>
    </r>
    <r>
      <rPr>
        <sz val="12"/>
        <color rgb="FF000000"/>
        <rFont val="Times New Roman"/>
        <family val="1"/>
      </rPr>
      <t xml:space="preserve"> pNAR1 (lineage A) and </t>
    </r>
    <r>
      <rPr>
        <i/>
        <sz val="12"/>
        <color rgb="FF000000"/>
        <rFont val="Times New Roman"/>
        <family val="1"/>
      </rPr>
      <t>ompK36</t>
    </r>
    <r>
      <rPr>
        <i/>
        <vertAlign val="superscript"/>
        <sz val="12"/>
        <color rgb="FF000000"/>
        <rFont val="Times New Roman"/>
        <family val="1"/>
      </rPr>
      <t>+</t>
    </r>
    <r>
      <rPr>
        <sz val="12"/>
        <color rgb="FF000000"/>
        <rFont val="Times New Roman"/>
        <family val="1"/>
      </rPr>
      <t>pNAR1 (lineage B) strains after 200 generations</t>
    </r>
  </si>
  <si>
    <t>Lineage A</t>
  </si>
  <si>
    <t>Lineage B</t>
  </si>
  <si>
    <t>Colony count</t>
  </si>
  <si>
    <t>Source data:</t>
  </si>
  <si>
    <t>Figure 5-source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</si>
</sst>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vertAlign val="superscript"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9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30D6-CA10-2442-B4F4-CCAF5921DE21}">
  <dimension ref="A1:L32"/>
  <sheetViews>
    <sheetView tabSelected="1" workbookViewId="0">
      <selection activeCell="B2" sqref="B2"/>
    </sheetView>
  </sheetViews>
  <sheetFormatPr baseColWidth="10" defaultColWidth="10.6640625" defaultRowHeight="16" x14ac:dyDescent="0.2"/>
  <cols>
    <col min="1" max="1" width="10.33203125" customWidth="1"/>
    <col min="11" max="11" width="13.33203125" customWidth="1"/>
  </cols>
  <sheetData>
    <row r="1" spans="1:11" x14ac:dyDescent="0.2">
      <c r="A1" s="16" t="s">
        <v>56</v>
      </c>
    </row>
    <row r="2" spans="1:11" ht="18" x14ac:dyDescent="0.2">
      <c r="A2" t="s">
        <v>50</v>
      </c>
      <c r="B2" t="s">
        <v>51</v>
      </c>
    </row>
    <row r="4" spans="1:11" x14ac:dyDescent="0.2">
      <c r="A4" t="s">
        <v>55</v>
      </c>
      <c r="B4" t="s">
        <v>54</v>
      </c>
    </row>
    <row r="5" spans="1:11" ht="17" thickBot="1" x14ac:dyDescent="0.25">
      <c r="B5" s="19" t="s">
        <v>52</v>
      </c>
      <c r="C5" s="19"/>
      <c r="D5" s="19"/>
      <c r="E5" s="19"/>
      <c r="H5" s="19" t="s">
        <v>53</v>
      </c>
      <c r="I5" s="19"/>
      <c r="J5" s="19"/>
      <c r="K5" s="19"/>
    </row>
    <row r="6" spans="1:11" ht="17" thickBot="1" x14ac:dyDescent="0.25">
      <c r="B6" s="13" t="s">
        <v>47</v>
      </c>
      <c r="C6" s="14" t="s">
        <v>20</v>
      </c>
      <c r="D6" s="14" t="s">
        <v>21</v>
      </c>
      <c r="E6" s="15" t="s">
        <v>22</v>
      </c>
      <c r="H6" s="13" t="s">
        <v>47</v>
      </c>
      <c r="I6" s="14" t="s">
        <v>20</v>
      </c>
      <c r="J6" s="14" t="s">
        <v>21</v>
      </c>
      <c r="K6" s="15" t="s">
        <v>22</v>
      </c>
    </row>
    <row r="7" spans="1:11" x14ac:dyDescent="0.2">
      <c r="B7" s="10" t="s">
        <v>0</v>
      </c>
      <c r="C7" s="11">
        <v>229</v>
      </c>
      <c r="D7" s="11">
        <v>154</v>
      </c>
      <c r="E7" s="12">
        <f>C7/(C7+D7)</f>
        <v>0.59791122715404699</v>
      </c>
      <c r="H7" s="10" t="s">
        <v>23</v>
      </c>
      <c r="I7" s="11">
        <v>0</v>
      </c>
      <c r="J7" s="11">
        <v>411</v>
      </c>
      <c r="K7" s="12">
        <f>I7/(I7+J7)</f>
        <v>0</v>
      </c>
    </row>
    <row r="8" spans="1:11" x14ac:dyDescent="0.2">
      <c r="B8" s="5" t="s">
        <v>1</v>
      </c>
      <c r="C8" s="4">
        <v>350</v>
      </c>
      <c r="D8" s="4">
        <v>248</v>
      </c>
      <c r="E8" s="6">
        <f t="shared" ref="E8:E26" si="0">C8/(C8+D8)</f>
        <v>0.5852842809364549</v>
      </c>
      <c r="H8" s="5" t="s">
        <v>24</v>
      </c>
      <c r="I8" s="4">
        <v>0</v>
      </c>
      <c r="J8" s="4">
        <v>393</v>
      </c>
      <c r="K8" s="6">
        <f t="shared" ref="K8:K26" si="1">I8/(I8+J8)</f>
        <v>0</v>
      </c>
    </row>
    <row r="9" spans="1:11" x14ac:dyDescent="0.2">
      <c r="B9" s="5" t="s">
        <v>2</v>
      </c>
      <c r="C9" s="4">
        <v>408</v>
      </c>
      <c r="D9" s="4">
        <v>236</v>
      </c>
      <c r="E9" s="6">
        <f t="shared" si="0"/>
        <v>0.63354037267080743</v>
      </c>
      <c r="H9" s="5" t="s">
        <v>25</v>
      </c>
      <c r="I9" s="4">
        <v>1</v>
      </c>
      <c r="J9" s="4">
        <v>594</v>
      </c>
      <c r="K9" s="6">
        <f t="shared" si="1"/>
        <v>1.6806722689075631E-3</v>
      </c>
    </row>
    <row r="10" spans="1:11" x14ac:dyDescent="0.2">
      <c r="B10" s="5" t="s">
        <v>3</v>
      </c>
      <c r="C10" s="4">
        <v>233</v>
      </c>
      <c r="D10" s="4">
        <v>277</v>
      </c>
      <c r="E10" s="6">
        <f t="shared" si="0"/>
        <v>0.4568627450980392</v>
      </c>
      <c r="H10" s="5" t="s">
        <v>26</v>
      </c>
      <c r="I10" s="4">
        <v>0</v>
      </c>
      <c r="J10" s="4">
        <v>264</v>
      </c>
      <c r="K10" s="6">
        <f t="shared" si="1"/>
        <v>0</v>
      </c>
    </row>
    <row r="11" spans="1:11" x14ac:dyDescent="0.2">
      <c r="B11" s="5" t="s">
        <v>4</v>
      </c>
      <c r="C11" s="4">
        <v>147</v>
      </c>
      <c r="D11" s="4">
        <v>678</v>
      </c>
      <c r="E11" s="6">
        <f t="shared" si="0"/>
        <v>0.17818181818181819</v>
      </c>
      <c r="H11" s="5" t="s">
        <v>27</v>
      </c>
      <c r="I11" s="4">
        <v>2</v>
      </c>
      <c r="J11" s="4">
        <v>612</v>
      </c>
      <c r="K11" s="6">
        <f t="shared" si="1"/>
        <v>3.2573289902280132E-3</v>
      </c>
    </row>
    <row r="12" spans="1:11" x14ac:dyDescent="0.2">
      <c r="B12" s="5" t="s">
        <v>5</v>
      </c>
      <c r="C12" s="4">
        <v>55</v>
      </c>
      <c r="D12" s="4">
        <v>130</v>
      </c>
      <c r="E12" s="6">
        <f t="shared" si="0"/>
        <v>0.29729729729729731</v>
      </c>
      <c r="H12" s="5" t="s">
        <v>28</v>
      </c>
      <c r="I12" s="4">
        <v>0</v>
      </c>
      <c r="J12" s="4">
        <v>521</v>
      </c>
      <c r="K12" s="6">
        <f t="shared" si="1"/>
        <v>0</v>
      </c>
    </row>
    <row r="13" spans="1:11" x14ac:dyDescent="0.2">
      <c r="B13" s="5" t="s">
        <v>6</v>
      </c>
      <c r="C13" s="4">
        <v>150</v>
      </c>
      <c r="D13" s="4">
        <v>450</v>
      </c>
      <c r="E13" s="6">
        <f t="shared" si="0"/>
        <v>0.25</v>
      </c>
      <c r="H13" s="5" t="s">
        <v>29</v>
      </c>
      <c r="I13" s="4">
        <v>0</v>
      </c>
      <c r="J13" s="4">
        <v>568</v>
      </c>
      <c r="K13" s="6">
        <f t="shared" si="1"/>
        <v>0</v>
      </c>
    </row>
    <row r="14" spans="1:11" x14ac:dyDescent="0.2">
      <c r="B14" s="5" t="s">
        <v>7</v>
      </c>
      <c r="C14" s="4">
        <v>161</v>
      </c>
      <c r="D14" s="4">
        <v>573</v>
      </c>
      <c r="E14" s="6">
        <f t="shared" si="0"/>
        <v>0.21934604904632152</v>
      </c>
      <c r="H14" s="5" t="s">
        <v>30</v>
      </c>
      <c r="I14" s="4">
        <v>0</v>
      </c>
      <c r="J14" s="4">
        <f>758*2</f>
        <v>1516</v>
      </c>
      <c r="K14" s="6">
        <f t="shared" si="1"/>
        <v>0</v>
      </c>
    </row>
    <row r="15" spans="1:11" x14ac:dyDescent="0.2">
      <c r="B15" s="5" t="s">
        <v>8</v>
      </c>
      <c r="C15" s="4">
        <v>209</v>
      </c>
      <c r="D15" s="4">
        <v>353</v>
      </c>
      <c r="E15" s="6">
        <f t="shared" si="0"/>
        <v>0.37188612099644131</v>
      </c>
      <c r="H15" s="5" t="s">
        <v>31</v>
      </c>
      <c r="I15" s="4">
        <v>0</v>
      </c>
      <c r="J15" s="4">
        <v>876</v>
      </c>
      <c r="K15" s="6">
        <f t="shared" si="1"/>
        <v>0</v>
      </c>
    </row>
    <row r="16" spans="1:11" x14ac:dyDescent="0.2">
      <c r="B16" s="5" t="s">
        <v>9</v>
      </c>
      <c r="C16" s="4">
        <v>110</v>
      </c>
      <c r="D16" s="4">
        <v>168</v>
      </c>
      <c r="E16" s="6">
        <f t="shared" si="0"/>
        <v>0.39568345323741005</v>
      </c>
      <c r="H16" s="5" t="s">
        <v>32</v>
      </c>
      <c r="I16" s="4">
        <v>1</v>
      </c>
      <c r="J16" s="4">
        <v>507</v>
      </c>
      <c r="K16" s="6">
        <f t="shared" si="1"/>
        <v>1.968503937007874E-3</v>
      </c>
    </row>
    <row r="17" spans="2:12" x14ac:dyDescent="0.2">
      <c r="B17" s="5" t="s">
        <v>10</v>
      </c>
      <c r="C17" s="4">
        <v>126</v>
      </c>
      <c r="D17" s="4">
        <v>354</v>
      </c>
      <c r="E17" s="6">
        <f t="shared" si="0"/>
        <v>0.26250000000000001</v>
      </c>
      <c r="H17" s="5" t="s">
        <v>33</v>
      </c>
      <c r="I17" s="4">
        <v>0</v>
      </c>
      <c r="J17" s="4">
        <v>684</v>
      </c>
      <c r="K17" s="6">
        <f t="shared" si="1"/>
        <v>0</v>
      </c>
    </row>
    <row r="18" spans="2:12" x14ac:dyDescent="0.2">
      <c r="B18" s="5" t="s">
        <v>11</v>
      </c>
      <c r="C18" s="4">
        <v>44</v>
      </c>
      <c r="D18" s="4">
        <v>262</v>
      </c>
      <c r="E18" s="6">
        <f t="shared" si="0"/>
        <v>0.1437908496732026</v>
      </c>
      <c r="H18" s="5" t="s">
        <v>34</v>
      </c>
      <c r="I18" s="4">
        <v>0</v>
      </c>
      <c r="J18" s="4">
        <v>621</v>
      </c>
      <c r="K18" s="6">
        <f t="shared" si="1"/>
        <v>0</v>
      </c>
    </row>
    <row r="19" spans="2:12" x14ac:dyDescent="0.2">
      <c r="B19" s="5" t="s">
        <v>12</v>
      </c>
      <c r="C19" s="4">
        <v>8</v>
      </c>
      <c r="D19" s="4">
        <v>425</v>
      </c>
      <c r="E19" s="6">
        <f t="shared" si="0"/>
        <v>1.8475750577367205E-2</v>
      </c>
      <c r="H19" s="5" t="s">
        <v>35</v>
      </c>
      <c r="I19" s="4">
        <v>1</v>
      </c>
      <c r="J19" s="4">
        <v>222</v>
      </c>
      <c r="K19" s="6">
        <f t="shared" si="1"/>
        <v>4.4843049327354259E-3</v>
      </c>
    </row>
    <row r="20" spans="2:12" x14ac:dyDescent="0.2">
      <c r="B20" s="5" t="s">
        <v>13</v>
      </c>
      <c r="C20" s="4">
        <v>268</v>
      </c>
      <c r="D20" s="4">
        <v>288</v>
      </c>
      <c r="E20" s="6">
        <f t="shared" si="0"/>
        <v>0.48201438848920863</v>
      </c>
      <c r="H20" s="5" t="s">
        <v>36</v>
      </c>
      <c r="I20" s="4">
        <v>0</v>
      </c>
      <c r="J20" s="4">
        <v>228</v>
      </c>
      <c r="K20" s="6">
        <f t="shared" si="1"/>
        <v>0</v>
      </c>
    </row>
    <row r="21" spans="2:12" x14ac:dyDescent="0.2">
      <c r="B21" s="5" t="s">
        <v>14</v>
      </c>
      <c r="C21" s="4">
        <v>102</v>
      </c>
      <c r="D21" s="4">
        <v>182</v>
      </c>
      <c r="E21" s="6">
        <f t="shared" si="0"/>
        <v>0.35915492957746481</v>
      </c>
      <c r="H21" s="5" t="s">
        <v>37</v>
      </c>
      <c r="I21" s="4">
        <v>1</v>
      </c>
      <c r="J21" s="4">
        <v>175</v>
      </c>
      <c r="K21" s="6">
        <f t="shared" si="1"/>
        <v>5.681818181818182E-3</v>
      </c>
    </row>
    <row r="22" spans="2:12" x14ac:dyDescent="0.2">
      <c r="B22" s="5" t="s">
        <v>15</v>
      </c>
      <c r="C22" s="4">
        <v>86</v>
      </c>
      <c r="D22" s="4">
        <v>211</v>
      </c>
      <c r="E22" s="6">
        <f t="shared" si="0"/>
        <v>0.28956228956228958</v>
      </c>
      <c r="H22" s="5" t="s">
        <v>38</v>
      </c>
      <c r="I22" s="4">
        <v>0</v>
      </c>
      <c r="J22" s="4">
        <v>214</v>
      </c>
      <c r="K22" s="6">
        <f t="shared" si="1"/>
        <v>0</v>
      </c>
    </row>
    <row r="23" spans="2:12" x14ac:dyDescent="0.2">
      <c r="B23" s="5" t="s">
        <v>16</v>
      </c>
      <c r="C23" s="4">
        <v>144</v>
      </c>
      <c r="D23" s="4">
        <v>151</v>
      </c>
      <c r="E23" s="6">
        <f t="shared" si="0"/>
        <v>0.488135593220339</v>
      </c>
      <c r="H23" s="5" t="s">
        <v>39</v>
      </c>
      <c r="I23" s="4">
        <v>0</v>
      </c>
      <c r="J23" s="4">
        <v>287</v>
      </c>
      <c r="K23" s="6">
        <f t="shared" si="1"/>
        <v>0</v>
      </c>
    </row>
    <row r="24" spans="2:12" x14ac:dyDescent="0.2">
      <c r="B24" s="5" t="s">
        <v>17</v>
      </c>
      <c r="C24" s="4">
        <v>83</v>
      </c>
      <c r="D24" s="4">
        <v>390</v>
      </c>
      <c r="E24" s="6">
        <f t="shared" si="0"/>
        <v>0.17547568710359407</v>
      </c>
      <c r="H24" s="5" t="s">
        <v>40</v>
      </c>
      <c r="I24" s="4">
        <v>0</v>
      </c>
      <c r="J24" s="4">
        <v>319</v>
      </c>
      <c r="K24" s="6">
        <f t="shared" si="1"/>
        <v>0</v>
      </c>
    </row>
    <row r="25" spans="2:12" x14ac:dyDescent="0.2">
      <c r="B25" s="5" t="s">
        <v>18</v>
      </c>
      <c r="C25" s="4">
        <v>235</v>
      </c>
      <c r="D25" s="4">
        <v>340</v>
      </c>
      <c r="E25" s="6">
        <f t="shared" si="0"/>
        <v>0.40869565217391307</v>
      </c>
      <c r="H25" s="5" t="s">
        <v>41</v>
      </c>
      <c r="I25" s="17" t="s">
        <v>48</v>
      </c>
      <c r="J25" s="17"/>
      <c r="K25" s="18"/>
    </row>
    <row r="26" spans="2:12" ht="17" thickBot="1" x14ac:dyDescent="0.25">
      <c r="B26" s="7" t="s">
        <v>19</v>
      </c>
      <c r="C26" s="8">
        <v>61</v>
      </c>
      <c r="D26" s="8">
        <v>135</v>
      </c>
      <c r="E26" s="9">
        <f t="shared" si="0"/>
        <v>0.31122448979591838</v>
      </c>
      <c r="H26" s="7" t="s">
        <v>42</v>
      </c>
      <c r="I26" s="8">
        <v>0</v>
      </c>
      <c r="J26" s="8">
        <v>130</v>
      </c>
      <c r="K26" s="9">
        <f t="shared" si="1"/>
        <v>0</v>
      </c>
    </row>
    <row r="27" spans="2:12" ht="17" thickBot="1" x14ac:dyDescent="0.25">
      <c r="C27" s="3">
        <f>SUM(C7:C26)</f>
        <v>3209</v>
      </c>
      <c r="D27" s="3">
        <f>SUM(D7:D26)</f>
        <v>6005</v>
      </c>
      <c r="E27" s="3">
        <f>SUM(C27:D27)</f>
        <v>9214</v>
      </c>
      <c r="F27" t="s">
        <v>46</v>
      </c>
      <c r="I27" s="3">
        <f>SUM(I7:I26)</f>
        <v>6</v>
      </c>
      <c r="J27" s="3">
        <f>SUM(J7:J26)</f>
        <v>9142</v>
      </c>
      <c r="K27" s="3">
        <f>SUM(I27:J27)</f>
        <v>9148</v>
      </c>
      <c r="L27" t="s">
        <v>49</v>
      </c>
    </row>
    <row r="28" spans="2:12" ht="17" thickBot="1" x14ac:dyDescent="0.25">
      <c r="C28" s="2">
        <f>E28-D28</f>
        <v>0.34830000000000005</v>
      </c>
      <c r="D28" s="2">
        <v>0.65169999999999995</v>
      </c>
      <c r="E28" s="1">
        <v>1</v>
      </c>
      <c r="I28" s="2">
        <f>K28-J28</f>
        <v>6.5588999999999231E-4</v>
      </c>
      <c r="J28" s="2">
        <v>0.99934411000000001</v>
      </c>
      <c r="K28" s="1">
        <v>1</v>
      </c>
    </row>
    <row r="30" spans="2:12" x14ac:dyDescent="0.2">
      <c r="D30" t="s">
        <v>43</v>
      </c>
      <c r="E30">
        <f>AVERAGE(E7:E26)</f>
        <v>0.34625114973959675</v>
      </c>
      <c r="J30" t="s">
        <v>43</v>
      </c>
      <c r="K30">
        <f>AVERAGE(K7:K26)</f>
        <v>8.9855938477352939E-4</v>
      </c>
    </row>
    <row r="31" spans="2:12" x14ac:dyDescent="0.2">
      <c r="D31" t="s">
        <v>44</v>
      </c>
      <c r="E31">
        <f>_xlfn.STDEV.S(E7:E26)</f>
        <v>0.16319634546559536</v>
      </c>
      <c r="J31" t="s">
        <v>44</v>
      </c>
      <c r="K31">
        <f>_xlfn.STDEV.S(K7:K26)</f>
        <v>1.737832899615337E-3</v>
      </c>
    </row>
    <row r="32" spans="2:12" x14ac:dyDescent="0.2">
      <c r="D32" t="s">
        <v>45</v>
      </c>
      <c r="E32">
        <f>CONFIDENCE(0.05, E31, 20)</f>
        <v>7.1522637670158554E-2</v>
      </c>
      <c r="J32" t="s">
        <v>45</v>
      </c>
      <c r="K32">
        <f>CONFIDENCE(0.05, K31, 20)</f>
        <v>7.61624854134201E-4</v>
      </c>
    </row>
  </sheetData>
  <mergeCells count="3">
    <mergeCell ref="I25:K25"/>
    <mergeCell ref="B5:E5"/>
    <mergeCell ref="H5:K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Barber</dc:creator>
  <cp:lastModifiedBy>Mike McDonald</cp:lastModifiedBy>
  <dcterms:created xsi:type="dcterms:W3CDTF">2021-06-13T23:12:38Z</dcterms:created>
  <dcterms:modified xsi:type="dcterms:W3CDTF">2023-04-15T12:47:15Z</dcterms:modified>
</cp:coreProperties>
</file>