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kiUeno1/Desktop/NM cell 論文/eLife Revise/Figures_eLife_revision/"/>
    </mc:Choice>
  </mc:AlternateContent>
  <xr:revisionPtr revIDLastSave="0" documentId="13_ncr:1_{F3261A7C-0FC3-0144-9D54-9893BF0DCA3E}" xr6:coauthVersionLast="47" xr6:coauthVersionMax="47" xr10:uidLastSave="{00000000-0000-0000-0000-000000000000}"/>
  <bookViews>
    <workbookView xWindow="18140" yWindow="780" windowWidth="30140" windowHeight="25300" xr2:uid="{26077E4B-2110-384C-85D2-2B4B18A049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5" i="1"/>
  <c r="G66" i="1"/>
  <c r="G67" i="1"/>
  <c r="F56" i="1"/>
  <c r="E10" i="1"/>
  <c r="F8" i="1"/>
  <c r="F12" i="1" s="1"/>
  <c r="F6" i="1"/>
  <c r="F10" i="1" s="1"/>
  <c r="F7" i="1"/>
  <c r="F11" i="1" s="1"/>
  <c r="F69" i="1"/>
  <c r="F68" i="1"/>
  <c r="F67" i="1"/>
  <c r="F66" i="1"/>
  <c r="F65" i="1"/>
  <c r="F62" i="1"/>
  <c r="F61" i="1"/>
  <c r="G62" i="1" s="1"/>
  <c r="E58" i="1"/>
  <c r="D58" i="1"/>
  <c r="C58" i="1"/>
  <c r="B58" i="1"/>
  <c r="F58" i="1" s="1"/>
  <c r="F57" i="1"/>
  <c r="G56" i="1" l="1"/>
  <c r="G57" i="1"/>
  <c r="G61" i="1"/>
  <c r="P47" i="1"/>
  <c r="B10" i="1"/>
  <c r="B12" i="1"/>
  <c r="B11" i="1"/>
  <c r="E12" i="1"/>
  <c r="D12" i="1"/>
  <c r="C12" i="1"/>
  <c r="E11" i="1"/>
  <c r="D11" i="1"/>
  <c r="C11" i="1"/>
  <c r="D10" i="1"/>
  <c r="C10" i="1"/>
  <c r="P48" i="1"/>
  <c r="P49" i="1" s="1"/>
  <c r="O48" i="1"/>
  <c r="O49" i="1" s="1"/>
  <c r="Q48" i="1"/>
  <c r="Q49" i="1"/>
  <c r="R48" i="1"/>
  <c r="R49" i="1"/>
  <c r="R47" i="1"/>
  <c r="Q47" i="1"/>
  <c r="O47" i="1"/>
  <c r="E48" i="1"/>
  <c r="E49" i="1" s="1"/>
  <c r="E47" i="1"/>
  <c r="D48" i="1"/>
  <c r="D49" i="1"/>
  <c r="D47" i="1"/>
  <c r="C48" i="1"/>
  <c r="C49" i="1"/>
  <c r="C47" i="1"/>
  <c r="B48" i="1"/>
  <c r="B49" i="1"/>
  <c r="B47" i="1"/>
  <c r="L48" i="1"/>
  <c r="L49" i="1"/>
  <c r="K48" i="1"/>
  <c r="K49" i="1" s="1"/>
  <c r="J48" i="1"/>
  <c r="J49" i="1"/>
  <c r="I48" i="1"/>
  <c r="I49" i="1" s="1"/>
  <c r="L47" i="1"/>
  <c r="K47" i="1"/>
  <c r="J47" i="1"/>
  <c r="I47" i="1"/>
</calcChain>
</file>

<file path=xl/sharedStrings.xml><?xml version="1.0" encoding="utf-8"?>
<sst xmlns="http://schemas.openxmlformats.org/spreadsheetml/2006/main" count="56" uniqueCount="33">
  <si>
    <t>Figure 2 – source data</t>
    <phoneticPr fontId="2"/>
  </si>
  <si>
    <t>Figure 2H</t>
    <phoneticPr fontId="2"/>
  </si>
  <si>
    <t>R-C (including all the traced cells)</t>
    <phoneticPr fontId="8"/>
  </si>
  <si>
    <t>Cervical</t>
    <phoneticPr fontId="8"/>
  </si>
  <si>
    <t>Thoracic</t>
    <phoneticPr fontId="8"/>
  </si>
  <si>
    <t>Lumbar</t>
    <phoneticPr fontId="8"/>
  </si>
  <si>
    <t>Sacral</t>
    <phoneticPr fontId="8"/>
  </si>
  <si>
    <t>AV</t>
    <phoneticPr fontId="2"/>
  </si>
  <si>
    <t>SD</t>
    <phoneticPr fontId="2"/>
  </si>
  <si>
    <t>SE</t>
    <phoneticPr fontId="2"/>
  </si>
  <si>
    <t>Figure 2I</t>
    <phoneticPr fontId="2"/>
  </si>
  <si>
    <t>R-C Length</t>
    <phoneticPr fontId="8"/>
  </si>
  <si>
    <t xml:space="preserve">Collaterals to dorsal </t>
    <phoneticPr fontId="8"/>
  </si>
  <si>
    <t>Collaterals in ventral funiculus</t>
    <phoneticPr fontId="8"/>
  </si>
  <si>
    <t>Rostral</t>
    <phoneticPr fontId="8"/>
  </si>
  <si>
    <t>Bidirectional</t>
    <phoneticPr fontId="8"/>
  </si>
  <si>
    <t>Caudal</t>
    <phoneticPr fontId="8"/>
  </si>
  <si>
    <t>Soma position</t>
    <phoneticPr fontId="2"/>
  </si>
  <si>
    <t>total</t>
    <phoneticPr fontId="2"/>
  </si>
  <si>
    <t>Dorso-lateral</t>
  </si>
  <si>
    <t>%</t>
    <phoneticPr fontId="2"/>
  </si>
  <si>
    <t>Ventral</t>
  </si>
  <si>
    <t>Total</t>
    <phoneticPr fontId="2"/>
  </si>
  <si>
    <t>Left</t>
  </si>
  <si>
    <t>bidirectional</t>
    <phoneticPr fontId="2"/>
  </si>
  <si>
    <t>Ventrally-projecting axons</t>
    <phoneticPr fontId="2"/>
  </si>
  <si>
    <t>Dorsally-projecting axons</t>
    <phoneticPr fontId="2"/>
  </si>
  <si>
    <t>no dorsal collateral</t>
    <phoneticPr fontId="2"/>
  </si>
  <si>
    <t>midline</t>
    <phoneticPr fontId="2"/>
  </si>
  <si>
    <t>ipsilateral</t>
    <phoneticPr fontId="2"/>
  </si>
  <si>
    <t>contralateral</t>
    <phoneticPr fontId="2"/>
  </si>
  <si>
    <t>Right</t>
    <phoneticPr fontId="2"/>
  </si>
  <si>
    <t>Ipsi- vs contralateral projections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</si>
</sst>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432FF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8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9.9978637043366805E-2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9" fontId="4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9" fontId="5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9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1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12" fillId="0" borderId="0" xfId="0" applyFont="1" applyAlignment="1"/>
    <xf numFmtId="0" fontId="3" fillId="0" borderId="0" xfId="0" applyFont="1" applyAlignment="1"/>
    <xf numFmtId="9" fontId="13" fillId="0" borderId="0" xfId="1" applyFont="1" applyFill="1" applyBorder="1" applyAlignment="1"/>
    <xf numFmtId="0" fontId="3" fillId="0" borderId="0" xfId="0" applyFont="1" applyAlignment="1">
      <alignment horizontal="center"/>
    </xf>
    <xf numFmtId="9" fontId="3" fillId="0" borderId="0" xfId="1" applyFont="1" applyBorder="1" applyAlignment="1"/>
    <xf numFmtId="9" fontId="3" fillId="0" borderId="0" xfId="1" applyFont="1" applyFill="1" applyBorder="1" applyAlignment="1"/>
    <xf numFmtId="49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Alignment="1"/>
    <xf numFmtId="0" fontId="5" fillId="0" borderId="0" xfId="0" applyFont="1" applyAlignment="1"/>
    <xf numFmtId="9" fontId="4" fillId="0" borderId="0" xfId="1" applyFont="1" applyFill="1" applyBorder="1" applyAlignment="1"/>
    <xf numFmtId="0" fontId="5" fillId="0" borderId="0" xfId="0" applyFont="1" applyAlignment="1">
      <alignment horizontal="center"/>
    </xf>
    <xf numFmtId="176" fontId="14" fillId="0" borderId="0" xfId="0" applyNumberFormat="1" applyFont="1" applyAlignment="1"/>
    <xf numFmtId="9" fontId="5" fillId="0" borderId="0" xfId="1" applyFont="1" applyBorder="1" applyAlignment="1"/>
    <xf numFmtId="9" fontId="5" fillId="0" borderId="0" xfId="1" applyFont="1" applyFill="1" applyBorder="1" applyAlignment="1"/>
    <xf numFmtId="0" fontId="15" fillId="0" borderId="0" xfId="0" applyFont="1">
      <alignment vertical="center"/>
    </xf>
    <xf numFmtId="0" fontId="0" fillId="0" borderId="1" xfId="0" applyBorder="1">
      <alignment vertical="center"/>
    </xf>
    <xf numFmtId="9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3" fillId="3" borderId="0" xfId="0" applyFont="1" applyFill="1">
      <alignment vertical="center"/>
    </xf>
    <xf numFmtId="9" fontId="4" fillId="3" borderId="0" xfId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9" fontId="4" fillId="3" borderId="0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0" xfId="3">
      <alignment vertical="center"/>
    </xf>
    <xf numFmtId="0" fontId="9" fillId="0" borderId="0" xfId="0" applyFont="1">
      <alignment vertical="center"/>
    </xf>
    <xf numFmtId="9" fontId="9" fillId="0" borderId="0" xfId="2" applyFont="1" applyFill="1" applyAlignment="1">
      <alignment horizontal="center" vertical="center"/>
    </xf>
    <xf numFmtId="0" fontId="3" fillId="4" borderId="0" xfId="0" applyFont="1" applyFill="1">
      <alignment vertical="center"/>
    </xf>
    <xf numFmtId="9" fontId="4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4" fillId="4" borderId="0" xfId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4">
    <cellStyle name="パーセント" xfId="1" builtinId="5"/>
    <cellStyle name="パーセント 2" xfId="2" xr:uid="{B161B421-3C72-514D-8C95-0CA56E1A0160}"/>
    <cellStyle name="標準" xfId="0" builtinId="0"/>
    <cellStyle name="標準 2" xfId="3" xr:uid="{7C8E08A0-9CB4-8745-8D2D-8DF06062B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AF94B-D02E-384B-BED9-2F23C8C89202}">
  <dimension ref="A1:BM69"/>
  <sheetViews>
    <sheetView tabSelected="1" topLeftCell="A38" workbookViewId="0">
      <selection activeCell="G69" sqref="G69"/>
    </sheetView>
  </sheetViews>
  <sheetFormatPr baseColWidth="10" defaultRowHeight="20"/>
  <cols>
    <col min="1" max="1" width="12.5703125" customWidth="1"/>
  </cols>
  <sheetData>
    <row r="1" spans="1:29">
      <c r="A1" s="1" t="s">
        <v>0</v>
      </c>
    </row>
    <row r="2" spans="1:29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29">
      <c r="A3" s="1"/>
    </row>
    <row r="4" spans="1:29">
      <c r="A4" s="9"/>
      <c r="B4" s="4" t="s">
        <v>2</v>
      </c>
      <c r="C4" s="4"/>
      <c r="D4" s="4"/>
      <c r="E4" s="4"/>
      <c r="H4" s="4"/>
      <c r="I4" s="4"/>
      <c r="J4" s="4"/>
    </row>
    <row r="5" spans="1:29">
      <c r="A5" s="10"/>
      <c r="B5" s="10" t="s">
        <v>3</v>
      </c>
      <c r="C5" s="11" t="s">
        <v>4</v>
      </c>
      <c r="D5" s="11" t="s">
        <v>5</v>
      </c>
      <c r="E5" s="11" t="s">
        <v>6</v>
      </c>
      <c r="F5" t="s">
        <v>18</v>
      </c>
      <c r="H5" s="11"/>
      <c r="I5" s="11"/>
      <c r="J5" s="11"/>
    </row>
    <row r="6" spans="1:29">
      <c r="A6" s="11" t="s">
        <v>14</v>
      </c>
      <c r="B6" s="11">
        <v>76</v>
      </c>
      <c r="C6" s="11">
        <v>109</v>
      </c>
      <c r="D6" s="11">
        <v>94</v>
      </c>
      <c r="E6" s="11">
        <v>35</v>
      </c>
      <c r="F6">
        <f>SUM(B6:E6)</f>
        <v>314</v>
      </c>
      <c r="H6" s="11"/>
      <c r="I6" s="11"/>
      <c r="J6" s="11"/>
    </row>
    <row r="7" spans="1:29">
      <c r="A7" s="11" t="s">
        <v>15</v>
      </c>
      <c r="B7" s="11">
        <v>4</v>
      </c>
      <c r="C7" s="11">
        <v>0</v>
      </c>
      <c r="D7" s="11">
        <v>0</v>
      </c>
      <c r="E7" s="11">
        <v>0</v>
      </c>
      <c r="F7">
        <f>SUM(B7:E7)</f>
        <v>4</v>
      </c>
      <c r="H7" s="11"/>
      <c r="I7" s="11"/>
      <c r="J7" s="11"/>
    </row>
    <row r="8" spans="1:29">
      <c r="A8" s="11" t="s">
        <v>16</v>
      </c>
      <c r="B8" s="11">
        <v>7</v>
      </c>
      <c r="C8" s="11">
        <v>0</v>
      </c>
      <c r="D8" s="11">
        <v>1</v>
      </c>
      <c r="E8" s="11">
        <v>6</v>
      </c>
      <c r="F8">
        <f>SUM(B8:E8)</f>
        <v>14</v>
      </c>
      <c r="H8" s="11"/>
      <c r="I8" s="11"/>
      <c r="J8" s="11"/>
    </row>
    <row r="9" spans="1:29">
      <c r="A9" s="11"/>
      <c r="B9" s="11"/>
      <c r="C9" s="11"/>
      <c r="D9" s="11"/>
      <c r="E9" s="10"/>
      <c r="H9" s="11"/>
      <c r="I9" s="11"/>
      <c r="J9" s="10"/>
    </row>
    <row r="10" spans="1:29">
      <c r="A10" s="11" t="s">
        <v>14</v>
      </c>
      <c r="B10" s="11">
        <f>B6/(B6+B7+B8)*100</f>
        <v>87.356321839080465</v>
      </c>
      <c r="C10" s="11">
        <f t="shared" ref="C10:D10" si="0">C6/(C6+C7+C8)*100</f>
        <v>100</v>
      </c>
      <c r="D10" s="11">
        <f t="shared" si="0"/>
        <v>98.94736842105263</v>
      </c>
      <c r="E10" s="11">
        <f>E6/(E6+E7+E8)*100</f>
        <v>85.365853658536579</v>
      </c>
      <c r="F10" s="11">
        <f>F6/(F6+F7+F8)*100</f>
        <v>94.578313253012041</v>
      </c>
      <c r="G10" s="11"/>
      <c r="H10" s="11"/>
      <c r="I10" s="11"/>
      <c r="J10" s="11"/>
      <c r="L10" s="11"/>
    </row>
    <row r="11" spans="1:29">
      <c r="A11" s="11" t="s">
        <v>15</v>
      </c>
      <c r="B11" s="11">
        <f>B7/(B6+B7+B8)*100</f>
        <v>4.5977011494252871</v>
      </c>
      <c r="C11" s="11">
        <f t="shared" ref="C11:E11" si="1">C7/(C6+C7+C8)*100</f>
        <v>0</v>
      </c>
      <c r="D11" s="11">
        <f t="shared" si="1"/>
        <v>0</v>
      </c>
      <c r="E11" s="11">
        <f t="shared" si="1"/>
        <v>0</v>
      </c>
      <c r="F11" s="11">
        <f t="shared" ref="F11" si="2">F7/(F6+F7+F8)*100</f>
        <v>1.2048192771084338</v>
      </c>
      <c r="G11" s="11"/>
      <c r="H11" s="11"/>
      <c r="I11" s="11"/>
      <c r="J11" s="11"/>
      <c r="L11" s="11"/>
    </row>
    <row r="12" spans="1:29">
      <c r="A12" s="11" t="s">
        <v>16</v>
      </c>
      <c r="B12" s="11">
        <f>B8/(B6+B7+B8)*100</f>
        <v>8.0459770114942533</v>
      </c>
      <c r="C12" s="11">
        <f t="shared" ref="C12:E12" si="3">C8/(C6+C7+C8)*100</f>
        <v>0</v>
      </c>
      <c r="D12" s="11">
        <f t="shared" si="3"/>
        <v>1.0526315789473684</v>
      </c>
      <c r="E12" s="11">
        <f t="shared" si="3"/>
        <v>14.634146341463413</v>
      </c>
      <c r="F12" s="11">
        <f t="shared" ref="F12" si="4">F8/(F6+F7+F8)*100</f>
        <v>4.2168674698795181</v>
      </c>
      <c r="G12" s="11"/>
      <c r="H12" s="11"/>
      <c r="I12" s="11"/>
      <c r="J12" s="11"/>
      <c r="L12" s="11"/>
    </row>
    <row r="13" spans="1:29">
      <c r="A13" s="1"/>
    </row>
    <row r="14" spans="1:29" ht="21" customHeight="1">
      <c r="A14" s="48" t="s">
        <v>10</v>
      </c>
      <c r="B14" s="49"/>
      <c r="C14" s="50"/>
      <c r="D14" s="50"/>
      <c r="E14" s="50"/>
      <c r="F14" s="50"/>
      <c r="G14" s="50"/>
      <c r="H14" s="51"/>
      <c r="I14" s="52"/>
      <c r="J14" s="51"/>
      <c r="K14" s="51"/>
      <c r="L14" s="51"/>
      <c r="M14" s="51"/>
      <c r="N14" s="51"/>
      <c r="O14" s="53"/>
      <c r="P14" s="6"/>
      <c r="Q14" s="4"/>
      <c r="R14" s="4"/>
      <c r="S14" s="4"/>
      <c r="T14" s="4"/>
      <c r="U14" s="4"/>
      <c r="V14" s="5"/>
      <c r="W14" s="7"/>
      <c r="X14" s="4"/>
      <c r="Y14" s="4"/>
      <c r="Z14" s="4"/>
      <c r="AA14" s="4"/>
      <c r="AB14" s="4"/>
    </row>
    <row r="15" spans="1:29" ht="21" customHeight="1">
      <c r="A15" s="8"/>
      <c r="B15" s="8" t="s">
        <v>11</v>
      </c>
      <c r="C15" s="3"/>
      <c r="D15" s="3"/>
      <c r="E15" s="3"/>
      <c r="F15" s="3"/>
      <c r="G15" s="3"/>
      <c r="H15" s="44"/>
      <c r="I15" s="44" t="s">
        <v>12</v>
      </c>
      <c r="J15" s="4"/>
      <c r="K15" s="4"/>
      <c r="L15" s="4"/>
      <c r="M15" s="4"/>
      <c r="N15" s="45"/>
      <c r="O15" s="44" t="s">
        <v>13</v>
      </c>
      <c r="P15" s="6"/>
      <c r="Q15" s="4"/>
      <c r="R15" s="4"/>
      <c r="S15" s="4"/>
      <c r="T15" s="9"/>
      <c r="U15" s="4"/>
      <c r="V15" s="5"/>
      <c r="W15" s="7"/>
      <c r="X15" s="4"/>
      <c r="Y15" s="9"/>
      <c r="Z15" s="4"/>
      <c r="AA15" s="4"/>
      <c r="AB15" s="4"/>
      <c r="AC15" s="4"/>
    </row>
    <row r="16" spans="1:29" ht="21" customHeight="1">
      <c r="B16" s="10" t="s">
        <v>3</v>
      </c>
      <c r="C16" s="11" t="s">
        <v>4</v>
      </c>
      <c r="D16" s="11" t="s">
        <v>5</v>
      </c>
      <c r="E16" s="11" t="s">
        <v>6</v>
      </c>
      <c r="F16" s="3"/>
      <c r="G16" s="3"/>
      <c r="H16" s="4"/>
      <c r="I16" s="10" t="s">
        <v>3</v>
      </c>
      <c r="J16" s="11" t="s">
        <v>4</v>
      </c>
      <c r="K16" s="11" t="s">
        <v>5</v>
      </c>
      <c r="L16" s="11" t="s">
        <v>6</v>
      </c>
      <c r="M16" s="4"/>
      <c r="N16" s="4"/>
      <c r="O16" s="10" t="s">
        <v>3</v>
      </c>
      <c r="P16" s="11" t="s">
        <v>4</v>
      </c>
      <c r="Q16" s="11" t="s">
        <v>5</v>
      </c>
      <c r="R16" s="11" t="s">
        <v>6</v>
      </c>
      <c r="S16" s="4"/>
      <c r="T16" s="10"/>
      <c r="U16" s="11"/>
      <c r="V16" s="11"/>
      <c r="W16" s="11"/>
      <c r="X16" s="4"/>
      <c r="Y16" s="10"/>
      <c r="Z16" s="10"/>
      <c r="AA16" s="11"/>
      <c r="AB16" s="11"/>
      <c r="AC16" s="11"/>
    </row>
    <row r="17" spans="2:31" ht="21" customHeight="1">
      <c r="B17" s="11">
        <v>2788</v>
      </c>
      <c r="C17" s="11">
        <v>3436</v>
      </c>
      <c r="D17" s="11">
        <v>2879</v>
      </c>
      <c r="E17" s="11">
        <v>1360</v>
      </c>
      <c r="F17" s="3"/>
      <c r="G17" s="3"/>
      <c r="H17" s="4"/>
      <c r="I17" s="11">
        <v>8</v>
      </c>
      <c r="J17" s="11">
        <v>1</v>
      </c>
      <c r="K17" s="11">
        <v>2</v>
      </c>
      <c r="L17" s="11">
        <v>0</v>
      </c>
      <c r="M17" s="4"/>
      <c r="N17" s="4"/>
      <c r="O17" s="11">
        <v>0</v>
      </c>
      <c r="P17" s="11">
        <v>0</v>
      </c>
      <c r="Q17" s="11">
        <v>2</v>
      </c>
      <c r="R17" s="11">
        <v>0</v>
      </c>
      <c r="S17" s="4"/>
      <c r="T17" s="12"/>
      <c r="U17" s="12"/>
      <c r="V17" s="12"/>
      <c r="W17" s="12"/>
      <c r="X17" s="4"/>
      <c r="Y17" s="11"/>
      <c r="Z17" s="11"/>
      <c r="AA17" s="11"/>
      <c r="AB17" s="11"/>
      <c r="AC17" s="11"/>
    </row>
    <row r="18" spans="2:31" ht="21" customHeight="1">
      <c r="B18" s="11">
        <v>1251</v>
      </c>
      <c r="C18" s="11">
        <v>3217</v>
      </c>
      <c r="D18" s="11">
        <v>6852</v>
      </c>
      <c r="E18" s="11">
        <v>7884</v>
      </c>
      <c r="F18" s="3"/>
      <c r="G18" s="3"/>
      <c r="H18" s="4"/>
      <c r="I18" s="11">
        <v>3</v>
      </c>
      <c r="J18" s="11">
        <v>2</v>
      </c>
      <c r="K18" s="11">
        <v>3</v>
      </c>
      <c r="L18" s="11">
        <v>0</v>
      </c>
      <c r="M18" s="4"/>
      <c r="N18" s="4"/>
      <c r="O18" s="11">
        <v>1</v>
      </c>
      <c r="P18" s="11">
        <v>1</v>
      </c>
      <c r="Q18" s="11">
        <v>1</v>
      </c>
      <c r="R18" s="11">
        <v>3</v>
      </c>
      <c r="S18" s="4"/>
      <c r="T18" s="12"/>
      <c r="U18" s="12"/>
      <c r="V18" s="12"/>
      <c r="W18" s="12"/>
      <c r="X18" s="4"/>
      <c r="Y18" s="11"/>
      <c r="Z18" s="11"/>
      <c r="AA18" s="11"/>
      <c r="AB18" s="11"/>
      <c r="AC18" s="11"/>
    </row>
    <row r="19" spans="2:31" ht="21" customHeight="1">
      <c r="B19" s="11">
        <v>1777</v>
      </c>
      <c r="C19" s="11">
        <v>3168</v>
      </c>
      <c r="D19" s="11">
        <v>6604</v>
      </c>
      <c r="E19" s="11">
        <v>4182</v>
      </c>
      <c r="F19" s="3"/>
      <c r="G19" s="3"/>
      <c r="H19" s="4"/>
      <c r="I19" s="11">
        <v>5</v>
      </c>
      <c r="J19" s="11">
        <v>2</v>
      </c>
      <c r="K19" s="11">
        <v>0</v>
      </c>
      <c r="L19" s="11">
        <v>1</v>
      </c>
      <c r="M19" s="4"/>
      <c r="N19" s="4"/>
      <c r="O19" s="11">
        <v>1</v>
      </c>
      <c r="P19" s="11">
        <v>1</v>
      </c>
      <c r="Q19" s="11">
        <v>5</v>
      </c>
      <c r="R19" s="11">
        <v>3</v>
      </c>
      <c r="S19" s="4"/>
      <c r="T19" s="12"/>
      <c r="U19" s="12"/>
      <c r="V19" s="12"/>
      <c r="W19" s="12"/>
      <c r="X19" s="4"/>
      <c r="Y19" s="11"/>
      <c r="Z19" s="11"/>
      <c r="AA19" s="11"/>
      <c r="AB19" s="11"/>
      <c r="AC19" s="11"/>
    </row>
    <row r="20" spans="2:31" ht="21" customHeight="1">
      <c r="B20" s="11">
        <v>2925</v>
      </c>
      <c r="C20" s="11">
        <v>2117</v>
      </c>
      <c r="D20" s="11">
        <v>5370</v>
      </c>
      <c r="E20" s="11">
        <v>5390</v>
      </c>
      <c r="F20" s="3"/>
      <c r="G20" s="3"/>
      <c r="H20" s="4"/>
      <c r="I20" s="11">
        <v>8</v>
      </c>
      <c r="J20" s="11">
        <v>1</v>
      </c>
      <c r="K20" s="11">
        <v>0</v>
      </c>
      <c r="L20" s="11">
        <v>0</v>
      </c>
      <c r="M20" s="4"/>
      <c r="N20" s="4"/>
      <c r="O20" s="11">
        <v>1</v>
      </c>
      <c r="P20" s="11">
        <v>1</v>
      </c>
      <c r="Q20" s="11">
        <v>1</v>
      </c>
      <c r="R20" s="11">
        <v>2</v>
      </c>
      <c r="S20" s="4"/>
      <c r="T20" s="12"/>
      <c r="U20" s="12"/>
      <c r="V20" s="12"/>
      <c r="W20" s="12"/>
      <c r="X20" s="4"/>
      <c r="Y20" s="11"/>
      <c r="Z20" s="11"/>
      <c r="AA20" s="11"/>
      <c r="AB20" s="11"/>
      <c r="AC20" s="10"/>
    </row>
    <row r="21" spans="2:31" ht="21" customHeight="1">
      <c r="B21" s="11">
        <v>3736</v>
      </c>
      <c r="C21" s="11">
        <v>1962</v>
      </c>
      <c r="D21" s="11">
        <v>3310</v>
      </c>
      <c r="E21" s="11">
        <v>2493</v>
      </c>
      <c r="F21" s="3"/>
      <c r="G21" s="3"/>
      <c r="H21" s="4"/>
      <c r="I21" s="11">
        <v>3</v>
      </c>
      <c r="J21" s="11">
        <v>0</v>
      </c>
      <c r="K21" s="11">
        <v>0</v>
      </c>
      <c r="L21" s="11">
        <v>0</v>
      </c>
      <c r="M21" s="4"/>
      <c r="N21" s="4"/>
      <c r="O21" s="11">
        <v>1</v>
      </c>
      <c r="P21" s="11">
        <v>0</v>
      </c>
      <c r="Q21" s="11">
        <v>1</v>
      </c>
      <c r="R21" s="11">
        <v>3</v>
      </c>
      <c r="S21" s="4"/>
      <c r="T21" s="12"/>
      <c r="U21" s="12"/>
      <c r="V21" s="12"/>
      <c r="W21" s="12"/>
      <c r="X21" s="4"/>
      <c r="Y21" s="11"/>
      <c r="Z21" s="11"/>
      <c r="AA21" s="11"/>
      <c r="AB21" s="11"/>
      <c r="AC21" s="11"/>
      <c r="AE21" s="11"/>
    </row>
    <row r="22" spans="2:31" ht="21" customHeight="1">
      <c r="B22" s="11">
        <v>1330</v>
      </c>
      <c r="C22" s="11">
        <v>1922</v>
      </c>
      <c r="D22" s="11">
        <v>3323</v>
      </c>
      <c r="E22" s="11">
        <v>4803</v>
      </c>
      <c r="F22" s="3"/>
      <c r="G22" s="3"/>
      <c r="H22" s="4"/>
      <c r="I22" s="11">
        <v>2</v>
      </c>
      <c r="J22" s="11">
        <v>1</v>
      </c>
      <c r="K22" s="11">
        <v>0</v>
      </c>
      <c r="L22" s="11">
        <v>0</v>
      </c>
      <c r="M22" s="4"/>
      <c r="N22" s="4"/>
      <c r="O22" s="11">
        <v>1</v>
      </c>
      <c r="P22" s="11">
        <v>1</v>
      </c>
      <c r="Q22" s="11">
        <v>0</v>
      </c>
      <c r="R22" s="11">
        <v>2</v>
      </c>
      <c r="S22" s="4"/>
      <c r="T22" s="12"/>
      <c r="U22" s="12"/>
      <c r="V22" s="12"/>
      <c r="W22" s="12"/>
      <c r="X22" s="4"/>
      <c r="Y22" s="11"/>
      <c r="Z22" s="11"/>
      <c r="AA22" s="11"/>
      <c r="AB22" s="11"/>
      <c r="AC22" s="11"/>
      <c r="AE22" s="11"/>
    </row>
    <row r="23" spans="2:31" ht="21" customHeight="1">
      <c r="B23" s="13">
        <v>1536</v>
      </c>
      <c r="C23" s="11">
        <v>1659</v>
      </c>
      <c r="D23" s="11">
        <v>5023</v>
      </c>
      <c r="E23" s="11">
        <v>3341</v>
      </c>
      <c r="F23" s="3"/>
      <c r="G23" s="3"/>
      <c r="H23" s="4"/>
      <c r="I23" s="13">
        <v>1</v>
      </c>
      <c r="J23" s="11">
        <v>0</v>
      </c>
      <c r="K23" s="11">
        <v>0</v>
      </c>
      <c r="L23" s="11">
        <v>0</v>
      </c>
      <c r="M23" s="4"/>
      <c r="N23" s="4"/>
      <c r="O23" s="13">
        <v>0</v>
      </c>
      <c r="P23" s="11">
        <v>1</v>
      </c>
      <c r="Q23" s="11">
        <v>2</v>
      </c>
      <c r="R23" s="11">
        <v>1</v>
      </c>
      <c r="S23" s="4"/>
      <c r="T23" s="12"/>
      <c r="U23" s="12"/>
      <c r="V23" s="12"/>
      <c r="W23" s="12"/>
      <c r="X23" s="4"/>
      <c r="Y23" s="11"/>
      <c r="Z23" s="11"/>
      <c r="AA23" s="11"/>
      <c r="AB23" s="11"/>
      <c r="AC23" s="11"/>
      <c r="AE23" s="11"/>
    </row>
    <row r="24" spans="2:31" ht="21" customHeight="1">
      <c r="B24" s="13">
        <v>1625</v>
      </c>
      <c r="C24" s="11">
        <v>2996</v>
      </c>
      <c r="D24" s="11">
        <v>3032</v>
      </c>
      <c r="E24" s="11">
        <v>655</v>
      </c>
      <c r="F24" s="3"/>
      <c r="G24" s="3"/>
      <c r="H24" s="4"/>
      <c r="I24" s="13">
        <v>0</v>
      </c>
      <c r="J24" s="11">
        <v>1</v>
      </c>
      <c r="K24" s="11">
        <v>0</v>
      </c>
      <c r="L24" s="11">
        <v>0</v>
      </c>
      <c r="M24" s="4"/>
      <c r="N24" s="4"/>
      <c r="O24" s="13">
        <v>0</v>
      </c>
      <c r="P24" s="11">
        <v>1</v>
      </c>
      <c r="Q24" s="11">
        <v>2</v>
      </c>
      <c r="R24" s="11">
        <v>2</v>
      </c>
      <c r="S24" s="4"/>
      <c r="T24" s="13"/>
      <c r="U24" s="12"/>
      <c r="V24" s="12"/>
      <c r="W24" s="12"/>
      <c r="X24" s="4"/>
      <c r="Y24" s="4"/>
      <c r="Z24" s="4"/>
      <c r="AA24" s="4"/>
      <c r="AB24" s="4"/>
      <c r="AC24" s="14"/>
    </row>
    <row r="25" spans="2:31" ht="21" customHeight="1">
      <c r="B25" s="13">
        <v>2125</v>
      </c>
      <c r="C25" s="11">
        <v>2116</v>
      </c>
      <c r="D25" s="11">
        <v>4976</v>
      </c>
      <c r="E25" s="3"/>
      <c r="F25" s="3"/>
      <c r="G25" s="3"/>
      <c r="H25" s="4"/>
      <c r="I25" s="13">
        <v>2</v>
      </c>
      <c r="J25" s="11">
        <v>2</v>
      </c>
      <c r="K25" s="11">
        <v>1</v>
      </c>
      <c r="L25" s="4"/>
      <c r="M25" s="4"/>
      <c r="N25" s="4"/>
      <c r="O25" s="13">
        <v>0</v>
      </c>
      <c r="P25" s="11">
        <v>0</v>
      </c>
      <c r="Q25" s="11">
        <v>10</v>
      </c>
      <c r="R25" s="4"/>
      <c r="S25" s="4"/>
      <c r="T25" s="13"/>
      <c r="U25" s="12"/>
      <c r="V25" s="12"/>
      <c r="W25" s="7"/>
      <c r="X25" s="4"/>
      <c r="Y25" s="4"/>
      <c r="Z25" s="4"/>
      <c r="AA25" s="4"/>
      <c r="AB25" s="4"/>
      <c r="AC25" s="14"/>
    </row>
    <row r="26" spans="2:31" ht="21" customHeight="1">
      <c r="B26" s="13">
        <v>1163</v>
      </c>
      <c r="C26" s="11">
        <v>2818</v>
      </c>
      <c r="D26" s="11">
        <v>6856</v>
      </c>
      <c r="E26" s="3"/>
      <c r="F26" s="3"/>
      <c r="G26" s="3"/>
      <c r="H26" s="4"/>
      <c r="I26" s="13">
        <v>0</v>
      </c>
      <c r="J26" s="11">
        <v>7</v>
      </c>
      <c r="K26" s="11">
        <v>0</v>
      </c>
      <c r="L26" s="4"/>
      <c r="M26" s="4"/>
      <c r="N26" s="4"/>
      <c r="O26" s="13">
        <v>0</v>
      </c>
      <c r="P26" s="11">
        <v>2</v>
      </c>
      <c r="Q26" s="11">
        <v>7</v>
      </c>
      <c r="R26" s="4"/>
      <c r="S26" s="4"/>
      <c r="T26" s="13"/>
      <c r="U26" s="12"/>
      <c r="V26" s="12"/>
      <c r="W26" s="7"/>
      <c r="X26" s="4"/>
      <c r="Y26" s="4"/>
      <c r="Z26" s="4"/>
      <c r="AA26" s="4"/>
      <c r="AB26" s="4"/>
      <c r="AC26" s="14"/>
    </row>
    <row r="27" spans="2:31" ht="21" customHeight="1">
      <c r="B27" s="11">
        <v>722</v>
      </c>
      <c r="C27" s="11">
        <v>3422</v>
      </c>
      <c r="D27" s="3"/>
      <c r="E27" s="3"/>
      <c r="F27" s="3"/>
      <c r="G27" s="3"/>
      <c r="H27" s="4"/>
      <c r="I27" s="11">
        <v>2</v>
      </c>
      <c r="J27" s="11">
        <v>5</v>
      </c>
      <c r="K27" s="11"/>
      <c r="L27" s="4"/>
      <c r="M27" s="4"/>
      <c r="N27" s="4"/>
      <c r="O27" s="11">
        <v>0</v>
      </c>
      <c r="P27" s="11">
        <v>5</v>
      </c>
      <c r="Q27" s="4"/>
      <c r="R27" s="4"/>
      <c r="S27" s="4"/>
      <c r="T27" s="13"/>
      <c r="U27" s="12"/>
      <c r="V27" s="5"/>
      <c r="W27" s="7"/>
      <c r="X27" s="4"/>
      <c r="Y27" s="4"/>
      <c r="Z27" s="4"/>
      <c r="AA27" s="4"/>
      <c r="AB27" s="4"/>
      <c r="AC27" s="14"/>
    </row>
    <row r="28" spans="2:31" ht="21" customHeight="1">
      <c r="B28" s="11">
        <v>1771</v>
      </c>
      <c r="C28" s="11">
        <v>3736</v>
      </c>
      <c r="D28" s="3"/>
      <c r="E28" s="3"/>
      <c r="F28" s="3"/>
      <c r="G28" s="3"/>
      <c r="H28" s="4"/>
      <c r="I28" s="11">
        <v>2</v>
      </c>
      <c r="J28" s="11">
        <v>0</v>
      </c>
      <c r="K28" s="4"/>
      <c r="L28" s="4"/>
      <c r="M28" s="4"/>
      <c r="N28" s="4"/>
      <c r="O28" s="11">
        <v>0</v>
      </c>
      <c r="P28" s="11">
        <v>5</v>
      </c>
      <c r="Q28" s="4"/>
      <c r="R28" s="4"/>
      <c r="S28" s="4"/>
      <c r="T28" s="12"/>
      <c r="U28" s="12"/>
      <c r="V28" s="5"/>
      <c r="W28" s="7"/>
      <c r="X28" s="4"/>
      <c r="Y28" s="4"/>
      <c r="Z28" s="4"/>
      <c r="AA28" s="4"/>
      <c r="AB28" s="4"/>
      <c r="AC28" s="14"/>
    </row>
    <row r="29" spans="2:31" ht="21" customHeight="1">
      <c r="B29" s="11">
        <v>1975</v>
      </c>
      <c r="C29" s="11">
        <v>6051</v>
      </c>
      <c r="D29" s="3"/>
      <c r="E29" s="3"/>
      <c r="F29" s="3"/>
      <c r="G29" s="3"/>
      <c r="H29" s="4"/>
      <c r="I29" s="11">
        <v>4</v>
      </c>
      <c r="J29" s="11">
        <v>3</v>
      </c>
      <c r="K29" s="4"/>
      <c r="L29" s="4"/>
      <c r="M29" s="4"/>
      <c r="N29" s="4"/>
      <c r="O29" s="11">
        <v>0</v>
      </c>
      <c r="P29" s="11">
        <v>4</v>
      </c>
      <c r="Q29" s="4"/>
      <c r="R29" s="4"/>
      <c r="S29" s="4"/>
      <c r="T29" s="12"/>
      <c r="U29" s="12"/>
      <c r="V29" s="5"/>
      <c r="W29" s="7"/>
      <c r="X29" s="4"/>
      <c r="Y29" s="4"/>
      <c r="Z29" s="4"/>
      <c r="AA29" s="4"/>
      <c r="AB29" s="4"/>
      <c r="AC29" s="14"/>
    </row>
    <row r="30" spans="2:31" ht="21" customHeight="1">
      <c r="B30" s="11">
        <v>1696</v>
      </c>
      <c r="C30" s="11">
        <v>3665</v>
      </c>
      <c r="D30" s="3"/>
      <c r="E30" s="3"/>
      <c r="F30" s="3"/>
      <c r="G30" s="3"/>
      <c r="H30" s="4"/>
      <c r="I30" s="11">
        <v>6</v>
      </c>
      <c r="J30" s="11">
        <v>0</v>
      </c>
      <c r="K30" s="4"/>
      <c r="L30" s="4"/>
      <c r="M30" s="4"/>
      <c r="N30" s="4"/>
      <c r="O30" s="11">
        <v>0</v>
      </c>
      <c r="P30" s="11">
        <v>4</v>
      </c>
      <c r="Q30" s="4"/>
      <c r="R30" s="4"/>
      <c r="S30" s="4"/>
      <c r="T30" s="12"/>
      <c r="U30" s="12"/>
      <c r="V30" s="5"/>
      <c r="W30" s="7"/>
      <c r="X30" s="4"/>
      <c r="Y30" s="4"/>
      <c r="Z30" s="4"/>
      <c r="AA30" s="4"/>
      <c r="AB30" s="4"/>
      <c r="AC30" s="14"/>
    </row>
    <row r="31" spans="2:31" ht="21" customHeight="1">
      <c r="B31" s="15">
        <v>1655</v>
      </c>
      <c r="C31" s="11">
        <v>2633</v>
      </c>
      <c r="D31" s="3"/>
      <c r="E31" s="3"/>
      <c r="F31" s="3"/>
      <c r="G31" s="3"/>
      <c r="H31" s="4"/>
      <c r="I31" s="15">
        <v>3</v>
      </c>
      <c r="J31" s="11">
        <v>4</v>
      </c>
      <c r="K31" s="4"/>
      <c r="L31" s="4"/>
      <c r="M31" s="4"/>
      <c r="N31" s="4"/>
      <c r="O31" s="15">
        <v>1</v>
      </c>
      <c r="P31" s="11">
        <v>2</v>
      </c>
      <c r="Q31" s="4"/>
      <c r="R31" s="4"/>
      <c r="S31" s="4"/>
      <c r="T31" s="16"/>
      <c r="U31" s="12"/>
      <c r="V31" s="5"/>
      <c r="W31" s="7"/>
      <c r="X31" s="4"/>
      <c r="Y31" s="4"/>
      <c r="Z31" s="4"/>
      <c r="AA31" s="4"/>
      <c r="AB31" s="4"/>
    </row>
    <row r="32" spans="2:31" ht="21" customHeight="1">
      <c r="B32" s="15">
        <v>1479</v>
      </c>
      <c r="C32" s="3">
        <v>4190</v>
      </c>
      <c r="D32" s="3"/>
      <c r="E32" s="3"/>
      <c r="F32" s="3"/>
      <c r="G32" s="3"/>
      <c r="H32" s="4"/>
      <c r="I32" s="15">
        <v>2</v>
      </c>
      <c r="J32" s="11">
        <v>4</v>
      </c>
      <c r="K32" s="12"/>
      <c r="L32" s="4"/>
      <c r="M32" s="4"/>
      <c r="N32" s="4"/>
      <c r="O32" s="15">
        <v>0</v>
      </c>
      <c r="P32" s="11">
        <v>1</v>
      </c>
      <c r="Q32" s="4"/>
      <c r="R32" s="4"/>
      <c r="S32" s="4"/>
      <c r="T32" s="17"/>
      <c r="U32" s="12"/>
      <c r="V32" s="5"/>
      <c r="W32" s="7"/>
      <c r="X32" s="4"/>
      <c r="Y32" s="4"/>
      <c r="Z32" s="4"/>
      <c r="AA32" s="4"/>
      <c r="AB32" s="4"/>
    </row>
    <row r="33" spans="1:65" ht="21" customHeight="1">
      <c r="B33" s="15">
        <v>993</v>
      </c>
      <c r="C33" s="3">
        <v>2852</v>
      </c>
      <c r="D33" s="3"/>
      <c r="E33" s="3"/>
      <c r="F33" s="3"/>
      <c r="G33" s="3"/>
      <c r="H33" s="4"/>
      <c r="I33" s="15">
        <v>3</v>
      </c>
      <c r="J33" s="11">
        <v>6</v>
      </c>
      <c r="K33" s="12"/>
      <c r="L33" s="4"/>
      <c r="M33" s="4"/>
      <c r="N33" s="4"/>
      <c r="O33" s="15">
        <v>1</v>
      </c>
      <c r="P33" s="11">
        <v>1</v>
      </c>
      <c r="Q33" s="4"/>
      <c r="R33" s="4"/>
      <c r="S33" s="4"/>
      <c r="T33" s="16"/>
      <c r="U33" s="12"/>
      <c r="V33" s="5"/>
      <c r="W33" s="7"/>
      <c r="X33" s="4"/>
      <c r="Y33" s="4"/>
      <c r="Z33" s="4"/>
      <c r="AA33" s="4"/>
      <c r="AB33" s="4"/>
    </row>
    <row r="34" spans="1:65" ht="21" customHeight="1">
      <c r="B34" s="18">
        <v>1610</v>
      </c>
      <c r="C34" s="3">
        <v>2377</v>
      </c>
      <c r="D34" s="3"/>
      <c r="E34" s="3"/>
      <c r="F34" s="3"/>
      <c r="G34" s="3"/>
      <c r="H34" s="4"/>
      <c r="I34" s="18">
        <v>5</v>
      </c>
      <c r="J34" s="11">
        <v>2</v>
      </c>
      <c r="K34" s="12"/>
      <c r="L34" s="4"/>
      <c r="M34" s="4"/>
      <c r="N34" s="4"/>
      <c r="O34" s="18">
        <v>0</v>
      </c>
      <c r="P34" s="11">
        <v>2</v>
      </c>
      <c r="Q34" s="4"/>
      <c r="R34" s="4"/>
      <c r="S34" s="4"/>
      <c r="T34" s="11"/>
      <c r="U34" s="12"/>
      <c r="V34" s="5"/>
      <c r="W34" s="7"/>
      <c r="X34" s="4"/>
      <c r="Y34" s="4"/>
      <c r="Z34" s="4"/>
      <c r="AA34" s="4"/>
      <c r="AB34" s="4"/>
    </row>
    <row r="35" spans="1:65" ht="21" customHeight="1">
      <c r="B35" s="18">
        <v>1409</v>
      </c>
      <c r="C35" s="3">
        <v>1625</v>
      </c>
      <c r="D35" s="3"/>
      <c r="E35" s="3"/>
      <c r="F35" s="3"/>
      <c r="G35" s="3"/>
      <c r="H35" s="4"/>
      <c r="I35" s="18">
        <v>3</v>
      </c>
      <c r="J35" s="11">
        <v>0</v>
      </c>
      <c r="K35" s="12"/>
      <c r="L35" s="4"/>
      <c r="M35" s="4"/>
      <c r="N35" s="4"/>
      <c r="O35" s="18">
        <v>1</v>
      </c>
      <c r="P35" s="11">
        <v>1</v>
      </c>
      <c r="Q35" s="4"/>
      <c r="R35" s="4"/>
      <c r="S35" s="4"/>
      <c r="T35" s="11"/>
      <c r="U35" s="12"/>
      <c r="V35" s="5"/>
      <c r="W35" s="7"/>
      <c r="X35" s="19"/>
      <c r="Y35" s="20"/>
      <c r="Z35" s="19"/>
      <c r="AA35" s="21"/>
      <c r="AB35" s="21"/>
      <c r="AC35" s="21"/>
      <c r="AD35" s="22"/>
      <c r="AE35" s="23"/>
      <c r="AF35" s="23"/>
      <c r="AG35" s="24"/>
      <c r="AH35" s="23"/>
      <c r="AI35" s="23"/>
      <c r="AJ35" s="23"/>
      <c r="AK35" s="25"/>
      <c r="AL35" s="23"/>
      <c r="AM35" s="21"/>
      <c r="AN35" s="21"/>
      <c r="AO35" s="21"/>
      <c r="AP35" s="22"/>
      <c r="AQ35" s="23"/>
      <c r="AR35" s="23"/>
      <c r="AS35" s="26"/>
      <c r="AT35" s="23"/>
      <c r="AU35" s="23"/>
      <c r="AV35" s="23"/>
      <c r="AW35" s="25"/>
      <c r="AX35" s="23"/>
      <c r="AY35" s="21"/>
      <c r="AZ35" s="21"/>
      <c r="BA35" s="21"/>
      <c r="BB35" s="22"/>
      <c r="BC35" s="23"/>
      <c r="BD35" s="23"/>
      <c r="BE35" s="27"/>
      <c r="BF35" s="23"/>
      <c r="BG35" s="23"/>
      <c r="BH35" s="23"/>
      <c r="BI35" s="25"/>
      <c r="BJ35" s="23"/>
      <c r="BK35" s="21"/>
      <c r="BL35" s="21"/>
      <c r="BM35" s="21"/>
    </row>
    <row r="36" spans="1:65" ht="21" customHeight="1">
      <c r="B36" s="11">
        <v>1909</v>
      </c>
      <c r="C36" s="3">
        <v>1913</v>
      </c>
      <c r="D36" s="3"/>
      <c r="E36" s="3"/>
      <c r="F36" s="3"/>
      <c r="G36" s="3"/>
      <c r="H36" s="4"/>
      <c r="I36" s="11">
        <v>5</v>
      </c>
      <c r="J36" s="17">
        <v>1</v>
      </c>
      <c r="K36" s="28"/>
      <c r="L36" s="4"/>
      <c r="M36" s="4"/>
      <c r="N36" s="4"/>
      <c r="O36" s="11">
        <v>1</v>
      </c>
      <c r="P36" s="17">
        <v>1</v>
      </c>
      <c r="Q36" s="4"/>
      <c r="R36" s="4"/>
      <c r="S36" s="4"/>
      <c r="T36" s="12"/>
      <c r="U36" s="28"/>
      <c r="V36" s="5"/>
      <c r="W36" s="7"/>
      <c r="X36" s="19"/>
      <c r="Y36" s="20"/>
      <c r="Z36" s="29"/>
      <c r="AA36" s="30"/>
      <c r="AB36" s="30"/>
      <c r="AC36" s="30"/>
      <c r="AD36" s="19"/>
      <c r="AE36" s="31"/>
      <c r="AF36" s="31"/>
      <c r="AG36" s="32"/>
      <c r="AH36" s="31"/>
      <c r="AI36" s="31"/>
      <c r="AJ36" s="31"/>
      <c r="AK36" s="33"/>
      <c r="AL36" s="29"/>
      <c r="AM36" s="34"/>
      <c r="AN36" s="34"/>
      <c r="AO36" s="34"/>
      <c r="AP36" s="19"/>
      <c r="AQ36" s="31"/>
      <c r="AR36" s="31"/>
      <c r="AS36" s="35"/>
      <c r="AT36" s="31"/>
      <c r="AU36" s="31"/>
      <c r="AV36" s="31"/>
      <c r="AW36" s="33"/>
      <c r="AX36" s="29"/>
      <c r="AY36" s="30"/>
      <c r="AZ36" s="30"/>
      <c r="BA36" s="30"/>
      <c r="BB36" s="19"/>
      <c r="BC36" s="31"/>
      <c r="BD36" s="31"/>
      <c r="BE36" s="36"/>
      <c r="BF36" s="31"/>
      <c r="BG36" s="31"/>
      <c r="BH36" s="31"/>
      <c r="BI36" s="33"/>
      <c r="BJ36" s="29"/>
      <c r="BK36" s="30"/>
      <c r="BL36" s="30"/>
      <c r="BM36" s="30"/>
    </row>
    <row r="37" spans="1:65" ht="21" customHeight="1">
      <c r="B37" s="11">
        <v>1730</v>
      </c>
      <c r="C37" s="3">
        <v>2800</v>
      </c>
      <c r="D37" s="3"/>
      <c r="E37" s="3"/>
      <c r="F37" s="3"/>
      <c r="G37" s="3"/>
      <c r="H37" s="4"/>
      <c r="I37" s="11">
        <v>6</v>
      </c>
      <c r="J37" s="17">
        <v>0</v>
      </c>
      <c r="K37" s="28"/>
      <c r="L37" s="4"/>
      <c r="M37" s="4"/>
      <c r="N37" s="4"/>
      <c r="O37" s="11">
        <v>2</v>
      </c>
      <c r="P37" s="17">
        <v>1</v>
      </c>
      <c r="Q37" s="4"/>
      <c r="R37" s="4"/>
      <c r="S37" s="4"/>
      <c r="T37" s="12"/>
      <c r="U37" s="28"/>
      <c r="V37" s="5"/>
      <c r="W37" s="7"/>
      <c r="X37" s="4"/>
      <c r="Y37" s="4"/>
      <c r="Z37" s="4"/>
      <c r="AA37" s="4"/>
      <c r="AB37" s="4"/>
      <c r="AC37" s="37"/>
      <c r="AD37" s="37"/>
    </row>
    <row r="38" spans="1:65" ht="21" customHeight="1">
      <c r="B38" s="11">
        <v>1257</v>
      </c>
      <c r="C38" s="3">
        <v>2654</v>
      </c>
      <c r="D38" s="3"/>
      <c r="E38" s="3"/>
      <c r="F38" s="3"/>
      <c r="G38" s="3"/>
      <c r="H38" s="4"/>
      <c r="I38" s="11">
        <v>4</v>
      </c>
      <c r="J38" s="17">
        <v>0</v>
      </c>
      <c r="K38" s="28"/>
      <c r="L38" s="4"/>
      <c r="M38" s="4"/>
      <c r="N38" s="4"/>
      <c r="O38" s="11">
        <v>1</v>
      </c>
      <c r="P38" s="17">
        <v>1</v>
      </c>
      <c r="Q38" s="4"/>
      <c r="R38" s="4"/>
      <c r="S38" s="4"/>
      <c r="T38" s="12"/>
      <c r="U38" s="28"/>
      <c r="V38" s="5"/>
      <c r="W38" s="7"/>
      <c r="X38" s="4"/>
      <c r="Y38" s="4"/>
      <c r="Z38" s="4"/>
      <c r="AA38" s="4"/>
      <c r="AB38" s="4"/>
      <c r="AC38" s="37"/>
      <c r="AD38" s="37"/>
    </row>
    <row r="39" spans="1:65" ht="21" customHeight="1">
      <c r="B39" s="13">
        <v>1986</v>
      </c>
      <c r="C39" s="3">
        <v>3538</v>
      </c>
      <c r="D39" s="3"/>
      <c r="E39" s="3"/>
      <c r="F39" s="3"/>
      <c r="G39" s="3"/>
      <c r="H39" s="4"/>
      <c r="I39" s="13">
        <v>2</v>
      </c>
      <c r="J39" s="11">
        <v>0</v>
      </c>
      <c r="K39" s="12"/>
      <c r="L39" s="4"/>
      <c r="M39" s="4"/>
      <c r="N39" s="4"/>
      <c r="O39" s="13">
        <v>3</v>
      </c>
      <c r="P39" s="11">
        <v>2</v>
      </c>
      <c r="Q39" s="4"/>
      <c r="R39" s="4"/>
      <c r="S39" s="4"/>
      <c r="T39" s="13"/>
      <c r="U39" s="28"/>
      <c r="V39" s="5"/>
      <c r="W39" s="7"/>
      <c r="X39" s="4"/>
      <c r="Y39" s="4"/>
      <c r="Z39" s="4"/>
      <c r="AA39" s="4"/>
      <c r="AB39" s="4"/>
    </row>
    <row r="40" spans="1:65" ht="21" customHeight="1">
      <c r="B40" s="13">
        <v>3726</v>
      </c>
      <c r="C40" s="3">
        <v>1452</v>
      </c>
      <c r="D40" s="3"/>
      <c r="E40" s="3"/>
      <c r="F40" s="3"/>
      <c r="G40" s="3"/>
      <c r="H40" s="4"/>
      <c r="I40" s="13">
        <v>8</v>
      </c>
      <c r="J40" s="11">
        <v>0</v>
      </c>
      <c r="K40" s="12"/>
      <c r="L40" s="4"/>
      <c r="M40" s="4"/>
      <c r="N40" s="4"/>
      <c r="O40" s="13">
        <v>0</v>
      </c>
      <c r="P40" s="11">
        <v>2</v>
      </c>
      <c r="Q40" s="4"/>
      <c r="R40" s="4"/>
      <c r="S40" s="4"/>
      <c r="T40" s="13"/>
      <c r="U40" s="12"/>
      <c r="V40" s="5"/>
      <c r="W40" s="7"/>
      <c r="X40" s="4"/>
      <c r="Y40" s="4"/>
      <c r="Z40" s="4"/>
      <c r="AA40" s="4"/>
      <c r="AB40" s="4"/>
    </row>
    <row r="41" spans="1:65" ht="21" customHeight="1">
      <c r="B41" s="11">
        <v>2042</v>
      </c>
      <c r="C41" s="3">
        <v>2139</v>
      </c>
      <c r="D41" s="3"/>
      <c r="E41" s="3"/>
      <c r="F41" s="3"/>
      <c r="G41" s="3"/>
      <c r="H41" s="4"/>
      <c r="I41" s="11">
        <v>0</v>
      </c>
      <c r="J41" s="11">
        <v>3</v>
      </c>
      <c r="K41" s="12"/>
      <c r="L41" s="4"/>
      <c r="M41" s="4"/>
      <c r="N41" s="4"/>
      <c r="O41" s="11">
        <v>5</v>
      </c>
      <c r="P41" s="11">
        <v>2</v>
      </c>
      <c r="Q41" s="4"/>
      <c r="R41" s="4"/>
      <c r="S41" s="4"/>
      <c r="T41" s="12"/>
      <c r="U41" s="12"/>
      <c r="V41" s="5"/>
      <c r="W41" s="7"/>
      <c r="X41" s="4"/>
      <c r="Y41" s="4"/>
      <c r="Z41" s="4"/>
      <c r="AA41" s="4"/>
      <c r="AB41" s="4"/>
    </row>
    <row r="42" spans="1:65" ht="21" customHeight="1">
      <c r="B42" s="2"/>
      <c r="C42" s="3">
        <v>2009</v>
      </c>
      <c r="D42" s="3"/>
      <c r="E42" s="3"/>
      <c r="F42" s="3"/>
      <c r="G42" s="3"/>
      <c r="H42" s="4"/>
      <c r="I42" s="2"/>
      <c r="J42" s="11">
        <v>3</v>
      </c>
      <c r="K42" s="12"/>
      <c r="L42" s="4"/>
      <c r="M42" s="4"/>
      <c r="N42" s="4"/>
      <c r="O42" s="5"/>
      <c r="P42" s="11">
        <v>3</v>
      </c>
      <c r="Q42" s="4"/>
      <c r="R42" s="4"/>
      <c r="S42" s="4"/>
      <c r="T42" s="4"/>
      <c r="U42" s="12"/>
      <c r="V42" s="5"/>
      <c r="W42" s="7"/>
      <c r="X42" s="4"/>
      <c r="Y42" s="4"/>
      <c r="Z42" s="4"/>
      <c r="AA42" s="4"/>
      <c r="AB42" s="4"/>
    </row>
    <row r="43" spans="1:65" ht="21" customHeight="1">
      <c r="B43" s="2"/>
      <c r="C43" s="3">
        <v>3281</v>
      </c>
      <c r="D43" s="3"/>
      <c r="E43" s="3"/>
      <c r="F43" s="3"/>
      <c r="G43" s="3"/>
      <c r="H43" s="4"/>
      <c r="I43" s="2"/>
      <c r="J43" s="11">
        <v>3</v>
      </c>
      <c r="K43" s="11"/>
      <c r="L43" s="4"/>
      <c r="M43" s="4"/>
      <c r="N43" s="4"/>
      <c r="O43" s="5"/>
      <c r="P43" s="11">
        <v>7</v>
      </c>
      <c r="Q43" s="4"/>
      <c r="R43" s="4"/>
      <c r="S43" s="4"/>
      <c r="T43" s="4"/>
      <c r="U43" s="11"/>
      <c r="V43" s="5"/>
      <c r="W43" s="7"/>
      <c r="X43" s="4"/>
      <c r="Y43" s="4"/>
      <c r="Z43" s="4"/>
      <c r="AA43" s="4"/>
      <c r="AB43" s="4"/>
    </row>
    <row r="44" spans="1:65" ht="21" customHeight="1">
      <c r="B44" s="2"/>
      <c r="C44" s="3">
        <v>3574</v>
      </c>
      <c r="D44" s="3"/>
      <c r="E44" s="3"/>
      <c r="F44" s="3"/>
      <c r="G44" s="3"/>
      <c r="H44" s="4"/>
      <c r="I44" s="2"/>
      <c r="J44" s="11">
        <v>3</v>
      </c>
      <c r="K44" s="12"/>
      <c r="L44" s="4"/>
      <c r="M44" s="4"/>
      <c r="N44" s="4"/>
      <c r="O44" s="5"/>
      <c r="P44" s="11">
        <v>10</v>
      </c>
      <c r="Q44" s="4"/>
      <c r="R44" s="4"/>
      <c r="S44" s="4"/>
      <c r="T44" s="4"/>
      <c r="U44" s="12"/>
      <c r="V44" s="5"/>
      <c r="W44" s="7"/>
      <c r="X44" s="4"/>
      <c r="Y44" s="4"/>
      <c r="Z44" s="4"/>
      <c r="AA44" s="4"/>
      <c r="AB44" s="4"/>
    </row>
    <row r="45" spans="1:65" ht="21" customHeight="1">
      <c r="B45" s="2"/>
      <c r="C45" s="3"/>
      <c r="D45" s="3"/>
      <c r="E45" s="3"/>
      <c r="F45" s="3"/>
      <c r="G45" s="3"/>
      <c r="H45" s="4"/>
      <c r="I45" s="2"/>
      <c r="J45" s="4"/>
      <c r="K45" s="4"/>
      <c r="L45" s="4"/>
      <c r="M45" s="4"/>
      <c r="N45" s="4"/>
      <c r="O45" s="5"/>
      <c r="P45" s="6"/>
      <c r="Q45" s="4"/>
      <c r="R45" s="4"/>
      <c r="S45" s="4"/>
      <c r="T45" s="4"/>
      <c r="U45" s="4"/>
      <c r="V45" s="5"/>
      <c r="W45" s="7"/>
      <c r="X45" s="4"/>
      <c r="Y45" s="4"/>
      <c r="Z45" s="4"/>
      <c r="AA45" s="4"/>
      <c r="AB45" s="4"/>
    </row>
    <row r="46" spans="1:65" ht="21" customHeight="1">
      <c r="A46" s="38"/>
      <c r="B46" s="39"/>
      <c r="C46" s="40"/>
      <c r="D46" s="40"/>
      <c r="E46" s="40"/>
      <c r="F46" s="3"/>
      <c r="G46" s="3"/>
      <c r="H46" s="4"/>
      <c r="I46" s="39"/>
      <c r="J46" s="41"/>
      <c r="K46" s="41"/>
      <c r="L46" s="41"/>
      <c r="M46" s="4"/>
      <c r="N46" s="4"/>
      <c r="O46" s="42"/>
      <c r="P46" s="43"/>
      <c r="Q46" s="41"/>
      <c r="R46" s="41"/>
      <c r="S46" s="4"/>
      <c r="T46" s="4"/>
      <c r="U46" s="4"/>
      <c r="V46" s="5"/>
      <c r="W46" s="7"/>
      <c r="X46" s="4"/>
      <c r="Y46" s="4"/>
      <c r="Z46" s="4"/>
      <c r="AA46" s="4"/>
      <c r="AB46" s="4"/>
    </row>
    <row r="47" spans="1:65" ht="21" customHeight="1">
      <c r="A47" t="s">
        <v>7</v>
      </c>
      <c r="B47" s="19">
        <f>AVERAGE(B17:B44)</f>
        <v>1848.64</v>
      </c>
      <c r="C47" s="19">
        <f>AVERAGE(C17:C44)</f>
        <v>2832.9285714285716</v>
      </c>
      <c r="D47" s="19">
        <f>AVERAGE(D17:D44)</f>
        <v>4822.5</v>
      </c>
      <c r="E47" s="19">
        <f>AVERAGE(E17:E44)</f>
        <v>3763.5</v>
      </c>
      <c r="F47" s="3"/>
      <c r="G47" s="3"/>
      <c r="H47" s="4"/>
      <c r="I47" s="19">
        <f>AVERAGE(I17:I44)</f>
        <v>3.48</v>
      </c>
      <c r="J47" s="19">
        <f>AVERAGE(J17:J44)</f>
        <v>1.9285714285714286</v>
      </c>
      <c r="K47" s="19">
        <f>AVERAGE(K17:K44)</f>
        <v>0.6</v>
      </c>
      <c r="L47" s="19">
        <f>AVERAGE(L17:L44)</f>
        <v>0.125</v>
      </c>
      <c r="M47" s="4"/>
      <c r="N47" s="4"/>
      <c r="O47" s="19">
        <f>AVERAGE(O17:O44)</f>
        <v>0.8</v>
      </c>
      <c r="P47" s="19">
        <f>AVERAGE(P17:P44)</f>
        <v>2.2142857142857144</v>
      </c>
      <c r="Q47" s="19">
        <f>AVERAGE(Q17:Q44)</f>
        <v>3.1</v>
      </c>
      <c r="R47" s="19">
        <f>AVERAGE(R17:R44)</f>
        <v>2</v>
      </c>
      <c r="S47" s="4"/>
      <c r="T47" s="4"/>
      <c r="U47" s="4"/>
      <c r="V47" s="5"/>
      <c r="W47" s="7"/>
      <c r="X47" s="4"/>
      <c r="Y47" s="4"/>
      <c r="Z47" s="4"/>
      <c r="AA47" s="4"/>
      <c r="AB47" s="4"/>
    </row>
    <row r="48" spans="1:65" ht="21" customHeight="1">
      <c r="A48" t="s">
        <v>8</v>
      </c>
      <c r="B48" s="19">
        <f>STDEV(B17:B44)</f>
        <v>745.77118251288505</v>
      </c>
      <c r="C48" s="19">
        <f>STDEV(C17:C44)</f>
        <v>973.66942175316524</v>
      </c>
      <c r="D48" s="19">
        <f>STDEV(D17:D44)</f>
        <v>1609.3646952205154</v>
      </c>
      <c r="E48" s="19">
        <f>STDEV(E17:E44)</f>
        <v>2333.3601154925545</v>
      </c>
      <c r="F48" s="3"/>
      <c r="G48" s="3"/>
      <c r="H48" s="4"/>
      <c r="I48" s="19">
        <f>STDEV(I17:I44)</f>
        <v>2.4000000000000004</v>
      </c>
      <c r="J48" s="19">
        <f t="shared" ref="J48" si="5">STDEV(J17:J44)</f>
        <v>1.9612651137877426</v>
      </c>
      <c r="K48" s="19">
        <f>STDEV(K17:K44)</f>
        <v>1.0749676997731401</v>
      </c>
      <c r="L48" s="19">
        <f>STDEV(L17:L44)</f>
        <v>0.35355339059327379</v>
      </c>
      <c r="M48" s="4"/>
      <c r="N48" s="4"/>
      <c r="O48" s="19">
        <f>STDEV(O17:O44)</f>
        <v>1.1547005383792515</v>
      </c>
      <c r="P48" s="19">
        <f>STDEV(P17:P44)</f>
        <v>2.2666199808450771</v>
      </c>
      <c r="Q48" s="19">
        <f>STDEV(Q17:Q44)</f>
        <v>3.2128215360057308</v>
      </c>
      <c r="R48" s="19">
        <f>STDEV(R17:R44)</f>
        <v>1.0690449676496976</v>
      </c>
      <c r="S48" s="4"/>
      <c r="T48" s="4"/>
      <c r="U48" s="4"/>
      <c r="V48" s="5"/>
      <c r="W48" s="7"/>
      <c r="X48" s="4"/>
      <c r="Y48" s="4"/>
      <c r="Z48" s="4"/>
      <c r="AA48" s="4"/>
      <c r="AB48" s="4"/>
    </row>
    <row r="49" spans="1:28" ht="21" customHeight="1">
      <c r="A49" t="s">
        <v>9</v>
      </c>
      <c r="B49" s="19">
        <f>B48/SQRT(25)</f>
        <v>149.15423650257702</v>
      </c>
      <c r="C49" s="19">
        <f>C48/SQRT(28)</f>
        <v>184.00622493906704</v>
      </c>
      <c r="D49" s="19">
        <f>D48/SQRT(10)</f>
        <v>508.92580227595278</v>
      </c>
      <c r="E49" s="19">
        <f>E48/SQRT(8)</f>
        <v>824.96738030750544</v>
      </c>
      <c r="F49" s="3"/>
      <c r="G49" s="3"/>
      <c r="H49" s="4"/>
      <c r="I49" s="19">
        <f>I48/SQRT(25)</f>
        <v>0.48000000000000009</v>
      </c>
      <c r="J49" s="19">
        <f>J48/SQRT(28)</f>
        <v>0.37064426758208308</v>
      </c>
      <c r="K49" s="19">
        <f>K48/SQRT(10)</f>
        <v>0.33993463423951903</v>
      </c>
      <c r="L49" s="19">
        <f>L48/SQRT(8)</f>
        <v>0.125</v>
      </c>
      <c r="M49" s="4"/>
      <c r="N49" s="4"/>
      <c r="O49" s="19">
        <f>O48/SQRT(25)</f>
        <v>0.2309401076758503</v>
      </c>
      <c r="P49" s="19">
        <f>P48/SQRT(28)</f>
        <v>0.42835091328614711</v>
      </c>
      <c r="Q49" s="19">
        <f>Q48/SQRT(10)</f>
        <v>1.015983376941878</v>
      </c>
      <c r="R49" s="19">
        <f>R48/SQRT(8)</f>
        <v>0.3779644730092272</v>
      </c>
      <c r="S49" s="4"/>
      <c r="T49" s="4"/>
      <c r="U49" s="4"/>
      <c r="V49" s="5"/>
      <c r="W49" s="7"/>
      <c r="X49" s="4"/>
      <c r="Y49" s="4"/>
      <c r="Z49" s="4"/>
      <c r="AA49" s="4"/>
      <c r="AB49" s="4"/>
    </row>
    <row r="50" spans="1:28" ht="21" customHeight="1">
      <c r="B50" s="2"/>
      <c r="C50" s="3"/>
      <c r="D50" s="3"/>
      <c r="E50" s="3"/>
      <c r="F50" s="3"/>
      <c r="G50" s="3"/>
      <c r="H50" s="4"/>
      <c r="I50" s="2"/>
      <c r="J50" s="4"/>
      <c r="K50" s="4"/>
      <c r="L50" s="4"/>
      <c r="M50" s="4"/>
      <c r="N50" s="4"/>
      <c r="O50" s="5"/>
      <c r="P50" s="6"/>
      <c r="Q50" s="4"/>
      <c r="R50" s="4"/>
      <c r="S50" s="4"/>
      <c r="T50" s="4"/>
      <c r="U50" s="4"/>
      <c r="V50" s="5"/>
      <c r="W50" s="7"/>
      <c r="X50" s="4"/>
      <c r="Y50" s="4"/>
      <c r="Z50" s="4"/>
      <c r="AA50" s="4"/>
      <c r="AB50" s="4"/>
    </row>
    <row r="53" spans="1:28">
      <c r="A53" s="57" t="s">
        <v>32</v>
      </c>
      <c r="B53" s="58"/>
      <c r="C53" s="59"/>
      <c r="D53" s="59"/>
      <c r="E53" s="59"/>
      <c r="F53" s="59"/>
      <c r="G53" s="59"/>
      <c r="H53" s="60"/>
      <c r="I53" s="61"/>
      <c r="J53" s="60"/>
      <c r="K53" s="60"/>
      <c r="L53" s="60"/>
      <c r="M53" s="60"/>
      <c r="N53" s="60"/>
      <c r="O53" s="62"/>
    </row>
    <row r="55" spans="1:28">
      <c r="A55" s="1" t="s">
        <v>17</v>
      </c>
      <c r="B55" s="56" t="s">
        <v>3</v>
      </c>
      <c r="C55" s="11" t="s">
        <v>4</v>
      </c>
      <c r="D55" s="11" t="s">
        <v>5</v>
      </c>
      <c r="E55" s="11" t="s">
        <v>6</v>
      </c>
      <c r="F55" t="s">
        <v>18</v>
      </c>
      <c r="G55" t="s">
        <v>20</v>
      </c>
      <c r="H55" s="54"/>
    </row>
    <row r="56" spans="1:28">
      <c r="A56" t="s">
        <v>19</v>
      </c>
      <c r="B56">
        <v>2</v>
      </c>
      <c r="C56">
        <v>2</v>
      </c>
      <c r="D56">
        <v>0</v>
      </c>
      <c r="E56">
        <v>0</v>
      </c>
      <c r="F56">
        <f>SUM(B56:E56)</f>
        <v>4</v>
      </c>
      <c r="G56">
        <f>SUM(B56:E56)/SUM(F56:F57)*100</f>
        <v>5.6338028169014089</v>
      </c>
      <c r="H56" s="54"/>
    </row>
    <row r="57" spans="1:28">
      <c r="A57" t="s">
        <v>21</v>
      </c>
      <c r="B57">
        <v>23</v>
      </c>
      <c r="C57">
        <v>26</v>
      </c>
      <c r="D57">
        <v>10</v>
      </c>
      <c r="E57">
        <v>8</v>
      </c>
      <c r="F57">
        <f>SUM(B57:E57)</f>
        <v>67</v>
      </c>
      <c r="G57">
        <f>SUM(B57:E57)/SUM(F56:F57)*100</f>
        <v>94.366197183098592</v>
      </c>
      <c r="H57" s="54"/>
    </row>
    <row r="58" spans="1:28">
      <c r="A58" t="s">
        <v>22</v>
      </c>
      <c r="B58">
        <f>SUM(B56:B57)</f>
        <v>25</v>
      </c>
      <c r="C58">
        <f t="shared" ref="C58:E58" si="6">SUM(C56:C57)</f>
        <v>28</v>
      </c>
      <c r="D58">
        <f t="shared" si="6"/>
        <v>10</v>
      </c>
      <c r="E58">
        <f t="shared" si="6"/>
        <v>8</v>
      </c>
      <c r="F58">
        <f>SUM(B58:E58)</f>
        <v>71</v>
      </c>
      <c r="H58" s="54"/>
    </row>
    <row r="59" spans="1:28">
      <c r="H59" s="54"/>
    </row>
    <row r="60" spans="1:28">
      <c r="A60" s="1" t="s">
        <v>25</v>
      </c>
      <c r="G60" t="s">
        <v>20</v>
      </c>
      <c r="H60" s="54"/>
    </row>
    <row r="61" spans="1:28">
      <c r="A61" t="s">
        <v>23</v>
      </c>
      <c r="B61">
        <v>12</v>
      </c>
      <c r="C61">
        <v>8</v>
      </c>
      <c r="D61">
        <v>7</v>
      </c>
      <c r="E61">
        <v>6</v>
      </c>
      <c r="F61">
        <f>SUM(B61:E61)</f>
        <v>33</v>
      </c>
      <c r="G61">
        <f>SUM(B61:E61)/SUM(F61:F62)*100</f>
        <v>46.478873239436616</v>
      </c>
      <c r="H61" s="54"/>
    </row>
    <row r="62" spans="1:28">
      <c r="A62" t="s">
        <v>31</v>
      </c>
      <c r="B62">
        <v>13</v>
      </c>
      <c r="C62">
        <v>20</v>
      </c>
      <c r="D62">
        <v>3</v>
      </c>
      <c r="E62">
        <v>2</v>
      </c>
      <c r="F62">
        <f t="shared" ref="F62" si="7">SUM(B62:E62)</f>
        <v>38</v>
      </c>
      <c r="G62">
        <f>SUM(B62:E62)/SUM(F61:F62)*100</f>
        <v>53.521126760563376</v>
      </c>
      <c r="H62" s="54"/>
    </row>
    <row r="63" spans="1:28">
      <c r="H63" s="54"/>
    </row>
    <row r="64" spans="1:28">
      <c r="A64" s="1" t="s">
        <v>26</v>
      </c>
      <c r="F64" t="s">
        <v>18</v>
      </c>
      <c r="G64" t="s">
        <v>20</v>
      </c>
      <c r="H64" s="55"/>
    </row>
    <row r="65" spans="1:8">
      <c r="A65" t="s">
        <v>29</v>
      </c>
      <c r="B65" s="54">
        <v>2</v>
      </c>
      <c r="C65" s="54">
        <v>0</v>
      </c>
      <c r="D65" s="54">
        <v>1</v>
      </c>
      <c r="E65" s="19">
        <v>0</v>
      </c>
      <c r="F65">
        <f>SUM(B65:E65)</f>
        <v>3</v>
      </c>
      <c r="G65">
        <f>SUM(B65:E65)/SUM(F65:F68)*100</f>
        <v>6.9767441860465116</v>
      </c>
      <c r="H65" s="55"/>
    </row>
    <row r="66" spans="1:8">
      <c r="A66" t="s">
        <v>24</v>
      </c>
      <c r="B66" s="54">
        <v>14</v>
      </c>
      <c r="C66" s="54">
        <v>13</v>
      </c>
      <c r="D66" s="54">
        <v>0</v>
      </c>
      <c r="E66" s="19">
        <v>0</v>
      </c>
      <c r="F66">
        <f t="shared" ref="F66:F67" si="8">SUM(B66:E66)</f>
        <v>27</v>
      </c>
      <c r="G66">
        <f>SUM(B66:E66)/SUM(F65:F68)*100</f>
        <v>62.790697674418603</v>
      </c>
      <c r="H66" s="55"/>
    </row>
    <row r="67" spans="1:8">
      <c r="A67" t="s">
        <v>30</v>
      </c>
      <c r="B67" s="54">
        <v>1</v>
      </c>
      <c r="C67" s="54">
        <v>2</v>
      </c>
      <c r="D67" s="54">
        <v>1</v>
      </c>
      <c r="E67" s="19">
        <v>0</v>
      </c>
      <c r="F67">
        <f t="shared" si="8"/>
        <v>4</v>
      </c>
      <c r="G67">
        <f>SUM(B67:E67)/SUM(F65:F68)*100</f>
        <v>9.3023255813953494</v>
      </c>
      <c r="H67" s="55"/>
    </row>
    <row r="68" spans="1:8">
      <c r="A68" t="s">
        <v>28</v>
      </c>
      <c r="B68" s="54">
        <v>4</v>
      </c>
      <c r="C68" s="54">
        <v>3</v>
      </c>
      <c r="D68" s="54">
        <v>1</v>
      </c>
      <c r="E68" s="19">
        <v>1</v>
      </c>
      <c r="F68">
        <f>SUM(B68:E68)</f>
        <v>9</v>
      </c>
      <c r="G68">
        <f>SUM(B68:E68)/SUM(F65:F68)*100</f>
        <v>20.930232558139537</v>
      </c>
      <c r="H68" s="55"/>
    </row>
    <row r="69" spans="1:8">
      <c r="A69" t="s">
        <v>27</v>
      </c>
      <c r="B69" s="54">
        <v>4</v>
      </c>
      <c r="C69" s="54">
        <v>9</v>
      </c>
      <c r="D69" s="54">
        <v>7</v>
      </c>
      <c r="E69" s="19">
        <v>7</v>
      </c>
      <c r="F69">
        <f>SUM(B69:E69)</f>
        <v>27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Masaki Ueno</dc:creator>
  <cp:lastModifiedBy>Microsoft Office User</cp:lastModifiedBy>
  <dcterms:created xsi:type="dcterms:W3CDTF">2022-09-01T08:29:45Z</dcterms:created>
  <dcterms:modified xsi:type="dcterms:W3CDTF">2023-01-12T05:34:20Z</dcterms:modified>
</cp:coreProperties>
</file>