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placzek/Desktop/Chinnaiya et al Jan 2023/"/>
    </mc:Choice>
  </mc:AlternateContent>
  <xr:revisionPtr revIDLastSave="0" documentId="8_{27B1B1F1-F47D-B74F-AF17-40187974CD83}" xr6:coauthVersionLast="47" xr6:coauthVersionMax="47" xr10:uidLastSave="{00000000-0000-0000-0000-000000000000}"/>
  <bookViews>
    <workbookView xWindow="0" yWindow="500" windowWidth="28040" windowHeight="16300" xr2:uid="{79834CD9-5C39-B74A-93B8-972CFD1860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6" i="1"/>
  <c r="D2" i="1"/>
  <c r="E2" i="1"/>
  <c r="F2" i="1"/>
  <c r="C3" i="1"/>
  <c r="D3" i="1"/>
  <c r="E3" i="1"/>
  <c r="C4" i="1"/>
  <c r="F4" i="1"/>
  <c r="C6" i="1"/>
  <c r="E6" i="1"/>
  <c r="C7" i="1"/>
  <c r="D7" i="1"/>
  <c r="E7" i="1"/>
  <c r="F7" i="1"/>
  <c r="C8" i="1"/>
  <c r="D8" i="1"/>
  <c r="E8" i="1"/>
  <c r="F8" i="1"/>
  <c r="E12" i="1"/>
  <c r="C11" i="1"/>
  <c r="D11" i="1"/>
  <c r="E11" i="1"/>
  <c r="F11" i="1"/>
  <c r="C12" i="1"/>
  <c r="D12" i="1"/>
  <c r="F12" i="1"/>
  <c r="D14" i="1"/>
  <c r="E14" i="1"/>
  <c r="F14" i="1"/>
  <c r="D15" i="1"/>
  <c r="E15" i="1"/>
  <c r="F15" i="1"/>
  <c r="D16" i="1"/>
  <c r="F16" i="1"/>
</calcChain>
</file>

<file path=xl/sharedStrings.xml><?xml version="1.0" encoding="utf-8"?>
<sst xmlns="http://schemas.openxmlformats.org/spreadsheetml/2006/main" count="32" uniqueCount="11">
  <si>
    <t>FOXA2</t>
  </si>
  <si>
    <t>TBX2</t>
  </si>
  <si>
    <t>SIX6</t>
  </si>
  <si>
    <t>ISL1</t>
  </si>
  <si>
    <t>Control</t>
  </si>
  <si>
    <t>Strong</t>
  </si>
  <si>
    <t>Weak</t>
  </si>
  <si>
    <t>Negative</t>
  </si>
  <si>
    <t>Noggin HH6-8</t>
  </si>
  <si>
    <t>Noggin at HH10</t>
  </si>
  <si>
    <t>Noggin at HH14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</si>
</sst>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00C1"/>
      <color rgb="FFFDA2EE"/>
      <color rgb="FFDB7AD3"/>
      <color rgb="FFEA5E00"/>
      <color rgb="FFEA5344"/>
      <color rgb="FFF29000"/>
      <color rgb="FFFF4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Sheet1!$B$6</c:f>
              <c:strCache>
                <c:ptCount val="1"/>
                <c:pt idx="0">
                  <c:v>Strong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accent6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CC-A743-8507-3D1FBC65F454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CC-A743-8507-3D1FBC65F454}"/>
              </c:ext>
            </c:extLst>
          </c:dPt>
          <c:cat>
            <c:strRef>
              <c:f>Sheet1!$C$5:$F$5</c:f>
              <c:strCache>
                <c:ptCount val="4"/>
                <c:pt idx="0">
                  <c:v>FOXA2</c:v>
                </c:pt>
                <c:pt idx="1">
                  <c:v>TBX2</c:v>
                </c:pt>
                <c:pt idx="2">
                  <c:v>SIX6</c:v>
                </c:pt>
                <c:pt idx="3">
                  <c:v>ISL1</c:v>
                </c:pt>
              </c:strCache>
            </c:strRef>
          </c:cat>
          <c:val>
            <c:numRef>
              <c:f>Sheet1!$C$6:$F$6</c:f>
              <c:numCache>
                <c:formatCode>General</c:formatCode>
                <c:ptCount val="4"/>
                <c:pt idx="0">
                  <c:v>60</c:v>
                </c:pt>
                <c:pt idx="1">
                  <c:v>0</c:v>
                </c:pt>
                <c:pt idx="2">
                  <c:v>20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CC-A743-8507-3D1FBC65F454}"/>
            </c:ext>
          </c:extLst>
        </c:ser>
        <c:ser>
          <c:idx val="1"/>
          <c:order val="1"/>
          <c:tx>
            <c:strRef>
              <c:f>Sheet1!$B$7</c:f>
              <c:strCache>
                <c:ptCount val="1"/>
                <c:pt idx="0">
                  <c:v>Weak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accent6">
                  <a:lumMod val="60000"/>
                  <a:lumOff val="4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8CC-A743-8507-3D1FBC65F45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8CC-A743-8507-3D1FBC65F454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>
                  <a:alpha val="60000"/>
                </a:srgbClr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8CC-A743-8507-3D1FBC65F454}"/>
              </c:ext>
            </c:extLst>
          </c:dPt>
          <c:dPt>
            <c:idx val="3"/>
            <c:invertIfNegative val="0"/>
            <c:bubble3D val="0"/>
            <c:spPr>
              <a:solidFill>
                <a:srgbClr val="F300C1">
                  <a:alpha val="60000"/>
                </a:srgbClr>
              </a:solidFill>
              <a:ln w="19050">
                <a:solidFill>
                  <a:srgbClr val="F300C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8CC-A743-8507-3D1FBC65F454}"/>
              </c:ext>
            </c:extLst>
          </c:dPt>
          <c:cat>
            <c:strRef>
              <c:f>Sheet1!$C$5:$F$5</c:f>
              <c:strCache>
                <c:ptCount val="4"/>
                <c:pt idx="0">
                  <c:v>FOXA2</c:v>
                </c:pt>
                <c:pt idx="1">
                  <c:v>TBX2</c:v>
                </c:pt>
                <c:pt idx="2">
                  <c:v>SIX6</c:v>
                </c:pt>
                <c:pt idx="3">
                  <c:v>ISL1</c:v>
                </c:pt>
              </c:strCache>
            </c:strRef>
          </c:cat>
          <c:val>
            <c:numRef>
              <c:f>Sheet1!$C$7:$F$7</c:f>
              <c:numCache>
                <c:formatCode>General</c:formatCode>
                <c:ptCount val="4"/>
                <c:pt idx="0">
                  <c:v>30</c:v>
                </c:pt>
                <c:pt idx="1">
                  <c:v>30</c:v>
                </c:pt>
                <c:pt idx="2">
                  <c:v>50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8CC-A743-8507-3D1FBC65F454}"/>
            </c:ext>
          </c:extLst>
        </c:ser>
        <c:ser>
          <c:idx val="2"/>
          <c:order val="2"/>
          <c:tx>
            <c:strRef>
              <c:f>Sheet1!$B$8</c:f>
              <c:strCache>
                <c:ptCount val="1"/>
                <c:pt idx="0">
                  <c:v>Negative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8CC-A743-8507-3D1FBC65F454}"/>
              </c:ext>
            </c:extLst>
          </c:dPt>
          <c:dPt>
            <c:idx val="1"/>
            <c:invertIfNegative val="0"/>
            <c:bubble3D val="0"/>
            <c:spPr>
              <a:noFill/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8CC-A743-8507-3D1FBC65F454}"/>
              </c:ext>
            </c:extLst>
          </c:dPt>
          <c:dPt>
            <c:idx val="2"/>
            <c:invertIfNegative val="0"/>
            <c:bubble3D val="0"/>
            <c:spPr>
              <a:noFill/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8CC-A743-8507-3D1FBC65F454}"/>
              </c:ext>
            </c:extLst>
          </c:dPt>
          <c:dPt>
            <c:idx val="3"/>
            <c:invertIfNegative val="0"/>
            <c:bubble3D val="0"/>
            <c:spPr>
              <a:noFill/>
              <a:ln w="19050">
                <a:solidFill>
                  <a:srgbClr val="F300C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8CC-A743-8507-3D1FBC65F454}"/>
              </c:ext>
            </c:extLst>
          </c:dPt>
          <c:cat>
            <c:strRef>
              <c:f>Sheet1!$C$5:$F$5</c:f>
              <c:strCache>
                <c:ptCount val="4"/>
                <c:pt idx="0">
                  <c:v>FOXA2</c:v>
                </c:pt>
                <c:pt idx="1">
                  <c:v>TBX2</c:v>
                </c:pt>
                <c:pt idx="2">
                  <c:v>SIX6</c:v>
                </c:pt>
                <c:pt idx="3">
                  <c:v>ISL1</c:v>
                </c:pt>
              </c:strCache>
            </c:strRef>
          </c:cat>
          <c:val>
            <c:numRef>
              <c:f>Sheet1!$C$8:$F$8</c:f>
              <c:numCache>
                <c:formatCode>General</c:formatCode>
                <c:ptCount val="4"/>
                <c:pt idx="0">
                  <c:v>10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8CC-A743-8507-3D1FBC65F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27192319"/>
        <c:axId val="1026862479"/>
      </c:barChart>
      <c:catAx>
        <c:axId val="1027192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6862479"/>
        <c:crosses val="autoZero"/>
        <c:auto val="1"/>
        <c:lblAlgn val="ctr"/>
        <c:lblOffset val="100"/>
        <c:noMultiLvlLbl val="0"/>
      </c:catAx>
      <c:valAx>
        <c:axId val="102686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192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Sheet1!$B$14</c:f>
              <c:strCache>
                <c:ptCount val="1"/>
                <c:pt idx="0">
                  <c:v>Strong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06-6A44-811A-29CC38D0653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06-6A44-811A-29CC38D0653F}"/>
              </c:ext>
            </c:extLst>
          </c:dPt>
          <c:dPt>
            <c:idx val="3"/>
            <c:invertIfNegative val="0"/>
            <c:bubble3D val="0"/>
            <c:spPr>
              <a:solidFill>
                <a:srgbClr val="F300C1"/>
              </a:solidFill>
              <a:ln w="19050">
                <a:solidFill>
                  <a:srgbClr val="F300C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06-6A44-811A-29CC38D0653F}"/>
              </c:ext>
            </c:extLst>
          </c:dPt>
          <c:cat>
            <c:strRef>
              <c:f>Sheet1!$C$13:$F$13</c:f>
              <c:strCache>
                <c:ptCount val="4"/>
                <c:pt idx="0">
                  <c:v>FOXA2</c:v>
                </c:pt>
                <c:pt idx="1">
                  <c:v>TBX2</c:v>
                </c:pt>
                <c:pt idx="2">
                  <c:v>SIX6</c:v>
                </c:pt>
                <c:pt idx="3">
                  <c:v>ISL1</c:v>
                </c:pt>
              </c:strCache>
            </c:strRef>
          </c:cat>
          <c:val>
            <c:numRef>
              <c:f>Sheet1!$C$14:$F$14</c:f>
              <c:numCache>
                <c:formatCode>General</c:formatCode>
                <c:ptCount val="4"/>
                <c:pt idx="0">
                  <c:v>0</c:v>
                </c:pt>
                <c:pt idx="1">
                  <c:v>60</c:v>
                </c:pt>
                <c:pt idx="2">
                  <c:v>83.333333333333343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06-6A44-811A-29CC38D0653F}"/>
            </c:ext>
          </c:extLst>
        </c:ser>
        <c:ser>
          <c:idx val="1"/>
          <c:order val="1"/>
          <c:tx>
            <c:strRef>
              <c:f>Sheet1!$B$15</c:f>
              <c:strCache>
                <c:ptCount val="1"/>
                <c:pt idx="0">
                  <c:v>Weak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D06-6A44-811A-29CC38D0653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D06-6A44-811A-29CC38D0653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>
                  <a:alpha val="60000"/>
                </a:srgbClr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3D06-6A44-811A-29CC38D0653F}"/>
              </c:ext>
            </c:extLst>
          </c:dPt>
          <c:dPt>
            <c:idx val="3"/>
            <c:invertIfNegative val="0"/>
            <c:bubble3D val="0"/>
            <c:spPr>
              <a:solidFill>
                <a:srgbClr val="F300C1">
                  <a:alpha val="60000"/>
                </a:srgbClr>
              </a:solidFill>
              <a:ln w="19050">
                <a:solidFill>
                  <a:srgbClr val="F300C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3D06-6A44-811A-29CC38D0653F}"/>
              </c:ext>
            </c:extLst>
          </c:dPt>
          <c:cat>
            <c:strRef>
              <c:f>Sheet1!$C$13:$F$13</c:f>
              <c:strCache>
                <c:ptCount val="4"/>
                <c:pt idx="0">
                  <c:v>FOXA2</c:v>
                </c:pt>
                <c:pt idx="1">
                  <c:v>TBX2</c:v>
                </c:pt>
                <c:pt idx="2">
                  <c:v>SIX6</c:v>
                </c:pt>
                <c:pt idx="3">
                  <c:v>ISL1</c:v>
                </c:pt>
              </c:strCache>
            </c:strRef>
          </c:cat>
          <c:val>
            <c:numRef>
              <c:f>Sheet1!$C$15:$F$15</c:f>
              <c:numCache>
                <c:formatCode>General</c:formatCode>
                <c:ptCount val="4"/>
                <c:pt idx="0">
                  <c:v>20</c:v>
                </c:pt>
                <c:pt idx="1">
                  <c:v>20</c:v>
                </c:pt>
                <c:pt idx="2">
                  <c:v>16.666666666666664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D06-6A44-811A-29CC38D0653F}"/>
            </c:ext>
          </c:extLst>
        </c:ser>
        <c:ser>
          <c:idx val="2"/>
          <c:order val="2"/>
          <c:tx>
            <c:strRef>
              <c:f>Sheet1!$B$16</c:f>
              <c:strCache>
                <c:ptCount val="1"/>
                <c:pt idx="0">
                  <c:v>Negative</c:v>
                </c:pt>
              </c:strCache>
            </c:strRef>
          </c:tx>
          <c:spPr>
            <a:noFill/>
            <a:ln w="19050">
              <a:solidFill>
                <a:schemeClr val="accent6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D06-6A44-811A-29CC38D0653F}"/>
              </c:ext>
            </c:extLst>
          </c:dPt>
          <c:dPt>
            <c:idx val="1"/>
            <c:invertIfNegative val="0"/>
            <c:bubble3D val="0"/>
            <c:spPr>
              <a:noFill/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D06-6A44-811A-29CC38D0653F}"/>
              </c:ext>
            </c:extLst>
          </c:dPt>
          <c:dPt>
            <c:idx val="3"/>
            <c:invertIfNegative val="0"/>
            <c:bubble3D val="0"/>
            <c:spPr>
              <a:noFill/>
              <a:ln w="19050">
                <a:solidFill>
                  <a:srgbClr val="F300C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D06-6A44-811A-29CC38D0653F}"/>
              </c:ext>
            </c:extLst>
          </c:dPt>
          <c:cat>
            <c:strRef>
              <c:f>Sheet1!$C$13:$F$13</c:f>
              <c:strCache>
                <c:ptCount val="4"/>
                <c:pt idx="0">
                  <c:v>FOXA2</c:v>
                </c:pt>
                <c:pt idx="1">
                  <c:v>TBX2</c:v>
                </c:pt>
                <c:pt idx="2">
                  <c:v>SIX6</c:v>
                </c:pt>
                <c:pt idx="3">
                  <c:v>ISL1</c:v>
                </c:pt>
              </c:strCache>
            </c:strRef>
          </c:cat>
          <c:val>
            <c:numRef>
              <c:f>Sheet1!$C$16:$F$16</c:f>
              <c:numCache>
                <c:formatCode>General</c:formatCode>
                <c:ptCount val="4"/>
                <c:pt idx="0">
                  <c:v>80</c:v>
                </c:pt>
                <c:pt idx="1">
                  <c:v>20</c:v>
                </c:pt>
                <c:pt idx="2">
                  <c:v>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D06-6A44-811A-29CC38D06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87651727"/>
        <c:axId val="1017057567"/>
      </c:barChart>
      <c:catAx>
        <c:axId val="987651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057567"/>
        <c:crosses val="autoZero"/>
        <c:auto val="1"/>
        <c:lblAlgn val="ctr"/>
        <c:lblOffset val="100"/>
        <c:noMultiLvlLbl val="0"/>
      </c:catAx>
      <c:valAx>
        <c:axId val="101705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7651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Sheet1!$B$10</c:f>
              <c:strCache>
                <c:ptCount val="1"/>
                <c:pt idx="0">
                  <c:v>Strong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Sheet1!$C$9:$F$9</c:f>
              <c:strCache>
                <c:ptCount val="4"/>
                <c:pt idx="0">
                  <c:v>FOXA2</c:v>
                </c:pt>
                <c:pt idx="1">
                  <c:v>TBX2</c:v>
                </c:pt>
                <c:pt idx="2">
                  <c:v>SIX6</c:v>
                </c:pt>
                <c:pt idx="3">
                  <c:v>ISL1</c:v>
                </c:pt>
              </c:strCache>
            </c:strRef>
          </c:cat>
          <c:val>
            <c:numRef>
              <c:f>Sheet1!$C$10:$F$10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3-0A49-B7B1-FBDC79C9C8FA}"/>
            </c:ext>
          </c:extLst>
        </c:ser>
        <c:ser>
          <c:idx val="1"/>
          <c:order val="1"/>
          <c:tx>
            <c:strRef>
              <c:f>Sheet1!$B$11</c:f>
              <c:strCache>
                <c:ptCount val="1"/>
                <c:pt idx="0">
                  <c:v>Weak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accent2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F43-0A49-B7B1-FBDC79C9C8F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F43-0A49-B7B1-FBDC79C9C8FA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>
                  <a:alpha val="60000"/>
                </a:srgbClr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8F43-0A49-B7B1-FBDC79C9C8FA}"/>
              </c:ext>
            </c:extLst>
          </c:dPt>
          <c:dPt>
            <c:idx val="3"/>
            <c:invertIfNegative val="0"/>
            <c:bubble3D val="0"/>
            <c:spPr>
              <a:solidFill>
                <a:srgbClr val="F300C1">
                  <a:alpha val="60000"/>
                </a:srgbClr>
              </a:solidFill>
              <a:ln w="19050">
                <a:solidFill>
                  <a:srgbClr val="F300C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8F43-0A49-B7B1-FBDC79C9C8FA}"/>
              </c:ext>
            </c:extLst>
          </c:dPt>
          <c:cat>
            <c:strRef>
              <c:f>Sheet1!$C$9:$F$9</c:f>
              <c:strCache>
                <c:ptCount val="4"/>
                <c:pt idx="0">
                  <c:v>FOXA2</c:v>
                </c:pt>
                <c:pt idx="1">
                  <c:v>TBX2</c:v>
                </c:pt>
                <c:pt idx="2">
                  <c:v>SIX6</c:v>
                </c:pt>
                <c:pt idx="3">
                  <c:v>ISL1</c:v>
                </c:pt>
              </c:strCache>
            </c:strRef>
          </c:cat>
          <c:val>
            <c:numRef>
              <c:f>Sheet1!$C$11:$F$11</c:f>
              <c:numCache>
                <c:formatCode>General</c:formatCode>
                <c:ptCount val="4"/>
                <c:pt idx="0">
                  <c:v>75</c:v>
                </c:pt>
                <c:pt idx="1">
                  <c:v>25</c:v>
                </c:pt>
                <c:pt idx="2">
                  <c:v>85.714285714285708</c:v>
                </c:pt>
                <c:pt idx="3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F43-0A49-B7B1-FBDC79C9C8FA}"/>
            </c:ext>
          </c:extLst>
        </c:ser>
        <c:ser>
          <c:idx val="2"/>
          <c:order val="2"/>
          <c:tx>
            <c:strRef>
              <c:f>Sheet1!$B$12</c:f>
              <c:strCache>
                <c:ptCount val="1"/>
                <c:pt idx="0">
                  <c:v>Negative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F43-0A49-B7B1-FBDC79C9C8FA}"/>
              </c:ext>
            </c:extLst>
          </c:dPt>
          <c:dPt>
            <c:idx val="1"/>
            <c:invertIfNegative val="0"/>
            <c:bubble3D val="0"/>
            <c:spPr>
              <a:noFill/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3-0A49-B7B1-FBDC79C9C8FA}"/>
              </c:ext>
            </c:extLst>
          </c:dPt>
          <c:dPt>
            <c:idx val="2"/>
            <c:invertIfNegative val="0"/>
            <c:bubble3D val="0"/>
            <c:spPr>
              <a:noFill/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C20-7E4D-B85F-2ECA54BBA980}"/>
              </c:ext>
            </c:extLst>
          </c:dPt>
          <c:dPt>
            <c:idx val="3"/>
            <c:invertIfNegative val="0"/>
            <c:bubble3D val="0"/>
            <c:spPr>
              <a:noFill/>
              <a:ln w="19050">
                <a:solidFill>
                  <a:srgbClr val="F300C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F43-0A49-B7B1-FBDC79C9C8FA}"/>
              </c:ext>
            </c:extLst>
          </c:dPt>
          <c:cat>
            <c:strRef>
              <c:f>Sheet1!$C$9:$F$9</c:f>
              <c:strCache>
                <c:ptCount val="4"/>
                <c:pt idx="0">
                  <c:v>FOXA2</c:v>
                </c:pt>
                <c:pt idx="1">
                  <c:v>TBX2</c:v>
                </c:pt>
                <c:pt idx="2">
                  <c:v>SIX6</c:v>
                </c:pt>
                <c:pt idx="3">
                  <c:v>ISL1</c:v>
                </c:pt>
              </c:strCache>
            </c:strRef>
          </c:cat>
          <c:val>
            <c:numRef>
              <c:f>Sheet1!$C$12:$F$12</c:f>
              <c:numCache>
                <c:formatCode>General</c:formatCode>
                <c:ptCount val="4"/>
                <c:pt idx="0">
                  <c:v>25</c:v>
                </c:pt>
                <c:pt idx="1">
                  <c:v>75</c:v>
                </c:pt>
                <c:pt idx="2">
                  <c:v>14.285714285714285</c:v>
                </c:pt>
                <c:pt idx="3">
                  <c:v>66.666666666666657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F43-0A49-B7B1-FBDC79C9C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28609951"/>
        <c:axId val="938681631"/>
      </c:barChart>
      <c:catAx>
        <c:axId val="102860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681631"/>
        <c:crosses val="autoZero"/>
        <c:auto val="1"/>
        <c:lblAlgn val="ctr"/>
        <c:lblOffset val="100"/>
        <c:noMultiLvlLbl val="0"/>
      </c:catAx>
      <c:valAx>
        <c:axId val="93868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860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Sheet1!$A$2:$B$2</c:f>
              <c:strCache>
                <c:ptCount val="2"/>
                <c:pt idx="0">
                  <c:v>Control</c:v>
                </c:pt>
                <c:pt idx="1">
                  <c:v>Strong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982-0D48-9208-6C4E051CED89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82-0D48-9208-6C4E051CED89}"/>
              </c:ext>
            </c:extLst>
          </c:dPt>
          <c:dPt>
            <c:idx val="3"/>
            <c:invertIfNegative val="0"/>
            <c:bubble3D val="0"/>
            <c:spPr>
              <a:solidFill>
                <a:srgbClr val="F300C1"/>
              </a:solidFill>
              <a:ln w="19050">
                <a:solidFill>
                  <a:srgbClr val="F300C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82-0D48-9208-6C4E051CED89}"/>
              </c:ext>
            </c:extLst>
          </c:dPt>
          <c:cat>
            <c:strRef>
              <c:f>Sheet1!$C$1:$F$1</c:f>
              <c:strCache>
                <c:ptCount val="4"/>
                <c:pt idx="0">
                  <c:v>FOXA2</c:v>
                </c:pt>
                <c:pt idx="1">
                  <c:v>TBX2</c:v>
                </c:pt>
                <c:pt idx="2">
                  <c:v>SIX6</c:v>
                </c:pt>
                <c:pt idx="3">
                  <c:v>ISL1</c:v>
                </c:pt>
              </c:strCache>
            </c:strRef>
          </c:cat>
          <c:val>
            <c:numRef>
              <c:f>Sheet1!$C$2:$F$2</c:f>
              <c:numCache>
                <c:formatCode>General</c:formatCode>
                <c:ptCount val="4"/>
                <c:pt idx="0">
                  <c:v>0</c:v>
                </c:pt>
                <c:pt idx="1">
                  <c:v>71.428571428571431</c:v>
                </c:pt>
                <c:pt idx="2">
                  <c:v>73.333333333333329</c:v>
                </c:pt>
                <c:pt idx="3">
                  <c:v>66.666666666666657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82-0D48-9208-6C4E051CED89}"/>
            </c:ext>
          </c:extLst>
        </c:ser>
        <c:ser>
          <c:idx val="1"/>
          <c:order val="1"/>
          <c:tx>
            <c:strRef>
              <c:f>Sheet1!$A$3:$B$3</c:f>
              <c:strCache>
                <c:ptCount val="2"/>
                <c:pt idx="0">
                  <c:v>Control</c:v>
                </c:pt>
                <c:pt idx="1">
                  <c:v>Weak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982-0D48-9208-6C4E051CED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982-0D48-9208-6C4E051CED89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>
                  <a:alpha val="60000"/>
                </a:srgbClr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982-0D48-9208-6C4E051CED89}"/>
              </c:ext>
            </c:extLst>
          </c:dPt>
          <c:cat>
            <c:strRef>
              <c:f>Sheet1!$C$1:$F$1</c:f>
              <c:strCache>
                <c:ptCount val="4"/>
                <c:pt idx="0">
                  <c:v>FOXA2</c:v>
                </c:pt>
                <c:pt idx="1">
                  <c:v>TBX2</c:v>
                </c:pt>
                <c:pt idx="2">
                  <c:v>SIX6</c:v>
                </c:pt>
                <c:pt idx="3">
                  <c:v>ISL1</c:v>
                </c:pt>
              </c:strCache>
            </c:strRef>
          </c:cat>
          <c:val>
            <c:numRef>
              <c:f>Sheet1!$C$3:$F$3</c:f>
              <c:numCache>
                <c:formatCode>General</c:formatCode>
                <c:ptCount val="4"/>
                <c:pt idx="0">
                  <c:v>33.333333333333329</c:v>
                </c:pt>
                <c:pt idx="1">
                  <c:v>28.571428571428569</c:v>
                </c:pt>
                <c:pt idx="2">
                  <c:v>26.666666666666668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982-0D48-9208-6C4E051CED89}"/>
            </c:ext>
          </c:extLst>
        </c:ser>
        <c:ser>
          <c:idx val="2"/>
          <c:order val="2"/>
          <c:tx>
            <c:strRef>
              <c:f>Sheet1!$A$4:$B$4</c:f>
              <c:strCache>
                <c:ptCount val="2"/>
                <c:pt idx="0">
                  <c:v>Control</c:v>
                </c:pt>
                <c:pt idx="1">
                  <c:v>Negative</c:v>
                </c:pt>
              </c:strCache>
            </c:strRef>
          </c:tx>
          <c:spPr>
            <a:noFill/>
            <a:ln w="19050">
              <a:solidFill>
                <a:schemeClr val="accent6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982-0D48-9208-6C4E051CED89}"/>
              </c:ext>
            </c:extLst>
          </c:dPt>
          <c:dPt>
            <c:idx val="3"/>
            <c:invertIfNegative val="0"/>
            <c:bubble3D val="0"/>
            <c:spPr>
              <a:noFill/>
              <a:ln w="19050">
                <a:solidFill>
                  <a:srgbClr val="F300C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982-0D48-9208-6C4E051CED89}"/>
              </c:ext>
            </c:extLst>
          </c:dPt>
          <c:cat>
            <c:strRef>
              <c:f>Sheet1!$C$1:$F$1</c:f>
              <c:strCache>
                <c:ptCount val="4"/>
                <c:pt idx="0">
                  <c:v>FOXA2</c:v>
                </c:pt>
                <c:pt idx="1">
                  <c:v>TBX2</c:v>
                </c:pt>
                <c:pt idx="2">
                  <c:v>SIX6</c:v>
                </c:pt>
                <c:pt idx="3">
                  <c:v>ISL1</c:v>
                </c:pt>
              </c:strCache>
            </c:strRef>
          </c:cat>
          <c:val>
            <c:numRef>
              <c:f>Sheet1!$C$4:$F$4</c:f>
              <c:numCache>
                <c:formatCode>General</c:formatCode>
                <c:ptCount val="4"/>
                <c:pt idx="0">
                  <c:v>66.666666666666657</c:v>
                </c:pt>
                <c:pt idx="1">
                  <c:v>0</c:v>
                </c:pt>
                <c:pt idx="2">
                  <c:v>0</c:v>
                </c:pt>
                <c:pt idx="3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982-0D48-9208-6C4E051CE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26763567"/>
        <c:axId val="1027553535"/>
      </c:barChart>
      <c:catAx>
        <c:axId val="1026763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553535"/>
        <c:crosses val="autoZero"/>
        <c:auto val="1"/>
        <c:lblAlgn val="ctr"/>
        <c:lblOffset val="100"/>
        <c:noMultiLvlLbl val="0"/>
      </c:catAx>
      <c:valAx>
        <c:axId val="102755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6763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490776</xdr:colOff>
      <xdr:row>0</xdr:row>
      <xdr:rowOff>57807</xdr:rowOff>
    </xdr:from>
    <xdr:to>
      <xdr:col>22</xdr:col>
      <xdr:colOff>70362</xdr:colOff>
      <xdr:row>13</xdr:row>
      <xdr:rowOff>144225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090EE43-F82D-724B-B592-96C50D850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437932</xdr:colOff>
      <xdr:row>14</xdr:row>
      <xdr:rowOff>175171</xdr:rowOff>
    </xdr:from>
    <xdr:to>
      <xdr:col>22</xdr:col>
      <xdr:colOff>17518</xdr:colOff>
      <xdr:row>28</xdr:row>
      <xdr:rowOff>63353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185A28C-3765-7842-9861-FCF6F74BA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744483</xdr:colOff>
      <xdr:row>15</xdr:row>
      <xdr:rowOff>87587</xdr:rowOff>
    </xdr:from>
    <xdr:to>
      <xdr:col>13</xdr:col>
      <xdr:colOff>313765</xdr:colOff>
      <xdr:row>28</xdr:row>
      <xdr:rowOff>175077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D6AE777-C4C7-A842-A711-A8154C26B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744483</xdr:colOff>
      <xdr:row>0</xdr:row>
      <xdr:rowOff>109483</xdr:rowOff>
    </xdr:from>
    <xdr:to>
      <xdr:col>13</xdr:col>
      <xdr:colOff>356914</xdr:colOff>
      <xdr:row>14</xdr:row>
      <xdr:rowOff>14014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5298E9D-2BF5-544F-8BBD-CCE73BF42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E0EB4-50C0-2448-8C45-CF4E9B9277B3}">
  <dimension ref="A1:F16"/>
  <sheetViews>
    <sheetView tabSelected="1" zoomScaleNormal="100" workbookViewId="0">
      <selection activeCell="O20" sqref="O20"/>
    </sheetView>
  </sheetViews>
  <sheetFormatPr baseColWidth="10" defaultRowHeight="16" x14ac:dyDescent="0.2"/>
  <cols>
    <col min="1" max="1" width="15.83203125" customWidth="1"/>
  </cols>
  <sheetData>
    <row r="1" spans="1:6" x14ac:dyDescent="0.2">
      <c r="C1" t="s">
        <v>0</v>
      </c>
      <c r="D1" t="s">
        <v>1</v>
      </c>
      <c r="E1" t="s">
        <v>2</v>
      </c>
      <c r="F1" t="s">
        <v>3</v>
      </c>
    </row>
    <row r="2" spans="1:6" x14ac:dyDescent="0.2">
      <c r="A2" t="s">
        <v>4</v>
      </c>
      <c r="B2" t="s">
        <v>5</v>
      </c>
      <c r="C2">
        <v>0</v>
      </c>
      <c r="D2">
        <f>10/14*100</f>
        <v>71.428571428571431</v>
      </c>
      <c r="E2">
        <f>11/15*100</f>
        <v>73.333333333333329</v>
      </c>
      <c r="F2">
        <f>2/3*100</f>
        <v>66.666666666666657</v>
      </c>
    </row>
    <row r="3" spans="1:6" x14ac:dyDescent="0.2">
      <c r="B3" t="s">
        <v>6</v>
      </c>
      <c r="C3">
        <f>1/3*100</f>
        <v>33.333333333333329</v>
      </c>
      <c r="D3">
        <f>4/14*100</f>
        <v>28.571428571428569</v>
      </c>
      <c r="E3">
        <f>4/15*100</f>
        <v>26.666666666666668</v>
      </c>
      <c r="F3">
        <v>0</v>
      </c>
    </row>
    <row r="4" spans="1:6" x14ac:dyDescent="0.2">
      <c r="B4" t="s">
        <v>7</v>
      </c>
      <c r="C4">
        <f>2/3*100</f>
        <v>66.666666666666657</v>
      </c>
      <c r="D4">
        <v>0</v>
      </c>
      <c r="E4">
        <v>0</v>
      </c>
      <c r="F4">
        <f>1/3*100</f>
        <v>33.333333333333329</v>
      </c>
    </row>
    <row r="5" spans="1:6" x14ac:dyDescent="0.2">
      <c r="C5" t="s">
        <v>0</v>
      </c>
      <c r="D5" t="s">
        <v>1</v>
      </c>
      <c r="E5" t="s">
        <v>2</v>
      </c>
      <c r="F5" t="s">
        <v>3</v>
      </c>
    </row>
    <row r="6" spans="1:6" x14ac:dyDescent="0.2">
      <c r="A6" t="s">
        <v>8</v>
      </c>
      <c r="B6" t="s">
        <v>5</v>
      </c>
      <c r="C6">
        <f>6/10*100</f>
        <v>60</v>
      </c>
      <c r="D6">
        <v>0</v>
      </c>
      <c r="E6">
        <f>2/10*100</f>
        <v>20</v>
      </c>
      <c r="F6">
        <v>0</v>
      </c>
    </row>
    <row r="7" spans="1:6" x14ac:dyDescent="0.2">
      <c r="B7" t="s">
        <v>6</v>
      </c>
      <c r="C7">
        <f>3/10*100</f>
        <v>30</v>
      </c>
      <c r="D7">
        <f>3/10*100</f>
        <v>30</v>
      </c>
      <c r="E7">
        <f>5/10*100</f>
        <v>50</v>
      </c>
      <c r="F7">
        <f>3/10*100</f>
        <v>30</v>
      </c>
    </row>
    <row r="8" spans="1:6" x14ac:dyDescent="0.2">
      <c r="B8" t="s">
        <v>7</v>
      </c>
      <c r="C8">
        <f>1/10*100</f>
        <v>10</v>
      </c>
      <c r="D8">
        <f>7/10*100</f>
        <v>70</v>
      </c>
      <c r="E8">
        <f>3/10*100</f>
        <v>30</v>
      </c>
      <c r="F8">
        <f>7/10*100</f>
        <v>70</v>
      </c>
    </row>
    <row r="9" spans="1:6" x14ac:dyDescent="0.2">
      <c r="C9" t="s">
        <v>0</v>
      </c>
      <c r="D9" t="s">
        <v>1</v>
      </c>
      <c r="E9" t="s">
        <v>2</v>
      </c>
      <c r="F9" t="s">
        <v>3</v>
      </c>
    </row>
    <row r="10" spans="1:6" x14ac:dyDescent="0.2">
      <c r="A10" t="s">
        <v>9</v>
      </c>
      <c r="B10" t="s">
        <v>5</v>
      </c>
      <c r="C10">
        <v>0</v>
      </c>
      <c r="D10">
        <v>0</v>
      </c>
      <c r="E10">
        <v>0</v>
      </c>
      <c r="F10">
        <v>0</v>
      </c>
    </row>
    <row r="11" spans="1:6" x14ac:dyDescent="0.2">
      <c r="B11" t="s">
        <v>6</v>
      </c>
      <c r="C11">
        <f>3/4*100</f>
        <v>75</v>
      </c>
      <c r="D11">
        <f>1/4*100</f>
        <v>25</v>
      </c>
      <c r="E11">
        <f>6/7*100</f>
        <v>85.714285714285708</v>
      </c>
      <c r="F11">
        <f>1/3*100</f>
        <v>33.333333333333329</v>
      </c>
    </row>
    <row r="12" spans="1:6" x14ac:dyDescent="0.2">
      <c r="B12" t="s">
        <v>7</v>
      </c>
      <c r="C12">
        <f>1/4*100</f>
        <v>25</v>
      </c>
      <c r="D12">
        <f>3/4*100</f>
        <v>75</v>
      </c>
      <c r="E12">
        <f>1/7*100</f>
        <v>14.285714285714285</v>
      </c>
      <c r="F12">
        <f>2/3*100</f>
        <v>66.666666666666657</v>
      </c>
    </row>
    <row r="13" spans="1:6" x14ac:dyDescent="0.2">
      <c r="C13" t="s">
        <v>0</v>
      </c>
      <c r="D13" t="s">
        <v>1</v>
      </c>
      <c r="E13" t="s">
        <v>2</v>
      </c>
      <c r="F13" t="s">
        <v>3</v>
      </c>
    </row>
    <row r="14" spans="1:6" x14ac:dyDescent="0.2">
      <c r="A14" t="s">
        <v>10</v>
      </c>
      <c r="B14" t="s">
        <v>5</v>
      </c>
      <c r="C14">
        <v>0</v>
      </c>
      <c r="D14">
        <f>3/5*100</f>
        <v>60</v>
      </c>
      <c r="E14">
        <f>5/6*100</f>
        <v>83.333333333333343</v>
      </c>
      <c r="F14">
        <f>2/5*100</f>
        <v>40</v>
      </c>
    </row>
    <row r="15" spans="1:6" x14ac:dyDescent="0.2">
      <c r="B15" t="s">
        <v>6</v>
      </c>
      <c r="C15">
        <f>1/5*100</f>
        <v>20</v>
      </c>
      <c r="D15">
        <f>1/5*100</f>
        <v>20</v>
      </c>
      <c r="E15">
        <f>1/6*100</f>
        <v>16.666666666666664</v>
      </c>
      <c r="F15">
        <f>2/5*100</f>
        <v>40</v>
      </c>
    </row>
    <row r="16" spans="1:6" x14ac:dyDescent="0.2">
      <c r="B16" t="s">
        <v>7</v>
      </c>
      <c r="C16">
        <f>4/5*100</f>
        <v>80</v>
      </c>
      <c r="D16">
        <f>1/5*100</f>
        <v>20</v>
      </c>
      <c r="E16">
        <v>0</v>
      </c>
      <c r="F16">
        <f>1/5*100</f>
        <v>20</v>
      </c>
    </row>
  </sheetData>
  <pageMargins left="0.7" right="0.7" top="0.75" bottom="0.75" header="0.3" footer="0.3"/>
  <ignoredErrors>
    <ignoredError sqref="E7:E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Kavitha Chinnaiya</dc:creator>
  <cp:lastModifiedBy>Marysia Placzek</cp:lastModifiedBy>
  <dcterms:created xsi:type="dcterms:W3CDTF">2023-01-09T10:42:31Z</dcterms:created>
  <dcterms:modified xsi:type="dcterms:W3CDTF">2023-01-16T10:35:38Z</dcterms:modified>
</cp:coreProperties>
</file>