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wald/polybox/2-Papers_EwaldLab/24_ssGFPabeta_Eline/"/>
    </mc:Choice>
  </mc:AlternateContent>
  <xr:revisionPtr revIDLastSave="0" documentId="8_{81AA86D8-9470-E146-9856-8585ABF93894}" xr6:coauthVersionLast="47" xr6:coauthVersionMax="47" xr10:uidLastSave="{00000000-0000-0000-0000-000000000000}"/>
  <bookViews>
    <workbookView xWindow="4060" yWindow="1400" windowWidth="27640" windowHeight="16940" xr2:uid="{01599152-9B9A-CF41-B5F3-6BE4C2FA21DC}"/>
  </bookViews>
  <sheets>
    <sheet name="SourceFig4A" sheetId="1" r:id="rId1"/>
    <sheet name="SourceFig4B" sheetId="2" r:id="rId2"/>
    <sheet name="SourceFig4D" sheetId="3" r:id="rId3"/>
    <sheet name="SourceFig4C" sheetId="4" r:id="rId4"/>
    <sheet name="SourceFig4E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5" l="1"/>
  <c r="W10" i="5"/>
  <c r="Z9" i="5"/>
  <c r="W9" i="5"/>
  <c r="AR64" i="4"/>
  <c r="AR63" i="4"/>
  <c r="AR62" i="4"/>
  <c r="AR61" i="4"/>
  <c r="AV60" i="4"/>
  <c r="AR60" i="4"/>
  <c r="AG60" i="4"/>
  <c r="AV59" i="4"/>
  <c r="AR59" i="4"/>
  <c r="AG59" i="4"/>
  <c r="AV58" i="4"/>
  <c r="AT57" i="4"/>
  <c r="AV56" i="4"/>
  <c r="AU56" i="4"/>
  <c r="AT56" i="4"/>
  <c r="AS56" i="4"/>
  <c r="AR56" i="4"/>
  <c r="AU55" i="4"/>
  <c r="AT55" i="4"/>
  <c r="AS55" i="4"/>
  <c r="AR55" i="4"/>
  <c r="AH55" i="4"/>
  <c r="AG55" i="4"/>
  <c r="AU54" i="4"/>
  <c r="AT54" i="4"/>
  <c r="AV53" i="4"/>
  <c r="AU53" i="4"/>
  <c r="AT53" i="4"/>
  <c r="AS53" i="4"/>
  <c r="AR53" i="4"/>
  <c r="AH53" i="4"/>
  <c r="AG53" i="4"/>
  <c r="AF53" i="4"/>
  <c r="AE53" i="4"/>
  <c r="AV51" i="4"/>
  <c r="AU51" i="4"/>
  <c r="AT51" i="4"/>
  <c r="AS51" i="4"/>
  <c r="AR51" i="4"/>
  <c r="AV50" i="4"/>
  <c r="AU50" i="4"/>
  <c r="AT50" i="4"/>
  <c r="AS50" i="4"/>
  <c r="AR50" i="4"/>
  <c r="AV49" i="4"/>
  <c r="AD49" i="4"/>
  <c r="AV48" i="4"/>
  <c r="AU48" i="4"/>
  <c r="AT48" i="4"/>
  <c r="AS48" i="4"/>
  <c r="AR48" i="4"/>
  <c r="AH48" i="4"/>
  <c r="AR47" i="4"/>
  <c r="AV46" i="4"/>
  <c r="AU46" i="4"/>
  <c r="AT46" i="4"/>
  <c r="AE46" i="4"/>
  <c r="AD46" i="4"/>
  <c r="AV45" i="4"/>
  <c r="AU45" i="4"/>
  <c r="AR44" i="4"/>
  <c r="AG44" i="4"/>
  <c r="AF44" i="4"/>
  <c r="AE44" i="4"/>
  <c r="AD44" i="4"/>
  <c r="AV43" i="4"/>
  <c r="AU43" i="4"/>
  <c r="AT43" i="4"/>
  <c r="AU42" i="4"/>
  <c r="AT42" i="4"/>
  <c r="AS42" i="4"/>
  <c r="AR42" i="4"/>
  <c r="AF42" i="4"/>
  <c r="AE42" i="4"/>
  <c r="AD42" i="4"/>
  <c r="AV41" i="4"/>
  <c r="AG41" i="4"/>
  <c r="AF41" i="4"/>
  <c r="AE41" i="4"/>
  <c r="AT40" i="4"/>
  <c r="AS40" i="4"/>
  <c r="AR40" i="4"/>
  <c r="AT39" i="4"/>
  <c r="AS39" i="4"/>
  <c r="AR39" i="4"/>
  <c r="AH39" i="4"/>
  <c r="AG39" i="4"/>
  <c r="AF39" i="4"/>
  <c r="AE39" i="4"/>
  <c r="AD39" i="4"/>
  <c r="AV37" i="4"/>
  <c r="AU37" i="4"/>
  <c r="AT37" i="4"/>
  <c r="AS37" i="4"/>
  <c r="AR37" i="4"/>
  <c r="AH37" i="4"/>
  <c r="AG37" i="4"/>
  <c r="AF37" i="4"/>
  <c r="AE37" i="4"/>
  <c r="AR36" i="4"/>
  <c r="AH36" i="4"/>
  <c r="AV35" i="4"/>
  <c r="AU35" i="4"/>
  <c r="AT35" i="4"/>
  <c r="AS35" i="4"/>
  <c r="AR35" i="4"/>
  <c r="AP34" i="4"/>
  <c r="AO34" i="4"/>
  <c r="AN34" i="4"/>
  <c r="AM34" i="4"/>
  <c r="AL34" i="4"/>
  <c r="AB34" i="4"/>
  <c r="AA34" i="4"/>
  <c r="Z34" i="4"/>
  <c r="Y34" i="4"/>
  <c r="X34" i="4"/>
  <c r="AE57" i="4" s="1"/>
  <c r="AD30" i="4"/>
  <c r="AE29" i="4"/>
  <c r="AD29" i="4"/>
  <c r="AR28" i="4"/>
  <c r="AH28" i="4"/>
  <c r="AE28" i="4"/>
  <c r="AD28" i="4"/>
  <c r="AH26" i="4"/>
  <c r="AE26" i="4"/>
  <c r="AD26" i="4"/>
  <c r="AH25" i="4"/>
  <c r="AE25" i="4"/>
  <c r="AD25" i="4"/>
  <c r="AU24" i="4"/>
  <c r="AS24" i="4"/>
  <c r="AR24" i="4"/>
  <c r="AH24" i="4"/>
  <c r="AR23" i="4"/>
  <c r="AH23" i="4"/>
  <c r="AG23" i="4"/>
  <c r="AE23" i="4"/>
  <c r="AD23" i="4"/>
  <c r="AH22" i="4"/>
  <c r="AT21" i="4"/>
  <c r="AS21" i="4"/>
  <c r="AR21" i="4"/>
  <c r="AH21" i="4"/>
  <c r="AG21" i="4"/>
  <c r="AE21" i="4"/>
  <c r="AD21" i="4"/>
  <c r="AV20" i="4"/>
  <c r="AU20" i="4"/>
  <c r="AT20" i="4"/>
  <c r="AE20" i="4"/>
  <c r="AD20" i="4"/>
  <c r="AT19" i="4"/>
  <c r="AS19" i="4"/>
  <c r="AR19" i="4"/>
  <c r="AH19" i="4"/>
  <c r="AG19" i="4"/>
  <c r="AF19" i="4"/>
  <c r="AE19" i="4"/>
  <c r="AD19" i="4"/>
  <c r="AH18" i="4"/>
  <c r="AG18" i="4"/>
  <c r="AF18" i="4"/>
  <c r="AE18" i="4"/>
  <c r="AD18" i="4"/>
  <c r="AS17" i="4"/>
  <c r="AR17" i="4"/>
  <c r="AH17" i="4"/>
  <c r="AU16" i="4"/>
  <c r="AT16" i="4"/>
  <c r="AS16" i="4"/>
  <c r="AR16" i="4"/>
  <c r="AH16" i="4"/>
  <c r="AG16" i="4"/>
  <c r="AF16" i="4"/>
  <c r="AE16" i="4"/>
  <c r="AD16" i="4"/>
  <c r="AG15" i="4"/>
  <c r="AF15" i="4"/>
  <c r="AE15" i="4"/>
  <c r="AD15" i="4"/>
  <c r="AV14" i="4"/>
  <c r="AU14" i="4"/>
  <c r="AT14" i="4"/>
  <c r="AS14" i="4"/>
  <c r="AR14" i="4"/>
  <c r="AH14" i="4"/>
  <c r="AG14" i="4"/>
  <c r="AF14" i="4"/>
  <c r="AS13" i="4"/>
  <c r="AH13" i="4"/>
  <c r="AG13" i="4"/>
  <c r="AF13" i="4"/>
  <c r="AE13" i="4"/>
  <c r="AD13" i="4"/>
  <c r="AV12" i="4"/>
  <c r="AU12" i="4"/>
  <c r="AT12" i="4"/>
  <c r="AS12" i="4"/>
  <c r="AE12" i="4"/>
  <c r="AD12" i="4"/>
  <c r="AV11" i="4"/>
  <c r="AU11" i="4"/>
  <c r="AT11" i="4"/>
  <c r="AS11" i="4"/>
  <c r="AH11" i="4"/>
  <c r="AG11" i="4"/>
  <c r="AF11" i="4"/>
  <c r="AE11" i="4"/>
  <c r="AD11" i="4"/>
  <c r="AH10" i="4"/>
  <c r="AG10" i="4"/>
  <c r="AF10" i="4"/>
  <c r="AE10" i="4"/>
  <c r="AD10" i="4"/>
  <c r="AV9" i="4"/>
  <c r="AU9" i="4"/>
  <c r="AT9" i="4"/>
  <c r="AS9" i="4"/>
  <c r="AR9" i="4"/>
  <c r="AH9" i="4"/>
  <c r="AH8" i="4"/>
  <c r="AG8" i="4"/>
  <c r="AF8" i="4"/>
  <c r="AE8" i="4"/>
  <c r="AD8" i="4"/>
  <c r="AV7" i="4"/>
  <c r="AU7" i="4"/>
  <c r="AG7" i="4"/>
  <c r="AF7" i="4"/>
  <c r="AE7" i="4"/>
  <c r="AD7" i="4"/>
  <c r="AH6" i="4"/>
  <c r="AG6" i="4"/>
  <c r="AF6" i="4"/>
  <c r="AS5" i="4"/>
  <c r="AR5" i="4"/>
  <c r="AH5" i="4"/>
  <c r="AG5" i="4"/>
  <c r="AF5" i="4"/>
  <c r="AE5" i="4"/>
  <c r="AD5" i="4"/>
  <c r="AV4" i="4"/>
  <c r="AF4" i="4"/>
  <c r="AE4" i="4"/>
  <c r="AD4" i="4"/>
  <c r="AV3" i="4"/>
  <c r="AU3" i="4"/>
  <c r="AT3" i="4"/>
  <c r="AS3" i="4"/>
  <c r="AR3" i="4"/>
  <c r="AH3" i="4"/>
  <c r="AG3" i="4"/>
  <c r="AF3" i="4"/>
  <c r="AE3" i="4"/>
  <c r="AD3" i="4"/>
  <c r="AP2" i="4"/>
  <c r="AO2" i="4"/>
  <c r="AN2" i="4"/>
  <c r="AM2" i="4"/>
  <c r="AL2" i="4"/>
  <c r="AR25" i="4" s="1"/>
  <c r="AB2" i="4"/>
  <c r="AA2" i="4"/>
  <c r="Z2" i="4"/>
  <c r="Y2" i="4"/>
  <c r="X2" i="4"/>
  <c r="AG24" i="4" s="1"/>
  <c r="Y39" i="1"/>
  <c r="X39" i="1"/>
  <c r="Z39" i="1" s="1"/>
  <c r="O39" i="1"/>
  <c r="Q39" i="1" s="1"/>
  <c r="AG38" i="1"/>
  <c r="AH38" i="1" s="1"/>
  <c r="X38" i="1"/>
  <c r="Q38" i="1"/>
  <c r="P38" i="1"/>
  <c r="O38" i="1"/>
  <c r="AG37" i="1"/>
  <c r="AH37" i="1" s="1"/>
  <c r="X37" i="1"/>
  <c r="Z37" i="1" s="1"/>
  <c r="Q37" i="1"/>
  <c r="P37" i="1"/>
  <c r="O37" i="1"/>
  <c r="X36" i="1"/>
  <c r="Z36" i="1" s="1"/>
  <c r="O36" i="1"/>
  <c r="Q36" i="1" s="1"/>
  <c r="X35" i="1"/>
  <c r="Z35" i="1" s="1"/>
  <c r="O35" i="1"/>
  <c r="Q35" i="1" s="1"/>
  <c r="X34" i="1"/>
  <c r="Z34" i="1" s="1"/>
  <c r="O34" i="1"/>
  <c r="Q34" i="1" s="1"/>
  <c r="AG33" i="1"/>
  <c r="AI33" i="1" s="1"/>
  <c r="Z33" i="1"/>
  <c r="X33" i="1"/>
  <c r="Y33" i="1" s="1"/>
  <c r="X32" i="1"/>
  <c r="O32" i="1"/>
  <c r="P32" i="1" s="1"/>
  <c r="X31" i="1"/>
  <c r="O31" i="1"/>
  <c r="Q31" i="1" s="1"/>
  <c r="X30" i="1"/>
  <c r="Z30" i="1" s="1"/>
  <c r="Q30" i="1"/>
  <c r="O30" i="1"/>
  <c r="P30" i="1" s="1"/>
  <c r="AG29" i="1"/>
  <c r="X29" i="1"/>
  <c r="Z29" i="1" s="1"/>
  <c r="O29" i="1"/>
  <c r="Q29" i="1" s="1"/>
  <c r="Y30" i="1" l="1"/>
  <c r="Y34" i="1"/>
  <c r="P34" i="1"/>
  <c r="P31" i="1"/>
  <c r="P29" i="1"/>
  <c r="AG40" i="4"/>
  <c r="AF49" i="4"/>
  <c r="Q32" i="1"/>
  <c r="AH40" i="4"/>
  <c r="AF47" i="4"/>
  <c r="AF45" i="4"/>
  <c r="AI38" i="1"/>
  <c r="AR8" i="4"/>
  <c r="AU19" i="4"/>
  <c r="AD38" i="4"/>
  <c r="AS8" i="4"/>
  <c r="Y37" i="1"/>
  <c r="P35" i="1"/>
  <c r="AH56" i="4"/>
  <c r="AD53" i="4"/>
  <c r="AH51" i="4"/>
  <c r="AF48" i="4"/>
  <c r="AD45" i="4"/>
  <c r="AH43" i="4"/>
  <c r="AF40" i="4"/>
  <c r="AD37" i="4"/>
  <c r="AH35" i="4"/>
  <c r="AH54" i="4"/>
  <c r="AD48" i="4"/>
  <c r="AF43" i="4"/>
  <c r="AH38" i="4"/>
  <c r="AE56" i="4"/>
  <c r="AG54" i="4"/>
  <c r="AE51" i="4"/>
  <c r="AG46" i="4"/>
  <c r="AG38" i="4"/>
  <c r="AE35" i="4"/>
  <c r="AE34" i="4" s="1"/>
  <c r="AD35" i="4"/>
  <c r="AG56" i="4"/>
  <c r="AG51" i="4"/>
  <c r="AE48" i="4"/>
  <c r="AG43" i="4"/>
  <c r="AE40" i="4"/>
  <c r="AG35" i="4"/>
  <c r="AG58" i="4"/>
  <c r="AF56" i="4"/>
  <c r="AF51" i="4"/>
  <c r="AH46" i="4"/>
  <c r="AD40" i="4"/>
  <c r="AF35" i="4"/>
  <c r="AE43" i="4"/>
  <c r="AF54" i="4"/>
  <c r="AD51" i="4"/>
  <c r="AH49" i="4"/>
  <c r="AF46" i="4"/>
  <c r="AD43" i="4"/>
  <c r="AH41" i="4"/>
  <c r="AF38" i="4"/>
  <c r="AG42" i="4"/>
  <c r="AH44" i="4"/>
  <c r="AD47" i="4"/>
  <c r="AE49" i="4"/>
  <c r="AH42" i="4"/>
  <c r="AE47" i="4"/>
  <c r="AE45" i="4"/>
  <c r="AG49" i="4"/>
  <c r="AD54" i="4"/>
  <c r="Z32" i="1"/>
  <c r="Y32" i="1"/>
  <c r="P36" i="1"/>
  <c r="AG47" i="4"/>
  <c r="AD52" i="4"/>
  <c r="AE54" i="4"/>
  <c r="Y29" i="1"/>
  <c r="AR27" i="4"/>
  <c r="AR20" i="4"/>
  <c r="AV18" i="4"/>
  <c r="AT15" i="4"/>
  <c r="AR12" i="4"/>
  <c r="AV10" i="4"/>
  <c r="AT7" i="4"/>
  <c r="AR4" i="4"/>
  <c r="AR2" i="4" s="1"/>
  <c r="AR15" i="4"/>
  <c r="AT10" i="4"/>
  <c r="AR7" i="4"/>
  <c r="AU23" i="4"/>
  <c r="AV21" i="4"/>
  <c r="AS18" i="4"/>
  <c r="AU13" i="4"/>
  <c r="AS10" i="4"/>
  <c r="AU5" i="4"/>
  <c r="AR26" i="4"/>
  <c r="AU21" i="4"/>
  <c r="AR18" i="4"/>
  <c r="AV16" i="4"/>
  <c r="AT13" i="4"/>
  <c r="AR10" i="4"/>
  <c r="AT5" i="4"/>
  <c r="AT2" i="4" s="1"/>
  <c r="AU18" i="4"/>
  <c r="AS15" i="4"/>
  <c r="AU10" i="4"/>
  <c r="AS7" i="4"/>
  <c r="AT18" i="4"/>
  <c r="AV13" i="4"/>
  <c r="AV5" i="4"/>
  <c r="AV2" i="4" s="1"/>
  <c r="AS23" i="4"/>
  <c r="AV8" i="4"/>
  <c r="AR6" i="4"/>
  <c r="AT17" i="4"/>
  <c r="AR22" i="4"/>
  <c r="AG45" i="4"/>
  <c r="AH47" i="4"/>
  <c r="AD50" i="4"/>
  <c r="AE52" i="4"/>
  <c r="AS6" i="4"/>
  <c r="AU17" i="4"/>
  <c r="AV19" i="4"/>
  <c r="AS22" i="4"/>
  <c r="AD36" i="4"/>
  <c r="AE38" i="4"/>
  <c r="AH45" i="4"/>
  <c r="AE50" i="4"/>
  <c r="AF52" i="4"/>
  <c r="AF57" i="4"/>
  <c r="AH29" i="1"/>
  <c r="AI29" i="1"/>
  <c r="Y36" i="1"/>
  <c r="P39" i="1"/>
  <c r="AS4" i="4"/>
  <c r="AS2" i="4" s="1"/>
  <c r="AT6" i="4"/>
  <c r="AT8" i="4"/>
  <c r="AU15" i="4"/>
  <c r="AV17" i="4"/>
  <c r="AT22" i="4"/>
  <c r="AT58" i="4"/>
  <c r="AS54" i="4"/>
  <c r="AU49" i="4"/>
  <c r="AS46" i="4"/>
  <c r="AU41" i="4"/>
  <c r="AS38" i="4"/>
  <c r="AT52" i="4"/>
  <c r="AR49" i="4"/>
  <c r="AV47" i="4"/>
  <c r="AT44" i="4"/>
  <c r="AR41" i="4"/>
  <c r="AV39" i="4"/>
  <c r="AT36" i="4"/>
  <c r="AT34" i="4" s="1"/>
  <c r="AR65" i="4"/>
  <c r="AR58" i="4"/>
  <c r="AR54" i="4"/>
  <c r="AV52" i="4"/>
  <c r="AT49" i="4"/>
  <c r="AR46" i="4"/>
  <c r="AV44" i="4"/>
  <c r="AT41" i="4"/>
  <c r="AR38" i="4"/>
  <c r="AR34" i="4" s="1"/>
  <c r="AV36" i="4"/>
  <c r="AU52" i="4"/>
  <c r="AS49" i="4"/>
  <c r="AU44" i="4"/>
  <c r="AS41" i="4"/>
  <c r="AU36" i="4"/>
  <c r="AV57" i="4"/>
  <c r="AU57" i="4"/>
  <c r="AV55" i="4"/>
  <c r="AS52" i="4"/>
  <c r="AU47" i="4"/>
  <c r="AS44" i="4"/>
  <c r="AU39" i="4"/>
  <c r="AS36" i="4"/>
  <c r="AE36" i="4"/>
  <c r="AT38" i="4"/>
  <c r="AU40" i="4"/>
  <c r="AV42" i="4"/>
  <c r="AR45" i="4"/>
  <c r="AS47" i="4"/>
  <c r="AF50" i="4"/>
  <c r="AG52" i="4"/>
  <c r="AV54" i="4"/>
  <c r="AG57" i="4"/>
  <c r="AH33" i="1"/>
  <c r="AT4" i="4"/>
  <c r="AU6" i="4"/>
  <c r="AU8" i="4"/>
  <c r="AV15" i="4"/>
  <c r="AU22" i="4"/>
  <c r="AF36" i="4"/>
  <c r="AU38" i="4"/>
  <c r="AV40" i="4"/>
  <c r="AR43" i="4"/>
  <c r="AS45" i="4"/>
  <c r="AT47" i="4"/>
  <c r="AG50" i="4"/>
  <c r="AH52" i="4"/>
  <c r="AE55" i="4"/>
  <c r="AH57" i="4"/>
  <c r="AU4" i="4"/>
  <c r="AU2" i="4" s="1"/>
  <c r="AV6" i="4"/>
  <c r="AR11" i="4"/>
  <c r="AR13" i="4"/>
  <c r="AS20" i="4"/>
  <c r="AV22" i="4"/>
  <c r="AG36" i="4"/>
  <c r="AV38" i="4"/>
  <c r="AD41" i="4"/>
  <c r="AS43" i="4"/>
  <c r="AT45" i="4"/>
  <c r="AG48" i="4"/>
  <c r="AH50" i="4"/>
  <c r="AR52" i="4"/>
  <c r="AF55" i="4"/>
  <c r="AR57" i="4"/>
  <c r="AH15" i="4"/>
  <c r="AG4" i="4"/>
  <c r="AG2" i="4" s="1"/>
  <c r="AE9" i="4"/>
  <c r="AG12" i="4"/>
  <c r="AE17" i="4"/>
  <c r="AG20" i="4"/>
  <c r="AD24" i="4"/>
  <c r="AE27" i="4"/>
  <c r="Y35" i="1"/>
  <c r="AI37" i="1"/>
  <c r="AH4" i="4"/>
  <c r="AH2" i="4" s="1"/>
  <c r="AD6" i="4"/>
  <c r="AD2" i="4" s="1"/>
  <c r="AF9" i="4"/>
  <c r="AF2" i="4" s="1"/>
  <c r="AH12" i="4"/>
  <c r="AD14" i="4"/>
  <c r="AF17" i="4"/>
  <c r="AH20" i="4"/>
  <c r="AE22" i="4"/>
  <c r="AE24" i="4"/>
  <c r="AH27" i="4"/>
  <c r="AH7" i="4"/>
  <c r="AD9" i="4"/>
  <c r="AF12" i="4"/>
  <c r="AD17" i="4"/>
  <c r="AF20" i="4"/>
  <c r="AD27" i="4"/>
  <c r="AD22" i="4"/>
  <c r="AE6" i="4"/>
  <c r="AE2" i="4" s="1"/>
  <c r="AG9" i="4"/>
  <c r="AE14" i="4"/>
  <c r="AG17" i="4"/>
  <c r="AG22" i="4"/>
  <c r="AU34" i="4" l="1"/>
  <c r="AF34" i="4"/>
  <c r="AV34" i="4"/>
  <c r="AG34" i="4"/>
  <c r="AH34" i="4"/>
  <c r="AS34" i="4"/>
  <c r="AD34" i="4"/>
</calcChain>
</file>

<file path=xl/sharedStrings.xml><?xml version="1.0" encoding="utf-8"?>
<sst xmlns="http://schemas.openxmlformats.org/spreadsheetml/2006/main" count="932" uniqueCount="258">
  <si>
    <t>Flower</t>
  </si>
  <si>
    <t>Moss</t>
  </si>
  <si>
    <t>% yes</t>
  </si>
  <si>
    <t>run1</t>
  </si>
  <si>
    <t>% flowers</t>
  </si>
  <si>
    <t>RNAi</t>
  </si>
  <si>
    <t>yes</t>
  </si>
  <si>
    <t>no</t>
  </si>
  <si>
    <t>n total</t>
  </si>
  <si>
    <t>EV</t>
  </si>
  <si>
    <t>GFP</t>
  </si>
  <si>
    <t>col-2</t>
  </si>
  <si>
    <t>col-113</t>
  </si>
  <si>
    <t>col-89</t>
  </si>
  <si>
    <t>col-79</t>
  </si>
  <si>
    <t>col-71</t>
  </si>
  <si>
    <t>col-81</t>
  </si>
  <si>
    <t>col-8</t>
  </si>
  <si>
    <t>dpy-3</t>
  </si>
  <si>
    <t>col-73</t>
  </si>
  <si>
    <t>% moss</t>
  </si>
  <si>
    <t>Within each column, compare rows (simple effects within columns)</t>
  </si>
  <si>
    <t>Table Analyzed</t>
  </si>
  <si>
    <t>LSD2104</t>
  </si>
  <si>
    <t>Number of families</t>
  </si>
  <si>
    <t>Two-way ANOVA</t>
  </si>
  <si>
    <t>Ordinary</t>
  </si>
  <si>
    <t>Number of comparisons per family</t>
  </si>
  <si>
    <t>Alpha</t>
  </si>
  <si>
    <t>Source of Variation</t>
  </si>
  <si>
    <t>% of total variation</t>
  </si>
  <si>
    <t>P value</t>
  </si>
  <si>
    <t>P value summary</t>
  </si>
  <si>
    <t>Significant?</t>
  </si>
  <si>
    <t>Uncorrected Fisher's LSD</t>
  </si>
  <si>
    <t>Predicted (LS) mean diff.</t>
  </si>
  <si>
    <t>95.00% CI of diff.</t>
  </si>
  <si>
    <t>Below threshold?</t>
  </si>
  <si>
    <t>Summary</t>
  </si>
  <si>
    <t>Individual P Value</t>
  </si>
  <si>
    <t>Interaction</t>
  </si>
  <si>
    <t>ns</t>
  </si>
  <si>
    <t>No</t>
  </si>
  <si>
    <t>&lt;0.0001</t>
  </si>
  <si>
    <t>****</t>
  </si>
  <si>
    <t>Yes</t>
  </si>
  <si>
    <t>Aggregation type</t>
  </si>
  <si>
    <t>EV vs. GFP</t>
  </si>
  <si>
    <t>6.814 to 104.3</t>
  </si>
  <si>
    <t>*</t>
  </si>
  <si>
    <t>EV vs. dpy-3</t>
  </si>
  <si>
    <t>ANOVA table</t>
  </si>
  <si>
    <t>SS (Type III)</t>
  </si>
  <si>
    <t>DF</t>
  </si>
  <si>
    <t>MS</t>
  </si>
  <si>
    <t>F (DFn, DFd)</t>
  </si>
  <si>
    <t>EV vs. col-89</t>
  </si>
  <si>
    <t>5.147 to 102.6</t>
  </si>
  <si>
    <t>F (10, 24) = 0.2820</t>
  </si>
  <si>
    <t>P=0.9792</t>
  </si>
  <si>
    <t>EV vs. col-8</t>
  </si>
  <si>
    <t>-10.96 to 76.23</t>
  </si>
  <si>
    <t>F (10, 24) = 6.497</t>
  </si>
  <si>
    <t>P&lt;0.0001</t>
  </si>
  <si>
    <t>EV vs. col-73</t>
  </si>
  <si>
    <t>-34.07 to 63.41</t>
  </si>
  <si>
    <t>F (1, 24) = 2.637</t>
  </si>
  <si>
    <t>P=0.1175</t>
  </si>
  <si>
    <t>EV vs. col-113</t>
  </si>
  <si>
    <t>-25.99 to 71.49</t>
  </si>
  <si>
    <t>Residual</t>
  </si>
  <si>
    <t>EV vs. col-71</t>
  </si>
  <si>
    <t>-55.09 to 42.39</t>
  </si>
  <si>
    <t>EV vs. col-81</t>
  </si>
  <si>
    <t>-47.91 to 49.58</t>
  </si>
  <si>
    <t>Difference between column means</t>
  </si>
  <si>
    <t>EV vs. col-2</t>
  </si>
  <si>
    <t>-96.10 to 27.21</t>
  </si>
  <si>
    <t>Predicted (LS) mean of Flower</t>
  </si>
  <si>
    <t>EV vs. col-79</t>
  </si>
  <si>
    <t>-84.49 to 12.99</t>
  </si>
  <si>
    <t>Predicted (LS) mean of Moss</t>
  </si>
  <si>
    <t>Difference between predicted means</t>
  </si>
  <si>
    <t>SE of difference</t>
  </si>
  <si>
    <t>22.76 to 120.2</t>
  </si>
  <si>
    <t>**</t>
  </si>
  <si>
    <t>95% CI of difference</t>
  </si>
  <si>
    <t>-29.20 to 3.485</t>
  </si>
  <si>
    <t>39.43 to 136.9</t>
  </si>
  <si>
    <t>Data summary</t>
  </si>
  <si>
    <t>4.993 to 92.18</t>
  </si>
  <si>
    <t>Number of columns (Aggregation type)</t>
  </si>
  <si>
    <t>-15.50 to 81.99</t>
  </si>
  <si>
    <t>Number of rows (RNAi)</t>
  </si>
  <si>
    <t>-24.70 to 72.78</t>
  </si>
  <si>
    <t>Number of values</t>
  </si>
  <si>
    <t>-31.40 to 66.08</t>
  </si>
  <si>
    <t>-43.79 to 53.70</t>
  </si>
  <si>
    <t>-53.48 to 69.83</t>
  </si>
  <si>
    <t>-56.22 to 41.26</t>
  </si>
  <si>
    <t>Test details</t>
  </si>
  <si>
    <t>Predicted (LS) mean 1</t>
  </si>
  <si>
    <t>Predicted (LS) mean 2</t>
  </si>
  <si>
    <t>SE of diff.</t>
  </si>
  <si>
    <t>N1</t>
  </si>
  <si>
    <t>N2</t>
  </si>
  <si>
    <t>t</t>
  </si>
  <si>
    <t>L1</t>
  </si>
  <si>
    <t>flower</t>
  </si>
  <si>
    <t>moss</t>
  </si>
  <si>
    <t>L4</t>
  </si>
  <si>
    <t>LSD2104 L1</t>
  </si>
  <si>
    <t>LSD2104 L4</t>
  </si>
  <si>
    <t>***</t>
  </si>
  <si>
    <t>SS</t>
  </si>
  <si>
    <t>F (4, 10) = 2.920</t>
  </si>
  <si>
    <t>P=0.0771</t>
  </si>
  <si>
    <t>F (4, 10) = 1.100</t>
  </si>
  <si>
    <t>P=0.4081</t>
  </si>
  <si>
    <t>F (4, 10) = 33.00</t>
  </si>
  <si>
    <t>F (4, 10) = 4.408</t>
  </si>
  <si>
    <t>P=0.0260</t>
  </si>
  <si>
    <t>F (1, 10) = 38.34</t>
  </si>
  <si>
    <t>P=0.0001</t>
  </si>
  <si>
    <t>F (1, 10) = 31.23</t>
  </si>
  <si>
    <t>P=0.0002</t>
  </si>
  <si>
    <t>Mean of Flower</t>
  </si>
  <si>
    <t>Mean of Moss</t>
  </si>
  <si>
    <t>Difference between means</t>
  </si>
  <si>
    <t>-40.37 to -19.00</t>
  </si>
  <si>
    <t>-45.23 to -19.45</t>
  </si>
  <si>
    <t>Dunnett's multiple comparisons test</t>
  </si>
  <si>
    <t>Mean Diff.</t>
  </si>
  <si>
    <t>Adjusted P Value</t>
  </si>
  <si>
    <t>-2.038 to 59.94</t>
  </si>
  <si>
    <t>-17.62 to 57.18</t>
  </si>
  <si>
    <t>34.16 to 96.14</t>
  </si>
  <si>
    <t>-27.07 to 47.72</t>
  </si>
  <si>
    <t>6.627 to 68.60</t>
  </si>
  <si>
    <t>10.78 to 85.58</t>
  </si>
  <si>
    <t>-9.019 to 52.96</t>
  </si>
  <si>
    <t>3.343 to 78.14</t>
  </si>
  <si>
    <t>-18.55 to 43.42</t>
  </si>
  <si>
    <t>-31.28 to 43.52</t>
  </si>
  <si>
    <t>64.89 to 126.9</t>
  </si>
  <si>
    <t>-32.40 to 42.40</t>
  </si>
  <si>
    <t>8.848 to 70.83</t>
  </si>
  <si>
    <t>-18.89 to 55.91</t>
  </si>
  <si>
    <t>-20.25 to 41.72</t>
  </si>
  <si>
    <t>-25.90 to 48.90</t>
  </si>
  <si>
    <t>Mean 1</t>
  </si>
  <si>
    <t>Mean 2</t>
  </si>
  <si>
    <t>q</t>
  </si>
  <si>
    <t>intensity per number of pixels</t>
  </si>
  <si>
    <r>
      <t>cle-1</t>
    </r>
    <r>
      <rPr>
        <sz val="10"/>
        <rFont val="Arial"/>
        <family val="2"/>
      </rPr>
      <t xml:space="preserve"> (COL18A1)</t>
    </r>
    <r>
      <rPr>
        <b/>
        <i/>
        <sz val="10"/>
        <rFont val="Arial"/>
        <family val="2"/>
      </rPr>
      <t xml:space="preserve"> </t>
    </r>
  </si>
  <si>
    <t>22.10.2020</t>
  </si>
  <si>
    <t>29.10.2020</t>
  </si>
  <si>
    <t>05.11.2020</t>
  </si>
  <si>
    <t>run 4</t>
  </si>
  <si>
    <t>run 5</t>
  </si>
  <si>
    <t>Grouped IperN cle-1</t>
  </si>
  <si>
    <t>Data sets analyzed</t>
  </si>
  <si>
    <t>A-J</t>
  </si>
  <si>
    <t>ANOVA summary</t>
  </si>
  <si>
    <t>F</t>
  </si>
  <si>
    <t>Significant diff. among means (P &lt; 0.05)?</t>
  </si>
  <si>
    <t>R squared</t>
  </si>
  <si>
    <t>Brown-Forsythe test</t>
  </si>
  <si>
    <t>3.544 (9, 95)</t>
  </si>
  <si>
    <t>Are SDs significantly different (P &lt; 0.05)?</t>
  </si>
  <si>
    <t>Bartlett's test</t>
  </si>
  <si>
    <t>Bartlett's statistic (corrected)</t>
  </si>
  <si>
    <t>Treatment (between columns)</t>
  </si>
  <si>
    <t>F (9, 95) = 9.565</t>
  </si>
  <si>
    <t>Residual (within columns)</t>
  </si>
  <si>
    <t>Total</t>
  </si>
  <si>
    <t>Number of treatments (columns)</t>
  </si>
  <si>
    <t>Number of values (total)</t>
  </si>
  <si>
    <t>A-?</t>
  </si>
  <si>
    <r>
      <t xml:space="preserve">sfGFP::Aβ vs. </t>
    </r>
    <r>
      <rPr>
        <b/>
        <i/>
        <sz val="10"/>
        <rFont val="Arial"/>
        <family val="2"/>
      </rPr>
      <t>cle-1</t>
    </r>
    <r>
      <rPr>
        <sz val="10"/>
        <rFont val="Arial"/>
        <family val="2"/>
      </rPr>
      <t xml:space="preserve"> (COL18A1)</t>
    </r>
  </si>
  <si>
    <t>22.78 to 71.82</t>
  </si>
  <si>
    <t>E</t>
  </si>
  <si>
    <r>
      <t>cle-1</t>
    </r>
    <r>
      <rPr>
        <sz val="10"/>
        <rFont val="Arial"/>
        <family val="2"/>
      </rPr>
      <t xml:space="preserve"> (COL18A1)</t>
    </r>
  </si>
  <si>
    <t>n1</t>
  </si>
  <si>
    <t>n2</t>
  </si>
  <si>
    <t>run1 EV</t>
  </si>
  <si>
    <t>run1 GFP</t>
  </si>
  <si>
    <t>run1 dpy-3</t>
  </si>
  <si>
    <t>run1 col-8</t>
  </si>
  <si>
    <t>run1 col-89</t>
  </si>
  <si>
    <t>average</t>
  </si>
  <si>
    <t>Normalized intensity L1</t>
  </si>
  <si>
    <t>Normalized intensity L4</t>
  </si>
  <si>
    <t>run2 EV</t>
  </si>
  <si>
    <t>run2 GFP</t>
  </si>
  <si>
    <t>run2 dpy-3</t>
  </si>
  <si>
    <t>run2 col-8</t>
  </si>
  <si>
    <t>run2 col-89</t>
  </si>
  <si>
    <t>A-E</t>
  </si>
  <si>
    <t>5.616 (4, 125)</t>
  </si>
  <si>
    <t>2.569 (4, 121)</t>
  </si>
  <si>
    <t>F (4, 125) = 17.64</t>
  </si>
  <si>
    <t>F (4, 121) = 9.186</t>
  </si>
  <si>
    <t>-23.18 to 24.35</t>
  </si>
  <si>
    <t>&gt;0.9999</t>
  </si>
  <si>
    <t>B</t>
  </si>
  <si>
    <t>15.13 to 55.08</t>
  </si>
  <si>
    <t>48.51 to 98.10</t>
  </si>
  <si>
    <t>C</t>
  </si>
  <si>
    <t>-26.81 to 12.16</t>
  </si>
  <si>
    <t>8.527 to 56.52</t>
  </si>
  <si>
    <t>D</t>
  </si>
  <si>
    <t>4.758 to 44.20</t>
  </si>
  <si>
    <t>-3.816 to 44.18</t>
  </si>
  <si>
    <t>1.678 to 39.79</t>
  </si>
  <si>
    <t>Moss %</t>
  </si>
  <si>
    <t>Flower %</t>
  </si>
  <si>
    <t>sfGFP::Aβ</t>
  </si>
  <si>
    <t>sfGFP::Aβ(F20S,L35P)</t>
  </si>
  <si>
    <r>
      <t>cle-1</t>
    </r>
    <r>
      <rPr>
        <sz val="10"/>
        <rFont val="Arial"/>
        <family val="2"/>
      </rPr>
      <t>(COL18A1)</t>
    </r>
  </si>
  <si>
    <t>cle-1(COL18A1)</t>
  </si>
  <si>
    <t>moss structure</t>
  </si>
  <si>
    <t>flower structure</t>
  </si>
  <si>
    <t>LSD2104 crossed into</t>
  </si>
  <si>
    <t>%yes</t>
  </si>
  <si>
    <t>WT (N2)</t>
  </si>
  <si>
    <t>VC855 (cle-1)</t>
  </si>
  <si>
    <t xml:space="preserve">in cle-1 mut.agg </t>
  </si>
  <si>
    <t>Two-way RM ANOVA</t>
  </si>
  <si>
    <t>Matching: Across row</t>
  </si>
  <si>
    <t>Assume sphericity?</t>
  </si>
  <si>
    <t>Šídák's multiple comparisons test</t>
  </si>
  <si>
    <t>Row Factor x Time</t>
  </si>
  <si>
    <t>Row Factor</t>
  </si>
  <si>
    <t>Time</t>
  </si>
  <si>
    <t>sfGFP::Aβ vs. sfGFP::Aβ(F20S,L35P)</t>
  </si>
  <si>
    <t>-89.35 to 214.6</t>
  </si>
  <si>
    <t>Subject</t>
  </si>
  <si>
    <t>sfGFP::Aβ vs. cle-1(COL18A1)</t>
  </si>
  <si>
    <t>-101.9 to 146.3</t>
  </si>
  <si>
    <t>sfGFP::Aβ(F20S,L35P) vs. cle-1(COL18A1)</t>
  </si>
  <si>
    <t>-192.4 to 111.5</t>
  </si>
  <si>
    <t>F (2, 2) = 0.7643</t>
  </si>
  <si>
    <t>P=0.5668</t>
  </si>
  <si>
    <t>F (2, 2) = 2.659</t>
  </si>
  <si>
    <t>P=0.2733</t>
  </si>
  <si>
    <t>-52.00 to 252.0</t>
  </si>
  <si>
    <t>F (1, 2) = 2.504</t>
  </si>
  <si>
    <t>P=0.2544</t>
  </si>
  <si>
    <t>-83.61 to 164.6</t>
  </si>
  <si>
    <t>F (2, 2) = 5.246</t>
  </si>
  <si>
    <t>P=0.1601</t>
  </si>
  <si>
    <t>-211.5 to 92.50</t>
  </si>
  <si>
    <t>-69.92 to 32.32</t>
  </si>
  <si>
    <t>Number of columns (Time)</t>
  </si>
  <si>
    <t>Number of rows (Row Factor)</t>
  </si>
  <si>
    <t>Number of subjects (Subject)</t>
  </si>
  <si>
    <t>Number of missing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</si>
</sst>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1" tint="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1" tint="0.249977111117893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249977111117893"/>
      </right>
      <top style="thin">
        <color indexed="64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1" tint="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0" tint="-0.249977111117893"/>
      </right>
      <top style="thin">
        <color theme="0" tint="-0.249977111117893"/>
      </top>
      <bottom style="thin">
        <color theme="1" tint="0.249977111117893"/>
      </bottom>
      <diagonal/>
    </border>
    <border>
      <left style="thin">
        <color theme="0" tint="-0.249977111117893"/>
      </left>
      <right style="thin">
        <color theme="1" tint="0.249977111117893"/>
      </right>
      <top style="thin">
        <color theme="0" tint="-0.249977111117893"/>
      </top>
      <bottom style="thin">
        <color theme="1" tint="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theme="1" tint="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 tint="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 tint="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1" tint="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1" tint="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14" fontId="0" fillId="0" borderId="12" xfId="0" applyNumberFormat="1" applyBorder="1"/>
    <xf numFmtId="14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1" fillId="0" borderId="5" xfId="0" applyFont="1" applyBorder="1" applyAlignment="1">
      <alignment horizontal="left"/>
    </xf>
    <xf numFmtId="0" fontId="1" fillId="0" borderId="21" xfId="0" applyFont="1" applyBorder="1"/>
    <xf numFmtId="0" fontId="1" fillId="0" borderId="22" xfId="0" applyFont="1" applyBorder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1" xfId="0" applyBorder="1"/>
    <xf numFmtId="0" fontId="0" fillId="0" borderId="22" xfId="0" applyBorder="1"/>
    <xf numFmtId="0" fontId="0" fillId="0" borderId="28" xfId="0" applyBorder="1"/>
    <xf numFmtId="0" fontId="0" fillId="0" borderId="29" xfId="0" applyBorder="1"/>
    <xf numFmtId="0" fontId="1" fillId="0" borderId="27" xfId="0" applyFont="1" applyBorder="1" applyAlignment="1">
      <alignment horizontal="left"/>
    </xf>
    <xf numFmtId="0" fontId="1" fillId="0" borderId="0" xfId="0" applyFont="1"/>
    <xf numFmtId="0" fontId="1" fillId="0" borderId="30" xfId="0" applyFont="1" applyBorder="1"/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" fillId="0" borderId="18" xfId="0" applyFont="1" applyBorder="1" applyAlignment="1">
      <alignment horizontal="left"/>
    </xf>
    <xf numFmtId="0" fontId="1" fillId="0" borderId="36" xfId="0" applyFont="1" applyBorder="1"/>
    <xf numFmtId="0" fontId="1" fillId="0" borderId="37" xfId="0" applyFon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18" xfId="0" applyBorder="1"/>
    <xf numFmtId="0" fontId="0" fillId="0" borderId="36" xfId="0" applyBorder="1"/>
    <xf numFmtId="0" fontId="0" fillId="0" borderId="37" xfId="0" applyBorder="1"/>
    <xf numFmtId="0" fontId="0" fillId="0" borderId="42" xfId="0" applyBorder="1"/>
    <xf numFmtId="0" fontId="1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8" xfId="0" applyFont="1" applyBorder="1"/>
    <xf numFmtId="0" fontId="1" fillId="0" borderId="42" xfId="0" applyFont="1" applyBorder="1" applyAlignment="1">
      <alignment horizontal="left"/>
    </xf>
    <xf numFmtId="0" fontId="1" fillId="0" borderId="42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36" xfId="0" applyFont="1" applyBorder="1" applyAlignment="1">
      <alignment horizontal="left"/>
    </xf>
    <xf numFmtId="2" fontId="0" fillId="0" borderId="36" xfId="0" applyNumberFormat="1" applyBorder="1"/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0" fillId="0" borderId="0" xfId="0" applyNumberFormat="1"/>
    <xf numFmtId="0" fontId="1" fillId="0" borderId="29" xfId="0" applyFont="1" applyBorder="1" applyAlignment="1">
      <alignment horizontal="left"/>
    </xf>
    <xf numFmtId="0" fontId="1" fillId="0" borderId="29" xfId="0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42" xfId="0" applyFont="1" applyBorder="1" applyAlignment="1">
      <alignment horizontal="left"/>
    </xf>
    <xf numFmtId="14" fontId="0" fillId="0" borderId="43" xfId="0" applyNumberFormat="1" applyBorder="1"/>
    <xf numFmtId="0" fontId="0" fillId="0" borderId="29" xfId="0" applyBorder="1" applyAlignment="1">
      <alignment horizontal="center"/>
    </xf>
    <xf numFmtId="0" fontId="0" fillId="0" borderId="43" xfId="0" applyBorder="1"/>
    <xf numFmtId="14" fontId="0" fillId="0" borderId="42" xfId="0" applyNumberFormat="1" applyBorder="1" applyAlignment="1">
      <alignment horizontal="center"/>
    </xf>
    <xf numFmtId="14" fontId="0" fillId="0" borderId="36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22" xfId="0" applyNumberFormat="1" applyBorder="1"/>
    <xf numFmtId="164" fontId="0" fillId="0" borderId="37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563516</xdr:colOff>
      <xdr:row>1</xdr:row>
      <xdr:rowOff>0</xdr:rowOff>
    </xdr:from>
    <xdr:to>
      <xdr:col>15</xdr:col>
      <xdr:colOff>189303</xdr:colOff>
      <xdr:row>4</xdr:row>
      <xdr:rowOff>30149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EF46FD-F30C-3B44-A86C-8DF869BF4E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5288"/>
        <a:stretch/>
      </xdr:blipFill>
      <xdr:spPr>
        <a:xfrm>
          <a:off x="1516016" y="190500"/>
          <a:ext cx="9353987" cy="6016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</xdr:row>
      <xdr:rowOff>52957</xdr:rowOff>
    </xdr:from>
    <xdr:to>
      <xdr:col>15</xdr:col>
      <xdr:colOff>240023</xdr:colOff>
      <xdr:row>24</xdr:row>
      <xdr:rowOff>123318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9FAEBE-BF50-804E-83ED-605D7B73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814957"/>
          <a:ext cx="10730223" cy="38803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292100</xdr:colOff>
      <xdr:row>21</xdr:row>
      <xdr:rowOff>73859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C31305-F439-6942-A2A6-92A3CB5EC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9715500" cy="38838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216036</xdr:colOff>
      <xdr:row>18</xdr:row>
      <xdr:rowOff>158926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F4720-9DFE-D845-8BFF-4E253452B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08436" cy="35879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428929</xdr:colOff>
      <xdr:row>25</xdr:row>
      <xdr:rowOff>16108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CC9D7C-D115-CD46-AD42-0B66BB7A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86829" cy="47786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4</xdr:col>
      <xdr:colOff>606425</xdr:colOff>
      <xdr:row>19</xdr:row>
      <xdr:rowOff>86600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EE87FB-C4FA-3548-9113-AF0ACB7CB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3587750" cy="364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C735-3A74-FE45-AF01-D1BDB7E54719}">
  <dimension ref="A27:AI112"/>
  <sheetViews>
    <sheetView tabSelected="1" topLeftCell="A24" zoomScale="85" zoomScaleNormal="85" workbookViewId="0">
      <selection activeCell="B14" sqref="B14"/>
    </sheetView>
  </sheetViews>
  <sheetFormatPr baseColWidth="10" defaultColWidth="8.83203125" defaultRowHeight="15" x14ac:dyDescent="0.2"/>
  <cols>
    <col min="1" max="1" width="12.5" customWidth="1"/>
    <col min="5" max="7" width="9.83203125" bestFit="1" customWidth="1"/>
    <col min="10" max="10" width="9.83203125" bestFit="1" customWidth="1"/>
    <col min="19" max="19" width="9.83203125" bestFit="1" customWidth="1"/>
    <col min="28" max="28" width="9.83203125" bestFit="1" customWidth="1"/>
  </cols>
  <sheetData>
    <row r="27" spans="3:35" x14ac:dyDescent="0.2">
      <c r="J27" s="1">
        <v>44660</v>
      </c>
      <c r="K27" s="2" t="s">
        <v>0</v>
      </c>
      <c r="L27" s="3"/>
      <c r="M27" s="2" t="s">
        <v>1</v>
      </c>
      <c r="N27" s="4"/>
      <c r="O27" s="5"/>
      <c r="P27" s="6" t="s">
        <v>2</v>
      </c>
      <c r="Q27" s="7"/>
      <c r="S27" s="1">
        <v>44643</v>
      </c>
      <c r="T27" s="2" t="s">
        <v>0</v>
      </c>
      <c r="U27" s="3"/>
      <c r="V27" s="2" t="s">
        <v>1</v>
      </c>
      <c r="W27" s="8"/>
      <c r="X27" s="5"/>
      <c r="Y27" s="9" t="s">
        <v>2</v>
      </c>
      <c r="Z27" s="10"/>
      <c r="AB27" s="11" t="s">
        <v>3</v>
      </c>
      <c r="AC27" s="2" t="s">
        <v>0</v>
      </c>
      <c r="AD27" s="3"/>
      <c r="AE27" s="2" t="s">
        <v>1</v>
      </c>
      <c r="AF27" s="3"/>
      <c r="AG27" s="5"/>
      <c r="AH27" s="6" t="s">
        <v>2</v>
      </c>
      <c r="AI27" s="7"/>
    </row>
    <row r="28" spans="3:35" x14ac:dyDescent="0.2">
      <c r="C28" s="12" t="s">
        <v>4</v>
      </c>
      <c r="D28" s="13" t="s">
        <v>3</v>
      </c>
      <c r="E28" s="14">
        <v>413903</v>
      </c>
      <c r="F28" s="15">
        <v>44660</v>
      </c>
      <c r="J28" s="16" t="s">
        <v>5</v>
      </c>
      <c r="K28" s="17" t="s">
        <v>6</v>
      </c>
      <c r="L28" s="18" t="s">
        <v>7</v>
      </c>
      <c r="M28" s="17" t="s">
        <v>6</v>
      </c>
      <c r="N28" s="19" t="s">
        <v>7</v>
      </c>
      <c r="O28" s="20" t="s">
        <v>8</v>
      </c>
      <c r="P28" s="21" t="s">
        <v>0</v>
      </c>
      <c r="Q28" s="22" t="s">
        <v>1</v>
      </c>
      <c r="S28" s="16" t="s">
        <v>5</v>
      </c>
      <c r="T28" s="17" t="s">
        <v>6</v>
      </c>
      <c r="U28" s="18" t="s">
        <v>7</v>
      </c>
      <c r="V28" s="17" t="s">
        <v>6</v>
      </c>
      <c r="W28" s="19" t="s">
        <v>7</v>
      </c>
      <c r="X28" s="20" t="s">
        <v>8</v>
      </c>
      <c r="Y28" s="21" t="s">
        <v>0</v>
      </c>
      <c r="Z28" s="22" t="s">
        <v>1</v>
      </c>
      <c r="AB28" s="16" t="s">
        <v>5</v>
      </c>
      <c r="AC28" s="17" t="s">
        <v>6</v>
      </c>
      <c r="AD28" s="18" t="s">
        <v>7</v>
      </c>
      <c r="AE28" s="17" t="s">
        <v>6</v>
      </c>
      <c r="AF28" s="18" t="s">
        <v>7</v>
      </c>
      <c r="AG28" s="20" t="s">
        <v>8</v>
      </c>
      <c r="AH28" s="21" t="s">
        <v>0</v>
      </c>
      <c r="AI28" s="22" t="s">
        <v>1</v>
      </c>
    </row>
    <row r="29" spans="3:35" x14ac:dyDescent="0.2">
      <c r="C29" s="23" t="s">
        <v>9</v>
      </c>
      <c r="D29" s="24">
        <v>66.666669999999996</v>
      </c>
      <c r="E29" s="24">
        <v>29.032260000000001</v>
      </c>
      <c r="F29" s="25">
        <v>70.967740000000006</v>
      </c>
      <c r="J29" s="26" t="s">
        <v>9</v>
      </c>
      <c r="K29" s="27">
        <v>22</v>
      </c>
      <c r="L29" s="28">
        <v>9</v>
      </c>
      <c r="M29" s="27">
        <v>28</v>
      </c>
      <c r="N29" s="29">
        <v>3</v>
      </c>
      <c r="O29" s="30">
        <f>K29+L29</f>
        <v>31</v>
      </c>
      <c r="P29" s="31">
        <f>K29*100/O29</f>
        <v>70.967741935483872</v>
      </c>
      <c r="Q29" s="32">
        <f>M29*100/O29</f>
        <v>90.322580645161295</v>
      </c>
      <c r="S29" s="26" t="s">
        <v>9</v>
      </c>
      <c r="T29" s="27">
        <v>9</v>
      </c>
      <c r="U29" s="28">
        <v>22</v>
      </c>
      <c r="V29" s="27">
        <v>23</v>
      </c>
      <c r="W29" s="29">
        <v>8</v>
      </c>
      <c r="X29" s="33">
        <f t="shared" ref="X29:X39" si="0">T29+U29</f>
        <v>31</v>
      </c>
      <c r="Y29" s="34">
        <f>T29*100/X29</f>
        <v>29.032258064516128</v>
      </c>
      <c r="Z29" s="32">
        <f>V29*100/X29</f>
        <v>74.193548387096769</v>
      </c>
      <c r="AB29" s="26" t="s">
        <v>9</v>
      </c>
      <c r="AC29" s="27">
        <v>20</v>
      </c>
      <c r="AD29" s="28">
        <v>10</v>
      </c>
      <c r="AE29" s="27">
        <v>30</v>
      </c>
      <c r="AF29" s="28">
        <v>0</v>
      </c>
      <c r="AG29" s="30">
        <f>AC29+AD29</f>
        <v>30</v>
      </c>
      <c r="AH29" s="34">
        <f>AC29*100/AG29</f>
        <v>66.666666666666671</v>
      </c>
      <c r="AI29" s="32">
        <f>AE29*100/AG29</f>
        <v>100</v>
      </c>
    </row>
    <row r="30" spans="3:35" x14ac:dyDescent="0.2">
      <c r="C30" s="35" t="s">
        <v>10</v>
      </c>
      <c r="D30" s="36"/>
      <c r="E30" s="36">
        <v>0</v>
      </c>
      <c r="F30" s="37">
        <v>0</v>
      </c>
      <c r="J30" s="38" t="s">
        <v>10</v>
      </c>
      <c r="K30" s="39">
        <v>0</v>
      </c>
      <c r="L30" s="40">
        <v>29</v>
      </c>
      <c r="M30" s="39">
        <v>0</v>
      </c>
      <c r="N30" s="41">
        <v>29</v>
      </c>
      <c r="O30" s="30">
        <f t="shared" ref="O30:O39" si="1">K30+L30</f>
        <v>29</v>
      </c>
      <c r="P30">
        <f t="shared" ref="P30:P39" si="2">K30*100/O30</f>
        <v>0</v>
      </c>
      <c r="Q30" s="42">
        <f t="shared" ref="Q30:Q39" si="3">M30*100/O30</f>
        <v>0</v>
      </c>
      <c r="S30" s="38" t="s">
        <v>10</v>
      </c>
      <c r="T30" s="39">
        <v>0</v>
      </c>
      <c r="U30" s="40">
        <v>30</v>
      </c>
      <c r="V30" s="39">
        <v>10</v>
      </c>
      <c r="W30" s="41">
        <v>20</v>
      </c>
      <c r="X30" s="33">
        <f t="shared" si="0"/>
        <v>30</v>
      </c>
      <c r="Y30" s="33">
        <f>T30*100/X30</f>
        <v>0</v>
      </c>
      <c r="Z30" s="42">
        <f>V30*100/X30</f>
        <v>33.333333333333336</v>
      </c>
      <c r="AB30" s="38" t="s">
        <v>10</v>
      </c>
      <c r="AC30" s="39"/>
      <c r="AD30" s="40"/>
      <c r="AE30" s="39"/>
      <c r="AF30" s="40"/>
      <c r="AG30" s="30"/>
      <c r="AH30" s="33"/>
      <c r="AI30" s="42"/>
    </row>
    <row r="31" spans="3:35" x14ac:dyDescent="0.2">
      <c r="C31" s="35" t="s">
        <v>11</v>
      </c>
      <c r="D31" s="36"/>
      <c r="E31" s="36"/>
      <c r="F31" s="37">
        <v>90</v>
      </c>
      <c r="J31" s="43" t="s">
        <v>11</v>
      </c>
      <c r="K31" s="44">
        <v>18</v>
      </c>
      <c r="L31" s="45">
        <v>2</v>
      </c>
      <c r="M31" s="44">
        <v>16</v>
      </c>
      <c r="N31" s="46">
        <v>4</v>
      </c>
      <c r="O31" s="30">
        <f t="shared" si="1"/>
        <v>20</v>
      </c>
      <c r="P31">
        <f t="shared" si="2"/>
        <v>90</v>
      </c>
      <c r="Q31" s="42">
        <f t="shared" si="3"/>
        <v>80</v>
      </c>
      <c r="S31" s="43" t="s">
        <v>11</v>
      </c>
      <c r="T31" s="44"/>
      <c r="U31" s="45"/>
      <c r="V31" s="44"/>
      <c r="W31" s="46"/>
      <c r="X31" s="33">
        <f t="shared" si="0"/>
        <v>0</v>
      </c>
      <c r="Y31" s="33"/>
      <c r="Z31" s="42"/>
      <c r="AB31" s="43" t="s">
        <v>11</v>
      </c>
      <c r="AC31" s="44"/>
      <c r="AD31" s="45"/>
      <c r="AE31" s="44"/>
      <c r="AF31" s="45"/>
      <c r="AG31" s="30"/>
      <c r="AH31" s="33"/>
      <c r="AI31" s="42"/>
    </row>
    <row r="32" spans="3:35" x14ac:dyDescent="0.2">
      <c r="C32" s="35" t="s">
        <v>12</v>
      </c>
      <c r="D32" s="36"/>
      <c r="E32" s="36">
        <v>9.0909089999999999</v>
      </c>
      <c r="F32" s="37">
        <v>56.521740000000001</v>
      </c>
      <c r="J32" s="43" t="s">
        <v>12</v>
      </c>
      <c r="K32" s="44">
        <v>13</v>
      </c>
      <c r="L32" s="45">
        <v>10</v>
      </c>
      <c r="M32" s="44">
        <v>18</v>
      </c>
      <c r="N32" s="46">
        <v>5</v>
      </c>
      <c r="O32" s="30">
        <f t="shared" si="1"/>
        <v>23</v>
      </c>
      <c r="P32">
        <f t="shared" si="2"/>
        <v>56.521739130434781</v>
      </c>
      <c r="Q32" s="42">
        <f t="shared" si="3"/>
        <v>78.260869565217391</v>
      </c>
      <c r="S32" s="43" t="s">
        <v>12</v>
      </c>
      <c r="T32" s="44">
        <v>2</v>
      </c>
      <c r="U32" s="45">
        <v>20</v>
      </c>
      <c r="V32" s="44">
        <v>11</v>
      </c>
      <c r="W32" s="46">
        <v>11</v>
      </c>
      <c r="X32" s="33">
        <f t="shared" si="0"/>
        <v>22</v>
      </c>
      <c r="Y32" s="33">
        <f t="shared" ref="Y32:Y37" si="4">T32*100/X32</f>
        <v>9.0909090909090917</v>
      </c>
      <c r="Z32" s="42">
        <f t="shared" ref="Z32:Z37" si="5">V32*100/X32</f>
        <v>50</v>
      </c>
      <c r="AB32" s="43" t="s">
        <v>12</v>
      </c>
      <c r="AC32" s="44"/>
      <c r="AD32" s="45"/>
      <c r="AE32" s="44"/>
      <c r="AF32" s="45"/>
      <c r="AG32" s="30"/>
      <c r="AH32" s="33"/>
      <c r="AI32" s="42"/>
    </row>
    <row r="33" spans="3:35" x14ac:dyDescent="0.2">
      <c r="C33" s="35" t="s">
        <v>13</v>
      </c>
      <c r="D33" s="36">
        <v>3</v>
      </c>
      <c r="E33" s="36">
        <v>0</v>
      </c>
      <c r="F33" s="37"/>
      <c r="J33" s="43" t="s">
        <v>13</v>
      </c>
      <c r="K33" s="44"/>
      <c r="L33" s="45"/>
      <c r="M33" s="44"/>
      <c r="N33" s="46"/>
      <c r="O33" s="30"/>
      <c r="Q33" s="42"/>
      <c r="S33" s="47" t="s">
        <v>13</v>
      </c>
      <c r="T33" s="44">
        <v>0</v>
      </c>
      <c r="U33" s="45">
        <v>29</v>
      </c>
      <c r="V33" s="44">
        <v>0</v>
      </c>
      <c r="W33" s="45">
        <v>29</v>
      </c>
      <c r="X33" s="33">
        <f t="shared" si="0"/>
        <v>29</v>
      </c>
      <c r="Y33" s="33">
        <f t="shared" si="4"/>
        <v>0</v>
      </c>
      <c r="Z33" s="42">
        <f t="shared" si="5"/>
        <v>0</v>
      </c>
      <c r="AB33" s="47" t="s">
        <v>13</v>
      </c>
      <c r="AC33" s="44">
        <v>1</v>
      </c>
      <c r="AD33" s="45">
        <v>29</v>
      </c>
      <c r="AE33" s="44">
        <v>0</v>
      </c>
      <c r="AF33" s="45">
        <v>30</v>
      </c>
      <c r="AG33" s="30">
        <f>AC33+AD33</f>
        <v>30</v>
      </c>
      <c r="AH33" s="33">
        <f>AC33*100/AG33</f>
        <v>3.3333333333333335</v>
      </c>
      <c r="AI33" s="42">
        <f>AE33*100/AG33</f>
        <v>0</v>
      </c>
    </row>
    <row r="34" spans="3:35" x14ac:dyDescent="0.2">
      <c r="C34" s="35" t="s">
        <v>14</v>
      </c>
      <c r="D34" s="36"/>
      <c r="E34" s="36">
        <v>100</v>
      </c>
      <c r="F34" s="37">
        <v>82.608699999999999</v>
      </c>
      <c r="J34" s="43" t="s">
        <v>14</v>
      </c>
      <c r="K34" s="44">
        <v>19</v>
      </c>
      <c r="L34" s="45">
        <v>4</v>
      </c>
      <c r="M34" s="44">
        <v>21</v>
      </c>
      <c r="N34" s="46">
        <v>2</v>
      </c>
      <c r="O34" s="30">
        <f t="shared" si="1"/>
        <v>23</v>
      </c>
      <c r="P34">
        <f t="shared" si="2"/>
        <v>82.608695652173907</v>
      </c>
      <c r="Q34" s="42">
        <f t="shared" si="3"/>
        <v>91.304347826086953</v>
      </c>
      <c r="S34" s="43" t="s">
        <v>14</v>
      </c>
      <c r="T34" s="44">
        <v>28</v>
      </c>
      <c r="U34" s="45">
        <v>0</v>
      </c>
      <c r="V34" s="44">
        <v>28</v>
      </c>
      <c r="W34" s="46">
        <v>0</v>
      </c>
      <c r="X34" s="33">
        <f t="shared" si="0"/>
        <v>28</v>
      </c>
      <c r="Y34" s="33">
        <f t="shared" si="4"/>
        <v>100</v>
      </c>
      <c r="Z34" s="42">
        <f t="shared" si="5"/>
        <v>100</v>
      </c>
      <c r="AB34" s="43" t="s">
        <v>14</v>
      </c>
      <c r="AC34" s="44"/>
      <c r="AD34" s="45"/>
      <c r="AE34" s="44"/>
      <c r="AF34" s="45"/>
      <c r="AG34" s="30"/>
      <c r="AH34" s="33"/>
      <c r="AI34" s="42"/>
    </row>
    <row r="35" spans="3:35" x14ac:dyDescent="0.2">
      <c r="C35" s="35" t="s">
        <v>15</v>
      </c>
      <c r="D35" s="36"/>
      <c r="E35" s="36">
        <v>66.666669999999996</v>
      </c>
      <c r="F35" s="37">
        <v>57.142859999999999</v>
      </c>
      <c r="J35" s="43" t="s">
        <v>15</v>
      </c>
      <c r="K35" s="44">
        <v>16</v>
      </c>
      <c r="L35" s="45">
        <v>12</v>
      </c>
      <c r="M35" s="44">
        <v>21</v>
      </c>
      <c r="N35" s="46">
        <v>2</v>
      </c>
      <c r="O35" s="30">
        <f t="shared" si="1"/>
        <v>28</v>
      </c>
      <c r="P35">
        <f t="shared" si="2"/>
        <v>57.142857142857146</v>
      </c>
      <c r="Q35" s="42">
        <f t="shared" si="3"/>
        <v>75</v>
      </c>
      <c r="S35" s="43" t="s">
        <v>15</v>
      </c>
      <c r="T35" s="44">
        <v>20</v>
      </c>
      <c r="U35" s="45">
        <v>10</v>
      </c>
      <c r="V35" s="44">
        <v>20</v>
      </c>
      <c r="W35" s="46">
        <v>10</v>
      </c>
      <c r="X35" s="33">
        <f t="shared" si="0"/>
        <v>30</v>
      </c>
      <c r="Y35" s="33">
        <f t="shared" si="4"/>
        <v>66.666666666666671</v>
      </c>
      <c r="Z35" s="42">
        <f t="shared" si="5"/>
        <v>66.666666666666671</v>
      </c>
      <c r="AB35" s="43" t="s">
        <v>15</v>
      </c>
      <c r="AC35" s="44"/>
      <c r="AD35" s="45"/>
      <c r="AE35" s="44"/>
      <c r="AF35" s="45"/>
      <c r="AG35" s="30"/>
      <c r="AH35" s="33"/>
      <c r="AI35" s="42"/>
    </row>
    <row r="36" spans="3:35" x14ac:dyDescent="0.2">
      <c r="C36" s="35" t="s">
        <v>16</v>
      </c>
      <c r="D36" s="36"/>
      <c r="E36" s="36">
        <v>36.363639999999997</v>
      </c>
      <c r="F36" s="37">
        <v>73.076920000000001</v>
      </c>
      <c r="J36" s="43" t="s">
        <v>16</v>
      </c>
      <c r="K36" s="44">
        <v>19</v>
      </c>
      <c r="L36" s="45">
        <v>7</v>
      </c>
      <c r="M36" s="44">
        <v>22</v>
      </c>
      <c r="N36" s="46">
        <v>4</v>
      </c>
      <c r="O36" s="30">
        <f t="shared" si="1"/>
        <v>26</v>
      </c>
      <c r="P36">
        <f t="shared" si="2"/>
        <v>73.07692307692308</v>
      </c>
      <c r="Q36" s="42">
        <f t="shared" si="3"/>
        <v>84.615384615384613</v>
      </c>
      <c r="S36" s="43" t="s">
        <v>16</v>
      </c>
      <c r="T36" s="44">
        <v>8</v>
      </c>
      <c r="U36" s="45">
        <v>14</v>
      </c>
      <c r="V36" s="44">
        <v>18</v>
      </c>
      <c r="W36" s="46">
        <v>4</v>
      </c>
      <c r="X36" s="33">
        <f t="shared" si="0"/>
        <v>22</v>
      </c>
      <c r="Y36" s="33">
        <f t="shared" si="4"/>
        <v>36.363636363636367</v>
      </c>
      <c r="Z36" s="42">
        <f t="shared" si="5"/>
        <v>81.818181818181813</v>
      </c>
      <c r="AB36" s="43" t="s">
        <v>16</v>
      </c>
      <c r="AC36" s="44"/>
      <c r="AD36" s="45"/>
      <c r="AE36" s="44"/>
      <c r="AF36" s="45"/>
      <c r="AG36" s="30"/>
      <c r="AH36" s="33"/>
      <c r="AI36" s="42"/>
    </row>
    <row r="37" spans="3:35" x14ac:dyDescent="0.2">
      <c r="C37" s="35" t="s">
        <v>17</v>
      </c>
      <c r="D37" s="36">
        <v>0</v>
      </c>
      <c r="E37" s="36">
        <v>0</v>
      </c>
      <c r="F37" s="37">
        <v>68.75</v>
      </c>
      <c r="J37" s="43" t="s">
        <v>17</v>
      </c>
      <c r="K37" s="44">
        <v>11</v>
      </c>
      <c r="L37" s="45">
        <v>5</v>
      </c>
      <c r="M37" s="44">
        <v>15</v>
      </c>
      <c r="N37" s="46">
        <v>1</v>
      </c>
      <c r="O37" s="30">
        <f t="shared" si="1"/>
        <v>16</v>
      </c>
      <c r="P37">
        <f t="shared" si="2"/>
        <v>68.75</v>
      </c>
      <c r="Q37" s="42">
        <f t="shared" si="3"/>
        <v>93.75</v>
      </c>
      <c r="S37" s="43" t="s">
        <v>17</v>
      </c>
      <c r="T37" s="44">
        <v>0</v>
      </c>
      <c r="U37" s="45">
        <v>28</v>
      </c>
      <c r="V37" s="44">
        <v>7</v>
      </c>
      <c r="W37" s="46">
        <v>21</v>
      </c>
      <c r="X37" s="33">
        <f t="shared" si="0"/>
        <v>28</v>
      </c>
      <c r="Y37" s="33">
        <f t="shared" si="4"/>
        <v>0</v>
      </c>
      <c r="Z37" s="42">
        <f t="shared" si="5"/>
        <v>25</v>
      </c>
      <c r="AB37" s="43" t="s">
        <v>17</v>
      </c>
      <c r="AC37" s="44">
        <v>0</v>
      </c>
      <c r="AD37" s="45">
        <v>30</v>
      </c>
      <c r="AE37" s="44">
        <v>0</v>
      </c>
      <c r="AF37" s="45">
        <v>30</v>
      </c>
      <c r="AG37" s="30">
        <f>AC37+AD37</f>
        <v>30</v>
      </c>
      <c r="AH37" s="33">
        <f>AC37*100/AG37</f>
        <v>0</v>
      </c>
      <c r="AI37" s="42">
        <f>AE37*100/AG37</f>
        <v>0</v>
      </c>
    </row>
    <row r="38" spans="3:35" x14ac:dyDescent="0.2">
      <c r="C38" s="35" t="s">
        <v>18</v>
      </c>
      <c r="D38" s="36">
        <v>0</v>
      </c>
      <c r="E38" s="36"/>
      <c r="F38" s="37">
        <v>0</v>
      </c>
      <c r="J38" s="43" t="s">
        <v>18</v>
      </c>
      <c r="K38" s="44">
        <v>0</v>
      </c>
      <c r="L38" s="45">
        <v>27</v>
      </c>
      <c r="M38" s="44">
        <v>0</v>
      </c>
      <c r="N38" s="46">
        <v>27</v>
      </c>
      <c r="O38" s="30">
        <f t="shared" si="1"/>
        <v>27</v>
      </c>
      <c r="P38">
        <f t="shared" si="2"/>
        <v>0</v>
      </c>
      <c r="Q38" s="42">
        <f t="shared" si="3"/>
        <v>0</v>
      </c>
      <c r="S38" s="43" t="s">
        <v>18</v>
      </c>
      <c r="T38" s="44"/>
      <c r="U38" s="45"/>
      <c r="V38" s="44"/>
      <c r="W38" s="46"/>
      <c r="X38" s="33">
        <f t="shared" si="0"/>
        <v>0</v>
      </c>
      <c r="Y38" s="33"/>
      <c r="Z38" s="42"/>
      <c r="AB38" s="43" t="s">
        <v>18</v>
      </c>
      <c r="AC38" s="44">
        <v>0</v>
      </c>
      <c r="AD38" s="45">
        <v>22</v>
      </c>
      <c r="AE38" s="44">
        <v>0</v>
      </c>
      <c r="AF38" s="45">
        <v>22</v>
      </c>
      <c r="AG38" s="30">
        <f>AC38+AD38</f>
        <v>22</v>
      </c>
      <c r="AH38" s="33">
        <f>AC38*100/AG38</f>
        <v>0</v>
      </c>
      <c r="AI38" s="42">
        <f>AE38*100/AG38</f>
        <v>0</v>
      </c>
    </row>
    <row r="39" spans="3:35" x14ac:dyDescent="0.2">
      <c r="C39" s="48" t="s">
        <v>19</v>
      </c>
      <c r="D39" s="49"/>
      <c r="E39" s="49">
        <v>10.34483</v>
      </c>
      <c r="F39" s="50">
        <v>71.428569999999993</v>
      </c>
      <c r="J39" s="51" t="s">
        <v>19</v>
      </c>
      <c r="K39" s="52">
        <v>20</v>
      </c>
      <c r="L39" s="53">
        <v>8</v>
      </c>
      <c r="M39" s="52">
        <v>24</v>
      </c>
      <c r="N39" s="54">
        <v>4</v>
      </c>
      <c r="O39" s="55">
        <f t="shared" si="1"/>
        <v>28</v>
      </c>
      <c r="P39" s="56">
        <f t="shared" si="2"/>
        <v>71.428571428571431</v>
      </c>
      <c r="Q39" s="57">
        <f t="shared" si="3"/>
        <v>85.714285714285708</v>
      </c>
      <c r="S39" s="51" t="s">
        <v>19</v>
      </c>
      <c r="T39" s="52">
        <v>3</v>
      </c>
      <c r="U39" s="53">
        <v>26</v>
      </c>
      <c r="V39" s="52">
        <v>7</v>
      </c>
      <c r="W39" s="54">
        <v>22</v>
      </c>
      <c r="X39" s="58">
        <f t="shared" si="0"/>
        <v>29</v>
      </c>
      <c r="Y39" s="58">
        <f>T39*100/X39</f>
        <v>10.344827586206897</v>
      </c>
      <c r="Z39" s="57">
        <f>V39*100/X39</f>
        <v>24.137931034482758</v>
      </c>
      <c r="AB39" s="51" t="s">
        <v>19</v>
      </c>
      <c r="AC39" s="52"/>
      <c r="AD39" s="53"/>
      <c r="AE39" s="52"/>
      <c r="AF39" s="53"/>
      <c r="AG39" s="55"/>
      <c r="AH39" s="58"/>
      <c r="AI39" s="57"/>
    </row>
    <row r="41" spans="3:35" x14ac:dyDescent="0.2">
      <c r="C41" s="12" t="s">
        <v>20</v>
      </c>
      <c r="D41" s="13" t="s">
        <v>3</v>
      </c>
      <c r="E41" s="14">
        <v>413903</v>
      </c>
      <c r="F41" s="15">
        <v>44660</v>
      </c>
    </row>
    <row r="42" spans="3:35" x14ac:dyDescent="0.2">
      <c r="C42" s="23" t="s">
        <v>9</v>
      </c>
      <c r="D42" s="24">
        <v>100</v>
      </c>
      <c r="E42" s="24">
        <v>74.193550000000002</v>
      </c>
      <c r="F42" s="25">
        <v>90.322580000000002</v>
      </c>
    </row>
    <row r="43" spans="3:35" x14ac:dyDescent="0.2">
      <c r="C43" s="35" t="s">
        <v>10</v>
      </c>
      <c r="D43" s="36"/>
      <c r="E43" s="36">
        <v>33.333329999999997</v>
      </c>
      <c r="F43" s="37">
        <v>0</v>
      </c>
    </row>
    <row r="44" spans="3:35" x14ac:dyDescent="0.2">
      <c r="C44" s="35" t="s">
        <v>11</v>
      </c>
      <c r="D44" s="36"/>
      <c r="E44" s="36"/>
      <c r="F44" s="37">
        <v>80</v>
      </c>
    </row>
    <row r="45" spans="3:35" x14ac:dyDescent="0.2">
      <c r="C45" s="35" t="s">
        <v>12</v>
      </c>
      <c r="D45" s="36"/>
      <c r="E45" s="36">
        <v>50</v>
      </c>
      <c r="F45" s="37">
        <v>78.260869999999997</v>
      </c>
    </row>
    <row r="46" spans="3:35" x14ac:dyDescent="0.2">
      <c r="C46" s="35" t="s">
        <v>13</v>
      </c>
      <c r="D46" s="36">
        <v>0</v>
      </c>
      <c r="E46" s="36">
        <v>0</v>
      </c>
      <c r="F46" s="37"/>
    </row>
    <row r="47" spans="3:35" x14ac:dyDescent="0.2">
      <c r="C47" s="35" t="s">
        <v>14</v>
      </c>
      <c r="D47" s="36"/>
      <c r="E47" s="36">
        <v>100</v>
      </c>
      <c r="F47" s="37">
        <v>91.304349999999999</v>
      </c>
    </row>
    <row r="48" spans="3:35" x14ac:dyDescent="0.2">
      <c r="C48" s="35" t="s">
        <v>15</v>
      </c>
      <c r="D48" s="36"/>
      <c r="E48" s="36">
        <v>66.666669999999996</v>
      </c>
      <c r="F48" s="37">
        <v>75</v>
      </c>
    </row>
    <row r="49" spans="1:16" x14ac:dyDescent="0.2">
      <c r="C49" s="35" t="s">
        <v>16</v>
      </c>
      <c r="D49" s="36"/>
      <c r="E49" s="36">
        <v>81.818179999999998</v>
      </c>
      <c r="F49" s="37">
        <v>84.615380000000002</v>
      </c>
    </row>
    <row r="50" spans="1:16" x14ac:dyDescent="0.2">
      <c r="C50" s="35" t="s">
        <v>17</v>
      </c>
      <c r="D50" s="36">
        <v>0</v>
      </c>
      <c r="E50" s="36">
        <v>25</v>
      </c>
      <c r="F50" s="37">
        <v>93.75</v>
      </c>
    </row>
    <row r="51" spans="1:16" x14ac:dyDescent="0.2">
      <c r="C51" s="35" t="s">
        <v>18</v>
      </c>
      <c r="D51" s="36">
        <v>0</v>
      </c>
      <c r="E51" s="36"/>
      <c r="F51" s="37">
        <v>0</v>
      </c>
    </row>
    <row r="52" spans="1:16" x14ac:dyDescent="0.2">
      <c r="C52" s="48" t="s">
        <v>19</v>
      </c>
      <c r="D52" s="49"/>
      <c r="E52" s="49">
        <v>24.137930000000001</v>
      </c>
      <c r="F52" s="50">
        <v>85.714290000000005</v>
      </c>
    </row>
    <row r="55" spans="1:16" x14ac:dyDescent="0.2">
      <c r="A55" s="59" t="s">
        <v>21</v>
      </c>
      <c r="B55" s="36"/>
      <c r="C55" s="36"/>
      <c r="D55" s="36"/>
      <c r="E55" s="36"/>
      <c r="F55" s="36"/>
      <c r="G55" s="36"/>
      <c r="H55" s="36"/>
      <c r="I55" s="59" t="s">
        <v>22</v>
      </c>
      <c r="K55" s="36" t="s">
        <v>23</v>
      </c>
      <c r="L55" s="36"/>
      <c r="M55" s="36"/>
      <c r="N55" s="36"/>
      <c r="O55" s="36"/>
      <c r="P55" s="36"/>
    </row>
    <row r="56" spans="1:16" x14ac:dyDescent="0.2">
      <c r="A56" s="59"/>
      <c r="B56" s="36"/>
      <c r="C56" s="36"/>
      <c r="D56" s="36"/>
      <c r="E56" s="36"/>
      <c r="F56" s="36"/>
      <c r="G56" s="36"/>
      <c r="H56" s="36"/>
      <c r="I56" s="59"/>
      <c r="K56" s="36"/>
      <c r="L56" s="36"/>
      <c r="M56" s="36"/>
      <c r="N56" s="36"/>
      <c r="O56" s="36"/>
      <c r="P56" s="36"/>
    </row>
    <row r="57" spans="1:16" x14ac:dyDescent="0.2">
      <c r="A57" s="59" t="s">
        <v>24</v>
      </c>
      <c r="E57" s="36">
        <v>2</v>
      </c>
      <c r="F57" s="36"/>
      <c r="G57" s="36"/>
      <c r="H57" s="36"/>
      <c r="I57" s="59" t="s">
        <v>25</v>
      </c>
      <c r="K57" s="36" t="s">
        <v>26</v>
      </c>
      <c r="L57" s="36"/>
      <c r="M57" s="36"/>
      <c r="N57" s="36"/>
      <c r="O57" s="36"/>
      <c r="P57" s="36"/>
    </row>
    <row r="58" spans="1:16" x14ac:dyDescent="0.2">
      <c r="A58" s="59" t="s">
        <v>27</v>
      </c>
      <c r="E58" s="36">
        <v>10</v>
      </c>
      <c r="F58" s="36"/>
      <c r="G58" s="36"/>
      <c r="H58" s="36"/>
      <c r="I58" s="59" t="s">
        <v>28</v>
      </c>
      <c r="K58" s="36">
        <v>0.05</v>
      </c>
      <c r="L58" s="36"/>
      <c r="M58" s="36"/>
      <c r="N58" s="36"/>
      <c r="O58" s="36"/>
      <c r="P58" s="36"/>
    </row>
    <row r="59" spans="1:16" x14ac:dyDescent="0.2">
      <c r="A59" s="59" t="s">
        <v>28</v>
      </c>
      <c r="E59" s="36">
        <v>0.05</v>
      </c>
      <c r="F59" s="36"/>
      <c r="G59" s="36"/>
      <c r="H59" s="36"/>
      <c r="I59" s="59"/>
      <c r="J59" s="36"/>
      <c r="K59" s="36"/>
      <c r="L59" s="36"/>
      <c r="M59" s="36"/>
      <c r="N59" s="36"/>
      <c r="O59" s="36"/>
      <c r="P59" s="36"/>
    </row>
    <row r="60" spans="1:16" x14ac:dyDescent="0.2">
      <c r="A60" s="59"/>
      <c r="B60" s="36"/>
      <c r="C60" s="36"/>
      <c r="D60" s="36"/>
      <c r="E60" s="36"/>
      <c r="F60" s="36"/>
      <c r="G60" s="36"/>
      <c r="H60" s="36"/>
      <c r="I60" s="59" t="s">
        <v>29</v>
      </c>
      <c r="J60" s="36" t="s">
        <v>30</v>
      </c>
      <c r="K60" s="36" t="s">
        <v>31</v>
      </c>
      <c r="L60" s="36" t="s">
        <v>32</v>
      </c>
      <c r="M60" s="36" t="s">
        <v>33</v>
      </c>
      <c r="N60" s="36"/>
      <c r="O60" s="36"/>
      <c r="P60" s="36"/>
    </row>
    <row r="61" spans="1:16" x14ac:dyDescent="0.2">
      <c r="A61" s="59" t="s">
        <v>34</v>
      </c>
      <c r="B61" s="36" t="s">
        <v>35</v>
      </c>
      <c r="C61" s="36" t="s">
        <v>36</v>
      </c>
      <c r="D61" s="36" t="s">
        <v>37</v>
      </c>
      <c r="E61" s="36" t="s">
        <v>38</v>
      </c>
      <c r="F61" s="36" t="s">
        <v>39</v>
      </c>
      <c r="G61" s="36"/>
      <c r="H61" s="36"/>
      <c r="I61" s="59" t="s">
        <v>40</v>
      </c>
      <c r="J61" s="36">
        <v>2.95</v>
      </c>
      <c r="K61" s="36">
        <v>0.97919999999999996</v>
      </c>
      <c r="L61" s="36" t="s">
        <v>41</v>
      </c>
      <c r="M61" s="36" t="s">
        <v>42</v>
      </c>
      <c r="N61" s="36"/>
      <c r="O61" s="36"/>
      <c r="P61" s="36"/>
    </row>
    <row r="62" spans="1:16" x14ac:dyDescent="0.2">
      <c r="A62" s="59"/>
      <c r="B62" s="36"/>
      <c r="C62" s="36"/>
      <c r="D62" s="36"/>
      <c r="E62" s="36"/>
      <c r="F62" s="36"/>
      <c r="G62" s="36"/>
      <c r="H62" s="36"/>
      <c r="I62" s="59" t="s">
        <v>5</v>
      </c>
      <c r="J62" s="36">
        <v>67.97</v>
      </c>
      <c r="K62" s="36" t="s">
        <v>43</v>
      </c>
      <c r="L62" s="36" t="s">
        <v>44</v>
      </c>
      <c r="M62" s="36" t="s">
        <v>45</v>
      </c>
      <c r="N62" s="36"/>
      <c r="O62" s="36"/>
      <c r="P62" s="36"/>
    </row>
    <row r="63" spans="1:16" x14ac:dyDescent="0.2">
      <c r="A63" s="59" t="s">
        <v>0</v>
      </c>
      <c r="B63" s="36"/>
      <c r="C63" s="36"/>
      <c r="D63" s="36"/>
      <c r="E63" s="36"/>
      <c r="F63" s="36"/>
      <c r="G63" s="36"/>
      <c r="H63" s="36"/>
      <c r="I63" s="59" t="s">
        <v>46</v>
      </c>
      <c r="J63" s="36">
        <v>2.758</v>
      </c>
      <c r="K63" s="36">
        <v>0.11749999999999999</v>
      </c>
      <c r="L63" s="36" t="s">
        <v>41</v>
      </c>
      <c r="M63" s="36" t="s">
        <v>42</v>
      </c>
      <c r="N63" s="36"/>
      <c r="O63" s="36"/>
      <c r="P63" s="36"/>
    </row>
    <row r="64" spans="1:16" x14ac:dyDescent="0.2">
      <c r="A64" s="59" t="s">
        <v>47</v>
      </c>
      <c r="B64" s="36">
        <v>55.56</v>
      </c>
      <c r="C64" s="36" t="s">
        <v>48</v>
      </c>
      <c r="D64" s="36" t="s">
        <v>45</v>
      </c>
      <c r="E64" s="36" t="s">
        <v>49</v>
      </c>
      <c r="F64" s="36">
        <v>2.7199999999999998E-2</v>
      </c>
      <c r="G64" s="36"/>
      <c r="H64" s="36"/>
      <c r="I64" s="59"/>
      <c r="J64" s="36"/>
      <c r="K64" s="36"/>
      <c r="L64" s="36"/>
      <c r="M64" s="36"/>
      <c r="N64" s="36"/>
      <c r="O64" s="36"/>
      <c r="P64" s="36"/>
    </row>
    <row r="65" spans="1:16" x14ac:dyDescent="0.2">
      <c r="A65" s="59" t="s">
        <v>50</v>
      </c>
      <c r="B65" s="36">
        <v>55.56</v>
      </c>
      <c r="C65" s="36" t="s">
        <v>48</v>
      </c>
      <c r="D65" s="36" t="s">
        <v>45</v>
      </c>
      <c r="E65" s="36" t="s">
        <v>49</v>
      </c>
      <c r="F65" s="36">
        <v>2.7199999999999998E-2</v>
      </c>
      <c r="G65" s="36"/>
      <c r="H65" s="36"/>
      <c r="I65" s="59" t="s">
        <v>51</v>
      </c>
      <c r="J65" s="36" t="s">
        <v>52</v>
      </c>
      <c r="K65" s="36" t="s">
        <v>53</v>
      </c>
      <c r="L65" s="36" t="s">
        <v>54</v>
      </c>
      <c r="M65" s="36" t="s">
        <v>55</v>
      </c>
      <c r="N65" s="36" t="s">
        <v>31</v>
      </c>
      <c r="O65" s="36"/>
      <c r="P65" s="36"/>
    </row>
    <row r="66" spans="1:16" x14ac:dyDescent="0.2">
      <c r="A66" s="59" t="s">
        <v>56</v>
      </c>
      <c r="B66" s="36">
        <v>53.89</v>
      </c>
      <c r="C66" s="36" t="s">
        <v>57</v>
      </c>
      <c r="D66" s="36" t="s">
        <v>45</v>
      </c>
      <c r="E66" s="36" t="s">
        <v>49</v>
      </c>
      <c r="F66" s="36">
        <v>3.1699999999999999E-2</v>
      </c>
      <c r="G66" s="36"/>
      <c r="H66" s="36"/>
      <c r="I66" s="59" t="s">
        <v>40</v>
      </c>
      <c r="J66" s="36">
        <v>1887</v>
      </c>
      <c r="K66" s="36">
        <v>10</v>
      </c>
      <c r="L66" s="36">
        <v>188.7</v>
      </c>
      <c r="M66" s="36" t="s">
        <v>58</v>
      </c>
      <c r="N66" s="36" t="s">
        <v>59</v>
      </c>
      <c r="O66" s="36"/>
      <c r="P66" s="36"/>
    </row>
    <row r="67" spans="1:16" x14ac:dyDescent="0.2">
      <c r="A67" s="59" t="s">
        <v>60</v>
      </c>
      <c r="B67" s="36">
        <v>32.64</v>
      </c>
      <c r="C67" s="36" t="s">
        <v>61</v>
      </c>
      <c r="D67" s="36" t="s">
        <v>42</v>
      </c>
      <c r="E67" s="36" t="s">
        <v>41</v>
      </c>
      <c r="F67" s="36">
        <v>0.13539999999999999</v>
      </c>
      <c r="G67" s="36"/>
      <c r="H67" s="36"/>
      <c r="I67" s="59" t="s">
        <v>5</v>
      </c>
      <c r="J67" s="36">
        <v>43483</v>
      </c>
      <c r="K67" s="36">
        <v>10</v>
      </c>
      <c r="L67" s="36">
        <v>4348</v>
      </c>
      <c r="M67" s="36" t="s">
        <v>62</v>
      </c>
      <c r="N67" s="36" t="s">
        <v>63</v>
      </c>
      <c r="O67" s="36"/>
      <c r="P67" s="36"/>
    </row>
    <row r="68" spans="1:16" x14ac:dyDescent="0.2">
      <c r="A68" s="59" t="s">
        <v>64</v>
      </c>
      <c r="B68" s="36">
        <v>14.67</v>
      </c>
      <c r="C68" s="36" t="s">
        <v>65</v>
      </c>
      <c r="D68" s="36" t="s">
        <v>42</v>
      </c>
      <c r="E68" s="36" t="s">
        <v>41</v>
      </c>
      <c r="F68" s="36">
        <v>0.54039999999999999</v>
      </c>
      <c r="G68" s="36"/>
      <c r="H68" s="36"/>
      <c r="I68" s="59" t="s">
        <v>46</v>
      </c>
      <c r="J68" s="36">
        <v>1765</v>
      </c>
      <c r="K68" s="36">
        <v>1</v>
      </c>
      <c r="L68" s="36">
        <v>1765</v>
      </c>
      <c r="M68" s="36" t="s">
        <v>66</v>
      </c>
      <c r="N68" s="36" t="s">
        <v>67</v>
      </c>
      <c r="O68" s="36"/>
      <c r="P68" s="36"/>
    </row>
    <row r="69" spans="1:16" x14ac:dyDescent="0.2">
      <c r="A69" s="59" t="s">
        <v>68</v>
      </c>
      <c r="B69" s="36">
        <v>22.75</v>
      </c>
      <c r="C69" s="36" t="s">
        <v>69</v>
      </c>
      <c r="D69" s="36" t="s">
        <v>42</v>
      </c>
      <c r="E69" s="36" t="s">
        <v>41</v>
      </c>
      <c r="F69" s="36">
        <v>0.34499999999999997</v>
      </c>
      <c r="G69" s="36"/>
      <c r="H69" s="36"/>
      <c r="I69" s="59" t="s">
        <v>70</v>
      </c>
      <c r="J69" s="36">
        <v>16063</v>
      </c>
      <c r="K69" s="36">
        <v>24</v>
      </c>
      <c r="L69" s="36">
        <v>669.3</v>
      </c>
      <c r="M69" s="36"/>
      <c r="N69" s="36"/>
      <c r="O69" s="36"/>
      <c r="P69" s="36"/>
    </row>
    <row r="70" spans="1:16" x14ac:dyDescent="0.2">
      <c r="A70" s="59" t="s">
        <v>71</v>
      </c>
      <c r="B70" s="36">
        <v>-6.3490000000000002</v>
      </c>
      <c r="C70" s="36" t="s">
        <v>72</v>
      </c>
      <c r="D70" s="36" t="s">
        <v>42</v>
      </c>
      <c r="E70" s="36" t="s">
        <v>41</v>
      </c>
      <c r="F70" s="36">
        <v>0.7903</v>
      </c>
      <c r="G70" s="36"/>
      <c r="H70" s="36"/>
      <c r="I70" s="59"/>
      <c r="J70" s="36"/>
      <c r="K70" s="36"/>
      <c r="L70" s="36"/>
      <c r="M70" s="36"/>
      <c r="N70" s="36"/>
      <c r="O70" s="36"/>
      <c r="P70" s="36"/>
    </row>
    <row r="71" spans="1:16" x14ac:dyDescent="0.2">
      <c r="A71" s="59" t="s">
        <v>73</v>
      </c>
      <c r="B71" s="36">
        <v>0.83530000000000004</v>
      </c>
      <c r="C71" s="36" t="s">
        <v>74</v>
      </c>
      <c r="D71" s="36" t="s">
        <v>42</v>
      </c>
      <c r="E71" s="36" t="s">
        <v>41</v>
      </c>
      <c r="F71" s="36">
        <v>0.97209999999999996</v>
      </c>
      <c r="G71" s="36"/>
      <c r="H71" s="36"/>
      <c r="I71" s="59" t="s">
        <v>75</v>
      </c>
      <c r="J71" s="36"/>
      <c r="K71" s="36"/>
      <c r="L71" s="36"/>
      <c r="M71" s="36"/>
      <c r="N71" s="36"/>
    </row>
    <row r="72" spans="1:16" x14ac:dyDescent="0.2">
      <c r="A72" s="59" t="s">
        <v>76</v>
      </c>
      <c r="B72" s="36">
        <v>-34.44</v>
      </c>
      <c r="C72" s="36" t="s">
        <v>77</v>
      </c>
      <c r="D72" s="36" t="s">
        <v>42</v>
      </c>
      <c r="E72" s="36" t="s">
        <v>41</v>
      </c>
      <c r="F72" s="36">
        <v>0.26019999999999999</v>
      </c>
      <c r="G72" s="36"/>
      <c r="H72" s="36"/>
      <c r="I72" s="59" t="s">
        <v>78</v>
      </c>
      <c r="J72" s="36">
        <v>41.07</v>
      </c>
      <c r="K72" s="36"/>
      <c r="L72" s="36"/>
      <c r="M72" s="36"/>
      <c r="N72" s="36"/>
    </row>
    <row r="73" spans="1:16" x14ac:dyDescent="0.2">
      <c r="A73" s="59" t="s">
        <v>79</v>
      </c>
      <c r="B73" s="36">
        <v>-35.75</v>
      </c>
      <c r="C73" s="36" t="s">
        <v>80</v>
      </c>
      <c r="D73" s="36" t="s">
        <v>42</v>
      </c>
      <c r="E73" s="36" t="s">
        <v>41</v>
      </c>
      <c r="F73" s="36">
        <v>0.14319999999999999</v>
      </c>
      <c r="G73" s="36"/>
      <c r="H73" s="36"/>
      <c r="I73" s="59" t="s">
        <v>81</v>
      </c>
      <c r="J73" s="36">
        <v>53.93</v>
      </c>
      <c r="K73" s="36"/>
      <c r="L73" s="36"/>
      <c r="M73" s="36"/>
      <c r="N73" s="36"/>
    </row>
    <row r="74" spans="1:16" x14ac:dyDescent="0.2">
      <c r="A74" s="59"/>
      <c r="B74" s="36"/>
      <c r="C74" s="36"/>
      <c r="D74" s="36"/>
      <c r="E74" s="36"/>
      <c r="F74" s="36"/>
      <c r="G74" s="36"/>
      <c r="H74" s="36"/>
      <c r="I74" s="59" t="s">
        <v>82</v>
      </c>
      <c r="J74" s="36">
        <v>-12.86</v>
      </c>
      <c r="K74" s="36"/>
      <c r="L74" s="36"/>
      <c r="M74" s="36"/>
      <c r="N74" s="36"/>
    </row>
    <row r="75" spans="1:16" x14ac:dyDescent="0.2">
      <c r="A75" s="59" t="s">
        <v>1</v>
      </c>
      <c r="B75" s="36"/>
      <c r="C75" s="36"/>
      <c r="D75" s="36"/>
      <c r="E75" s="36"/>
      <c r="F75" s="36"/>
      <c r="G75" s="36"/>
      <c r="H75" s="36"/>
      <c r="I75" s="59" t="s">
        <v>83</v>
      </c>
      <c r="J75" s="36">
        <v>7.9180000000000001</v>
      </c>
      <c r="K75" s="36"/>
      <c r="L75" s="36"/>
      <c r="M75" s="36"/>
      <c r="N75" s="36"/>
    </row>
    <row r="76" spans="1:16" x14ac:dyDescent="0.2">
      <c r="A76" s="59" t="s">
        <v>47</v>
      </c>
      <c r="B76" s="36">
        <v>71.510000000000005</v>
      </c>
      <c r="C76" s="36" t="s">
        <v>84</v>
      </c>
      <c r="D76" s="36" t="s">
        <v>45</v>
      </c>
      <c r="E76" s="36" t="s">
        <v>85</v>
      </c>
      <c r="F76" s="36">
        <v>5.7999999999999996E-3</v>
      </c>
      <c r="G76" s="36"/>
      <c r="H76" s="36"/>
      <c r="I76" s="59" t="s">
        <v>86</v>
      </c>
      <c r="J76" s="36" t="s">
        <v>87</v>
      </c>
      <c r="K76" s="36"/>
      <c r="L76" s="36"/>
      <c r="M76" s="36"/>
      <c r="N76" s="36"/>
    </row>
    <row r="77" spans="1:16" x14ac:dyDescent="0.2">
      <c r="A77" s="59" t="s">
        <v>50</v>
      </c>
      <c r="B77" s="36">
        <v>88.17</v>
      </c>
      <c r="C77" s="36" t="s">
        <v>88</v>
      </c>
      <c r="D77" s="36" t="s">
        <v>45</v>
      </c>
      <c r="E77" s="36" t="s">
        <v>85</v>
      </c>
      <c r="F77" s="36">
        <v>1E-3</v>
      </c>
      <c r="G77" s="36"/>
      <c r="H77" s="36"/>
      <c r="I77" s="59"/>
      <c r="J77" s="36"/>
      <c r="K77" s="36"/>
      <c r="L77" s="36"/>
      <c r="M77" s="36"/>
      <c r="N77" s="36"/>
    </row>
    <row r="78" spans="1:16" x14ac:dyDescent="0.2">
      <c r="A78" s="59" t="s">
        <v>56</v>
      </c>
      <c r="B78" s="36">
        <v>88.17</v>
      </c>
      <c r="C78" s="36" t="s">
        <v>88</v>
      </c>
      <c r="D78" s="36" t="s">
        <v>45</v>
      </c>
      <c r="E78" s="36" t="s">
        <v>85</v>
      </c>
      <c r="F78" s="36">
        <v>1E-3</v>
      </c>
      <c r="G78" s="36"/>
      <c r="H78" s="36"/>
      <c r="I78" s="59" t="s">
        <v>89</v>
      </c>
      <c r="J78" s="36"/>
      <c r="K78" s="36"/>
      <c r="L78" s="36"/>
      <c r="M78" s="36"/>
      <c r="N78" s="36"/>
    </row>
    <row r="79" spans="1:16" x14ac:dyDescent="0.2">
      <c r="A79" s="59" t="s">
        <v>60</v>
      </c>
      <c r="B79" s="36">
        <v>48.59</v>
      </c>
      <c r="C79" s="36" t="s">
        <v>90</v>
      </c>
      <c r="D79" s="36" t="s">
        <v>45</v>
      </c>
      <c r="E79" s="36" t="s">
        <v>49</v>
      </c>
      <c r="F79" s="36">
        <v>3.04E-2</v>
      </c>
      <c r="G79" s="36"/>
      <c r="H79" s="36"/>
      <c r="I79" s="59" t="s">
        <v>91</v>
      </c>
      <c r="J79" s="36">
        <v>2</v>
      </c>
      <c r="K79" s="36"/>
      <c r="L79" s="36"/>
      <c r="M79" s="36"/>
      <c r="N79" s="36"/>
    </row>
    <row r="80" spans="1:16" x14ac:dyDescent="0.2">
      <c r="A80" s="59" t="s">
        <v>64</v>
      </c>
      <c r="B80" s="36">
        <v>33.25</v>
      </c>
      <c r="C80" s="36" t="s">
        <v>92</v>
      </c>
      <c r="D80" s="36" t="s">
        <v>42</v>
      </c>
      <c r="E80" s="36" t="s">
        <v>41</v>
      </c>
      <c r="F80" s="36">
        <v>0.17199999999999999</v>
      </c>
      <c r="G80" s="36"/>
      <c r="H80" s="36"/>
      <c r="I80" s="59" t="s">
        <v>93</v>
      </c>
      <c r="J80" s="36">
        <v>11</v>
      </c>
      <c r="K80" s="36"/>
      <c r="L80" s="36"/>
      <c r="M80" s="36"/>
      <c r="N80" s="36"/>
    </row>
    <row r="81" spans="1:14" x14ac:dyDescent="0.2">
      <c r="A81" s="59" t="s">
        <v>68</v>
      </c>
      <c r="B81" s="36">
        <v>24.04</v>
      </c>
      <c r="C81" s="36" t="s">
        <v>94</v>
      </c>
      <c r="D81" s="36" t="s">
        <v>42</v>
      </c>
      <c r="E81" s="36" t="s">
        <v>41</v>
      </c>
      <c r="F81" s="36">
        <v>0.31879999999999997</v>
      </c>
      <c r="G81" s="36"/>
      <c r="H81" s="36"/>
      <c r="I81" s="59" t="s">
        <v>95</v>
      </c>
      <c r="J81" s="36">
        <v>46</v>
      </c>
      <c r="K81" s="36"/>
      <c r="L81" s="36"/>
      <c r="M81" s="36"/>
      <c r="N81" s="36"/>
    </row>
    <row r="82" spans="1:14" x14ac:dyDescent="0.2">
      <c r="A82" s="59" t="s">
        <v>71</v>
      </c>
      <c r="B82" s="36">
        <v>17.34</v>
      </c>
      <c r="C82" s="36" t="s">
        <v>96</v>
      </c>
      <c r="D82" s="36" t="s">
        <v>42</v>
      </c>
      <c r="E82" s="36" t="s">
        <v>41</v>
      </c>
      <c r="F82" s="36">
        <v>0.47</v>
      </c>
      <c r="G82" s="36"/>
      <c r="H82" s="36"/>
      <c r="I82" s="36"/>
    </row>
    <row r="83" spans="1:14" x14ac:dyDescent="0.2">
      <c r="A83" s="59" t="s">
        <v>73</v>
      </c>
      <c r="B83" s="36">
        <v>4.9550000000000001</v>
      </c>
      <c r="C83" s="36" t="s">
        <v>97</v>
      </c>
      <c r="D83" s="36" t="s">
        <v>42</v>
      </c>
      <c r="E83" s="36" t="s">
        <v>41</v>
      </c>
      <c r="F83" s="36">
        <v>0.83560000000000001</v>
      </c>
      <c r="G83" s="36"/>
      <c r="H83" s="36"/>
      <c r="I83" s="36"/>
    </row>
    <row r="84" spans="1:14" x14ac:dyDescent="0.2">
      <c r="A84" s="59" t="s">
        <v>76</v>
      </c>
      <c r="B84" s="36">
        <v>8.1720000000000006</v>
      </c>
      <c r="C84" s="36" t="s">
        <v>98</v>
      </c>
      <c r="D84" s="36" t="s">
        <v>42</v>
      </c>
      <c r="E84" s="36" t="s">
        <v>41</v>
      </c>
      <c r="F84" s="36">
        <v>0.78680000000000005</v>
      </c>
      <c r="G84" s="36"/>
      <c r="H84" s="36"/>
      <c r="I84" s="36"/>
    </row>
    <row r="85" spans="1:14" x14ac:dyDescent="0.2">
      <c r="A85" s="59" t="s">
        <v>79</v>
      </c>
      <c r="B85" s="36">
        <v>-7.48</v>
      </c>
      <c r="C85" s="36" t="s">
        <v>99</v>
      </c>
      <c r="D85" s="36" t="s">
        <v>42</v>
      </c>
      <c r="E85" s="36" t="s">
        <v>41</v>
      </c>
      <c r="F85" s="36">
        <v>0.75419999999999998</v>
      </c>
      <c r="G85" s="36"/>
      <c r="H85" s="36"/>
      <c r="I85" s="36"/>
    </row>
    <row r="86" spans="1:14" x14ac:dyDescent="0.2">
      <c r="A86" s="59"/>
      <c r="B86" s="36"/>
      <c r="C86" s="36"/>
      <c r="D86" s="36"/>
      <c r="E86" s="36"/>
      <c r="F86" s="36"/>
      <c r="G86" s="36"/>
      <c r="H86" s="36"/>
      <c r="I86" s="36"/>
    </row>
    <row r="87" spans="1:14" x14ac:dyDescent="0.2">
      <c r="A87" s="59"/>
      <c r="B87" s="36"/>
      <c r="C87" s="36"/>
      <c r="D87" s="36"/>
      <c r="E87" s="36"/>
      <c r="F87" s="36"/>
      <c r="G87" s="36"/>
      <c r="H87" s="36"/>
      <c r="I87" s="36"/>
    </row>
    <row r="88" spans="1:14" x14ac:dyDescent="0.2">
      <c r="A88" s="59" t="s">
        <v>100</v>
      </c>
      <c r="B88" s="36" t="s">
        <v>101</v>
      </c>
      <c r="C88" s="36" t="s">
        <v>102</v>
      </c>
      <c r="D88" s="36" t="s">
        <v>35</v>
      </c>
      <c r="E88" s="36" t="s">
        <v>103</v>
      </c>
      <c r="F88" s="36" t="s">
        <v>104</v>
      </c>
      <c r="G88" s="36" t="s">
        <v>105</v>
      </c>
      <c r="H88" s="36" t="s">
        <v>106</v>
      </c>
      <c r="I88" s="36" t="s">
        <v>53</v>
      </c>
    </row>
    <row r="89" spans="1:14" x14ac:dyDescent="0.2">
      <c r="A89" s="59"/>
      <c r="B89" s="36"/>
      <c r="C89" s="36"/>
      <c r="D89" s="36"/>
      <c r="E89" s="36"/>
      <c r="F89" s="36"/>
      <c r="G89" s="36"/>
      <c r="H89" s="36"/>
      <c r="I89" s="36"/>
    </row>
    <row r="90" spans="1:14" x14ac:dyDescent="0.2">
      <c r="A90" s="59" t="s">
        <v>0</v>
      </c>
      <c r="B90" s="36"/>
      <c r="C90" s="36"/>
      <c r="D90" s="36"/>
      <c r="E90" s="36"/>
      <c r="F90" s="36"/>
      <c r="G90" s="36"/>
      <c r="H90" s="36"/>
      <c r="I90" s="36"/>
    </row>
    <row r="91" spans="1:14" x14ac:dyDescent="0.2">
      <c r="A91" s="59" t="s">
        <v>47</v>
      </c>
      <c r="B91" s="36">
        <v>55.56</v>
      </c>
      <c r="C91" s="36">
        <v>0</v>
      </c>
      <c r="D91" s="36">
        <v>55.56</v>
      </c>
      <c r="E91" s="36">
        <v>23.62</v>
      </c>
      <c r="F91" s="36">
        <v>3</v>
      </c>
      <c r="G91" s="36">
        <v>2</v>
      </c>
      <c r="H91" s="36">
        <v>2.3519999999999999</v>
      </c>
      <c r="I91" s="36">
        <v>24</v>
      </c>
    </row>
    <row r="92" spans="1:14" x14ac:dyDescent="0.2">
      <c r="A92" s="59" t="s">
        <v>50</v>
      </c>
      <c r="B92" s="36">
        <v>55.56</v>
      </c>
      <c r="C92" s="36">
        <v>2.1320000000000001E-14</v>
      </c>
      <c r="D92" s="36">
        <v>55.56</v>
      </c>
      <c r="E92" s="36">
        <v>23.62</v>
      </c>
      <c r="F92" s="36">
        <v>3</v>
      </c>
      <c r="G92" s="36">
        <v>2</v>
      </c>
      <c r="H92" s="36">
        <v>2.3519999999999999</v>
      </c>
      <c r="I92" s="36">
        <v>24</v>
      </c>
    </row>
    <row r="93" spans="1:14" x14ac:dyDescent="0.2">
      <c r="A93" s="59" t="s">
        <v>56</v>
      </c>
      <c r="B93" s="36">
        <v>55.56</v>
      </c>
      <c r="C93" s="36">
        <v>1.667</v>
      </c>
      <c r="D93" s="36">
        <v>53.89</v>
      </c>
      <c r="E93" s="36">
        <v>23.62</v>
      </c>
      <c r="F93" s="36">
        <v>3</v>
      </c>
      <c r="G93" s="36">
        <v>2</v>
      </c>
      <c r="H93" s="36">
        <v>2.282</v>
      </c>
      <c r="I93" s="36">
        <v>24</v>
      </c>
    </row>
    <row r="94" spans="1:14" x14ac:dyDescent="0.2">
      <c r="A94" s="59" t="s">
        <v>60</v>
      </c>
      <c r="B94" s="36">
        <v>55.56</v>
      </c>
      <c r="C94" s="36">
        <v>22.92</v>
      </c>
      <c r="D94" s="36">
        <v>32.64</v>
      </c>
      <c r="E94" s="36">
        <v>21.12</v>
      </c>
      <c r="F94" s="36">
        <v>3</v>
      </c>
      <c r="G94" s="36">
        <v>3</v>
      </c>
      <c r="H94" s="36">
        <v>1.5449999999999999</v>
      </c>
      <c r="I94" s="36">
        <v>24</v>
      </c>
    </row>
    <row r="95" spans="1:14" x14ac:dyDescent="0.2">
      <c r="A95" s="59" t="s">
        <v>64</v>
      </c>
      <c r="B95" s="36">
        <v>55.56</v>
      </c>
      <c r="C95" s="36">
        <v>40.89</v>
      </c>
      <c r="D95" s="36">
        <v>14.67</v>
      </c>
      <c r="E95" s="36">
        <v>23.62</v>
      </c>
      <c r="F95" s="36">
        <v>3</v>
      </c>
      <c r="G95" s="36">
        <v>2</v>
      </c>
      <c r="H95" s="36">
        <v>0.62109999999999999</v>
      </c>
      <c r="I95" s="36">
        <v>24</v>
      </c>
    </row>
    <row r="96" spans="1:14" x14ac:dyDescent="0.2">
      <c r="A96" s="59" t="s">
        <v>68</v>
      </c>
      <c r="B96" s="36">
        <v>55.56</v>
      </c>
      <c r="C96" s="36">
        <v>32.81</v>
      </c>
      <c r="D96" s="36">
        <v>22.75</v>
      </c>
      <c r="E96" s="36">
        <v>23.62</v>
      </c>
      <c r="F96" s="36">
        <v>3</v>
      </c>
      <c r="G96" s="36">
        <v>2</v>
      </c>
      <c r="H96" s="36">
        <v>0.96330000000000005</v>
      </c>
      <c r="I96" s="36">
        <v>24</v>
      </c>
    </row>
    <row r="97" spans="1:9" x14ac:dyDescent="0.2">
      <c r="A97" s="59" t="s">
        <v>71</v>
      </c>
      <c r="B97" s="36">
        <v>55.56</v>
      </c>
      <c r="C97" s="36">
        <v>61.9</v>
      </c>
      <c r="D97" s="36">
        <v>-6.3490000000000002</v>
      </c>
      <c r="E97" s="36">
        <v>23.62</v>
      </c>
      <c r="F97" s="36">
        <v>3</v>
      </c>
      <c r="G97" s="36">
        <v>2</v>
      </c>
      <c r="H97" s="36">
        <v>0.26879999999999998</v>
      </c>
      <c r="I97" s="36">
        <v>24</v>
      </c>
    </row>
    <row r="98" spans="1:9" x14ac:dyDescent="0.2">
      <c r="A98" s="59" t="s">
        <v>73</v>
      </c>
      <c r="B98" s="36">
        <v>55.56</v>
      </c>
      <c r="C98" s="36">
        <v>54.72</v>
      </c>
      <c r="D98" s="36">
        <v>0.83530000000000004</v>
      </c>
      <c r="E98" s="36">
        <v>23.62</v>
      </c>
      <c r="F98" s="36">
        <v>3</v>
      </c>
      <c r="G98" s="36">
        <v>2</v>
      </c>
      <c r="H98" s="36">
        <v>3.5369999999999999E-2</v>
      </c>
      <c r="I98" s="36">
        <v>24</v>
      </c>
    </row>
    <row r="99" spans="1:9" x14ac:dyDescent="0.2">
      <c r="A99" s="59" t="s">
        <v>76</v>
      </c>
      <c r="B99" s="36">
        <v>55.56</v>
      </c>
      <c r="C99" s="36">
        <v>90</v>
      </c>
      <c r="D99" s="36">
        <v>-34.44</v>
      </c>
      <c r="E99" s="36">
        <v>29.87</v>
      </c>
      <c r="F99" s="36">
        <v>3</v>
      </c>
      <c r="G99" s="36">
        <v>1</v>
      </c>
      <c r="H99" s="36">
        <v>1.153</v>
      </c>
      <c r="I99" s="36">
        <v>24</v>
      </c>
    </row>
    <row r="100" spans="1:9" x14ac:dyDescent="0.2">
      <c r="A100" s="59" t="s">
        <v>79</v>
      </c>
      <c r="B100" s="36">
        <v>55.56</v>
      </c>
      <c r="C100" s="36">
        <v>91.3</v>
      </c>
      <c r="D100" s="36">
        <v>-35.75</v>
      </c>
      <c r="E100" s="36">
        <v>23.62</v>
      </c>
      <c r="F100" s="36">
        <v>3</v>
      </c>
      <c r="G100" s="36">
        <v>2</v>
      </c>
      <c r="H100" s="36">
        <v>1.514</v>
      </c>
      <c r="I100" s="36">
        <v>24</v>
      </c>
    </row>
    <row r="101" spans="1:9" x14ac:dyDescent="0.2">
      <c r="A101" s="59"/>
      <c r="B101" s="36"/>
      <c r="C101" s="36"/>
      <c r="D101" s="36"/>
      <c r="E101" s="36"/>
      <c r="F101" s="36"/>
      <c r="G101" s="36"/>
      <c r="H101" s="36"/>
      <c r="I101" s="36"/>
    </row>
    <row r="102" spans="1:9" x14ac:dyDescent="0.2">
      <c r="A102" s="59" t="s">
        <v>1</v>
      </c>
      <c r="B102" s="36"/>
      <c r="C102" s="36"/>
      <c r="D102" s="36"/>
      <c r="E102" s="36"/>
      <c r="F102" s="36"/>
      <c r="G102" s="36"/>
      <c r="H102" s="36"/>
      <c r="I102" s="36"/>
    </row>
    <row r="103" spans="1:9" x14ac:dyDescent="0.2">
      <c r="A103" s="59" t="s">
        <v>47</v>
      </c>
      <c r="B103" s="36">
        <v>88.17</v>
      </c>
      <c r="C103" s="36">
        <v>16.670000000000002</v>
      </c>
      <c r="D103" s="36">
        <v>71.510000000000005</v>
      </c>
      <c r="E103" s="36">
        <v>23.62</v>
      </c>
      <c r="F103" s="36">
        <v>3</v>
      </c>
      <c r="G103" s="36">
        <v>2</v>
      </c>
      <c r="H103" s="36">
        <v>3.028</v>
      </c>
      <c r="I103" s="36">
        <v>24</v>
      </c>
    </row>
    <row r="104" spans="1:9" x14ac:dyDescent="0.2">
      <c r="A104" s="59" t="s">
        <v>50</v>
      </c>
      <c r="B104" s="36">
        <v>88.17</v>
      </c>
      <c r="C104" s="36">
        <v>2.1320000000000001E-14</v>
      </c>
      <c r="D104" s="36">
        <v>88.17</v>
      </c>
      <c r="E104" s="36">
        <v>23.62</v>
      </c>
      <c r="F104" s="36">
        <v>3</v>
      </c>
      <c r="G104" s="36">
        <v>2</v>
      </c>
      <c r="H104" s="36">
        <v>3.734</v>
      </c>
      <c r="I104" s="36">
        <v>24</v>
      </c>
    </row>
    <row r="105" spans="1:9" x14ac:dyDescent="0.2">
      <c r="A105" s="59" t="s">
        <v>56</v>
      </c>
      <c r="B105" s="36">
        <v>88.17</v>
      </c>
      <c r="C105" s="36">
        <v>2.1320000000000001E-14</v>
      </c>
      <c r="D105" s="36">
        <v>88.17</v>
      </c>
      <c r="E105" s="36">
        <v>23.62</v>
      </c>
      <c r="F105" s="36">
        <v>3</v>
      </c>
      <c r="G105" s="36">
        <v>2</v>
      </c>
      <c r="H105" s="36">
        <v>3.734</v>
      </c>
      <c r="I105" s="36">
        <v>24</v>
      </c>
    </row>
    <row r="106" spans="1:9" x14ac:dyDescent="0.2">
      <c r="A106" s="59" t="s">
        <v>60</v>
      </c>
      <c r="B106" s="36">
        <v>88.17</v>
      </c>
      <c r="C106" s="36">
        <v>39.58</v>
      </c>
      <c r="D106" s="36">
        <v>48.59</v>
      </c>
      <c r="E106" s="36">
        <v>21.12</v>
      </c>
      <c r="F106" s="36">
        <v>3</v>
      </c>
      <c r="G106" s="36">
        <v>3</v>
      </c>
      <c r="H106" s="36">
        <v>2.2999999999999998</v>
      </c>
      <c r="I106" s="36">
        <v>24</v>
      </c>
    </row>
    <row r="107" spans="1:9" x14ac:dyDescent="0.2">
      <c r="A107" s="59" t="s">
        <v>64</v>
      </c>
      <c r="B107" s="36">
        <v>88.17</v>
      </c>
      <c r="C107" s="36">
        <v>54.93</v>
      </c>
      <c r="D107" s="36">
        <v>33.25</v>
      </c>
      <c r="E107" s="36">
        <v>23.62</v>
      </c>
      <c r="F107" s="36">
        <v>3</v>
      </c>
      <c r="G107" s="36">
        <v>2</v>
      </c>
      <c r="H107" s="36">
        <v>1.4079999999999999</v>
      </c>
      <c r="I107" s="36">
        <v>24</v>
      </c>
    </row>
    <row r="108" spans="1:9" x14ac:dyDescent="0.2">
      <c r="A108" s="59" t="s">
        <v>68</v>
      </c>
      <c r="B108" s="36">
        <v>88.17</v>
      </c>
      <c r="C108" s="36">
        <v>64.13</v>
      </c>
      <c r="D108" s="36">
        <v>24.04</v>
      </c>
      <c r="E108" s="36">
        <v>23.62</v>
      </c>
      <c r="F108" s="36">
        <v>3</v>
      </c>
      <c r="G108" s="36">
        <v>2</v>
      </c>
      <c r="H108" s="36">
        <v>1.018</v>
      </c>
      <c r="I108" s="36">
        <v>24</v>
      </c>
    </row>
    <row r="109" spans="1:9" x14ac:dyDescent="0.2">
      <c r="A109" s="59" t="s">
        <v>71</v>
      </c>
      <c r="B109" s="36">
        <v>88.17</v>
      </c>
      <c r="C109" s="36">
        <v>70.83</v>
      </c>
      <c r="D109" s="36">
        <v>17.34</v>
      </c>
      <c r="E109" s="36">
        <v>23.62</v>
      </c>
      <c r="F109" s="36">
        <v>3</v>
      </c>
      <c r="G109" s="36">
        <v>2</v>
      </c>
      <c r="H109" s="36">
        <v>0.73419999999999996</v>
      </c>
      <c r="I109" s="36">
        <v>24</v>
      </c>
    </row>
    <row r="110" spans="1:9" x14ac:dyDescent="0.2">
      <c r="A110" s="59" t="s">
        <v>73</v>
      </c>
      <c r="B110" s="36">
        <v>88.17</v>
      </c>
      <c r="C110" s="36">
        <v>83.22</v>
      </c>
      <c r="D110" s="36">
        <v>4.9550000000000001</v>
      </c>
      <c r="E110" s="36">
        <v>23.62</v>
      </c>
      <c r="F110" s="36">
        <v>3</v>
      </c>
      <c r="G110" s="36">
        <v>2</v>
      </c>
      <c r="H110" s="36">
        <v>0.20979999999999999</v>
      </c>
      <c r="I110" s="36">
        <v>24</v>
      </c>
    </row>
    <row r="111" spans="1:9" x14ac:dyDescent="0.2">
      <c r="A111" s="59" t="s">
        <v>76</v>
      </c>
      <c r="B111" s="36">
        <v>88.17</v>
      </c>
      <c r="C111" s="36">
        <v>80</v>
      </c>
      <c r="D111" s="36">
        <v>8.1720000000000006</v>
      </c>
      <c r="E111" s="36">
        <v>29.87</v>
      </c>
      <c r="F111" s="36">
        <v>3</v>
      </c>
      <c r="G111" s="36">
        <v>1</v>
      </c>
      <c r="H111" s="36">
        <v>0.27360000000000001</v>
      </c>
      <c r="I111" s="36">
        <v>24</v>
      </c>
    </row>
    <row r="112" spans="1:9" x14ac:dyDescent="0.2">
      <c r="A112" s="59" t="s">
        <v>79</v>
      </c>
      <c r="B112" s="36">
        <v>88.17</v>
      </c>
      <c r="C112" s="36">
        <v>95.65</v>
      </c>
      <c r="D112" s="36">
        <v>-7.48</v>
      </c>
      <c r="E112" s="36">
        <v>23.62</v>
      </c>
      <c r="F112" s="36">
        <v>3</v>
      </c>
      <c r="G112" s="36">
        <v>2</v>
      </c>
      <c r="H112" s="36">
        <v>0.31669999999999998</v>
      </c>
      <c r="I112" s="36">
        <v>24</v>
      </c>
    </row>
  </sheetData>
  <mergeCells count="9">
    <mergeCell ref="AC27:AD27"/>
    <mergeCell ref="AE27:AF27"/>
    <mergeCell ref="AH27:AI27"/>
    <mergeCell ref="K27:L27"/>
    <mergeCell ref="M27:N27"/>
    <mergeCell ref="P27:Q27"/>
    <mergeCell ref="T27:U27"/>
    <mergeCell ref="V27:W27"/>
    <mergeCell ref="Y27:Z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36CE-FABE-C44B-895C-E912B814A845}">
  <dimension ref="A25:S91"/>
  <sheetViews>
    <sheetView workbookViewId="0">
      <selection activeCell="B14" sqref="B14"/>
    </sheetView>
  </sheetViews>
  <sheetFormatPr baseColWidth="10" defaultColWidth="8.83203125" defaultRowHeight="15" x14ac:dyDescent="0.2"/>
  <sheetData>
    <row r="25" spans="1:13" x14ac:dyDescent="0.2">
      <c r="A25" s="12" t="s">
        <v>107</v>
      </c>
      <c r="B25" s="60" t="s">
        <v>108</v>
      </c>
      <c r="C25" s="61"/>
      <c r="D25" s="62" t="s">
        <v>109</v>
      </c>
      <c r="E25" s="61"/>
      <c r="H25" s="12" t="s">
        <v>110</v>
      </c>
      <c r="I25" s="60" t="s">
        <v>108</v>
      </c>
      <c r="J25" s="61"/>
      <c r="K25" s="62" t="s">
        <v>109</v>
      </c>
      <c r="L25" s="61"/>
    </row>
    <row r="26" spans="1:13" x14ac:dyDescent="0.2">
      <c r="A26" s="63" t="s">
        <v>9</v>
      </c>
      <c r="B26" s="64">
        <v>63.636360000000003</v>
      </c>
      <c r="C26" s="37">
        <v>66.666669999999996</v>
      </c>
      <c r="D26" s="36">
        <v>95.454549999999998</v>
      </c>
      <c r="E26" s="37">
        <v>96.296300000000002</v>
      </c>
      <c r="H26" s="63" t="s">
        <v>9</v>
      </c>
      <c r="I26" s="64">
        <v>80.769229999999993</v>
      </c>
      <c r="J26" s="37">
        <v>85.714290000000005</v>
      </c>
      <c r="K26" s="36">
        <v>100</v>
      </c>
      <c r="L26" s="37">
        <v>100</v>
      </c>
    </row>
    <row r="27" spans="1:13" x14ac:dyDescent="0.2">
      <c r="A27" s="63" t="s">
        <v>10</v>
      </c>
      <c r="B27" s="64">
        <v>54.545450000000002</v>
      </c>
      <c r="C27" s="37">
        <v>17.857140000000001</v>
      </c>
      <c r="D27" s="36">
        <v>95.454549999999998</v>
      </c>
      <c r="E27" s="37">
        <v>71.428569999999993</v>
      </c>
      <c r="H27" s="63" t="s">
        <v>10</v>
      </c>
      <c r="I27" s="64">
        <v>76.923079999999999</v>
      </c>
      <c r="J27" s="37">
        <v>50</v>
      </c>
      <c r="K27" s="36">
        <v>92.307689999999994</v>
      </c>
      <c r="L27" s="37">
        <v>95.454549999999998</v>
      </c>
    </row>
    <row r="28" spans="1:13" x14ac:dyDescent="0.2">
      <c r="A28" s="63" t="s">
        <v>18</v>
      </c>
      <c r="B28" s="64">
        <v>0</v>
      </c>
      <c r="C28" s="37">
        <v>0</v>
      </c>
      <c r="D28" s="36">
        <v>0</v>
      </c>
      <c r="E28" s="37">
        <v>0</v>
      </c>
      <c r="H28" s="63" t="s">
        <v>18</v>
      </c>
      <c r="I28" s="64">
        <v>50</v>
      </c>
      <c r="J28" s="37">
        <v>95.833330000000004</v>
      </c>
      <c r="K28" s="36">
        <v>90</v>
      </c>
      <c r="L28" s="37">
        <v>100</v>
      </c>
    </row>
    <row r="29" spans="1:13" x14ac:dyDescent="0.2">
      <c r="A29" s="63" t="s">
        <v>17</v>
      </c>
      <c r="B29" s="64">
        <v>33.333329999999997</v>
      </c>
      <c r="C29" s="37">
        <v>21.739129999999999</v>
      </c>
      <c r="D29" s="36">
        <v>55.55556</v>
      </c>
      <c r="E29" s="37">
        <v>56.521740000000001</v>
      </c>
      <c r="H29" s="63" t="s">
        <v>17</v>
      </c>
      <c r="I29" s="64">
        <v>27.272729999999999</v>
      </c>
      <c r="J29" s="37">
        <v>42.857140000000001</v>
      </c>
      <c r="K29" s="36">
        <v>77.272729999999996</v>
      </c>
      <c r="L29" s="37">
        <v>85.714290000000005</v>
      </c>
    </row>
    <row r="30" spans="1:13" x14ac:dyDescent="0.2">
      <c r="A30" s="65" t="s">
        <v>13</v>
      </c>
      <c r="B30" s="66">
        <v>36.363639999999997</v>
      </c>
      <c r="C30" s="50">
        <v>50</v>
      </c>
      <c r="D30" s="49">
        <v>81.818179999999998</v>
      </c>
      <c r="E30" s="50">
        <v>88.461539999999999</v>
      </c>
      <c r="H30" s="65" t="s">
        <v>13</v>
      </c>
      <c r="I30" s="66">
        <v>45</v>
      </c>
      <c r="J30" s="50">
        <v>40</v>
      </c>
      <c r="K30" s="49">
        <v>85</v>
      </c>
      <c r="L30" s="50">
        <v>92</v>
      </c>
    </row>
    <row r="31" spans="1:13" x14ac:dyDescent="0.2">
      <c r="A31" s="59"/>
      <c r="B31" s="36"/>
      <c r="C31" s="36"/>
      <c r="D31" s="36"/>
      <c r="E31" s="36"/>
      <c r="F31" s="36"/>
      <c r="G31" s="59"/>
      <c r="H31" s="36"/>
      <c r="I31" s="36"/>
      <c r="J31" s="36"/>
      <c r="K31" s="36"/>
      <c r="L31" s="36"/>
      <c r="M31" s="36"/>
    </row>
    <row r="35" spans="1:16" x14ac:dyDescent="0.2">
      <c r="A35" s="59" t="s">
        <v>22</v>
      </c>
      <c r="C35" s="36" t="s">
        <v>111</v>
      </c>
      <c r="D35" s="36"/>
      <c r="E35" s="36"/>
      <c r="F35" s="36"/>
      <c r="K35" s="59" t="s">
        <v>22</v>
      </c>
      <c r="M35" s="36" t="s">
        <v>112</v>
      </c>
      <c r="N35" s="36"/>
      <c r="O35" s="36"/>
      <c r="P35" s="36"/>
    </row>
    <row r="36" spans="1:16" x14ac:dyDescent="0.2">
      <c r="A36" s="59"/>
      <c r="C36" s="36"/>
      <c r="D36" s="36"/>
      <c r="E36" s="36"/>
      <c r="F36" s="36"/>
      <c r="K36" s="59"/>
      <c r="M36" s="36"/>
      <c r="N36" s="36"/>
      <c r="O36" s="36"/>
      <c r="P36" s="36"/>
    </row>
    <row r="37" spans="1:16" x14ac:dyDescent="0.2">
      <c r="A37" s="59" t="s">
        <v>25</v>
      </c>
      <c r="C37" s="36" t="s">
        <v>26</v>
      </c>
      <c r="D37" s="36"/>
      <c r="E37" s="36"/>
      <c r="F37" s="36"/>
      <c r="K37" s="59" t="s">
        <v>25</v>
      </c>
      <c r="M37" s="36" t="s">
        <v>26</v>
      </c>
      <c r="N37" s="36"/>
      <c r="O37" s="36"/>
      <c r="P37" s="36"/>
    </row>
    <row r="38" spans="1:16" x14ac:dyDescent="0.2">
      <c r="A38" s="59" t="s">
        <v>28</v>
      </c>
      <c r="C38" s="36">
        <v>0.05</v>
      </c>
      <c r="D38" s="36"/>
      <c r="E38" s="36"/>
      <c r="F38" s="36"/>
      <c r="K38" s="59" t="s">
        <v>28</v>
      </c>
      <c r="M38" s="36">
        <v>0.05</v>
      </c>
      <c r="N38" s="36"/>
      <c r="O38" s="36"/>
      <c r="P38" s="36"/>
    </row>
    <row r="39" spans="1:16" x14ac:dyDescent="0.2">
      <c r="A39" s="59"/>
      <c r="B39" s="36"/>
      <c r="C39" s="36"/>
      <c r="D39" s="36"/>
      <c r="E39" s="36"/>
      <c r="F39" s="36"/>
      <c r="K39" s="59"/>
      <c r="L39" s="36"/>
      <c r="M39" s="36"/>
      <c r="N39" s="36"/>
      <c r="O39" s="36"/>
      <c r="P39" s="36"/>
    </row>
    <row r="40" spans="1:16" x14ac:dyDescent="0.2">
      <c r="A40" s="59" t="s">
        <v>29</v>
      </c>
      <c r="B40" s="36" t="s">
        <v>30</v>
      </c>
      <c r="C40" s="36" t="s">
        <v>31</v>
      </c>
      <c r="D40" s="36" t="s">
        <v>32</v>
      </c>
      <c r="E40" s="36" t="s">
        <v>33</v>
      </c>
      <c r="F40" s="36"/>
      <c r="K40" s="59" t="s">
        <v>29</v>
      </c>
      <c r="L40" s="36" t="s">
        <v>30</v>
      </c>
      <c r="M40" s="36" t="s">
        <v>31</v>
      </c>
      <c r="N40" s="36" t="s">
        <v>32</v>
      </c>
      <c r="O40" s="36" t="s">
        <v>33</v>
      </c>
      <c r="P40" s="36"/>
    </row>
    <row r="41" spans="1:16" x14ac:dyDescent="0.2">
      <c r="A41" s="59" t="s">
        <v>40</v>
      </c>
      <c r="B41" s="36">
        <v>6.0830000000000002</v>
      </c>
      <c r="C41" s="36">
        <v>7.7100000000000002E-2</v>
      </c>
      <c r="D41" s="36" t="s">
        <v>41</v>
      </c>
      <c r="E41" s="36" t="s">
        <v>42</v>
      </c>
      <c r="F41" s="36"/>
      <c r="K41" s="59" t="s">
        <v>40</v>
      </c>
      <c r="L41" s="36">
        <v>6.9560000000000004</v>
      </c>
      <c r="M41" s="36">
        <v>0.40810000000000002</v>
      </c>
      <c r="N41" s="36" t="s">
        <v>41</v>
      </c>
      <c r="O41" s="36" t="s">
        <v>42</v>
      </c>
      <c r="P41" s="36"/>
    </row>
    <row r="42" spans="1:16" x14ac:dyDescent="0.2">
      <c r="A42" s="59" t="s">
        <v>5</v>
      </c>
      <c r="B42" s="36">
        <v>68.739999999999995</v>
      </c>
      <c r="C42" s="36" t="s">
        <v>43</v>
      </c>
      <c r="D42" s="36" t="s">
        <v>44</v>
      </c>
      <c r="E42" s="36" t="s">
        <v>45</v>
      </c>
      <c r="F42" s="36"/>
      <c r="K42" s="59" t="s">
        <v>5</v>
      </c>
      <c r="L42" s="36">
        <v>27.87</v>
      </c>
      <c r="M42" s="36">
        <v>2.5999999999999999E-2</v>
      </c>
      <c r="N42" s="36" t="s">
        <v>49</v>
      </c>
      <c r="O42" s="36" t="s">
        <v>45</v>
      </c>
      <c r="P42" s="36"/>
    </row>
    <row r="43" spans="1:16" x14ac:dyDescent="0.2">
      <c r="A43" s="59" t="s">
        <v>46</v>
      </c>
      <c r="B43" s="36">
        <v>19.96</v>
      </c>
      <c r="C43" s="36">
        <v>1E-4</v>
      </c>
      <c r="D43" s="36" t="s">
        <v>113</v>
      </c>
      <c r="E43" s="36" t="s">
        <v>45</v>
      </c>
      <c r="F43" s="36"/>
      <c r="K43" s="59" t="s">
        <v>46</v>
      </c>
      <c r="L43" s="36">
        <v>49.37</v>
      </c>
      <c r="M43" s="36">
        <v>2.0000000000000001E-4</v>
      </c>
      <c r="N43" s="36" t="s">
        <v>113</v>
      </c>
      <c r="O43" s="36" t="s">
        <v>45</v>
      </c>
      <c r="P43" s="36"/>
    </row>
    <row r="44" spans="1:16" x14ac:dyDescent="0.2">
      <c r="A44" s="59"/>
      <c r="B44" s="36"/>
      <c r="C44" s="36"/>
      <c r="D44" s="36"/>
      <c r="E44" s="36"/>
      <c r="F44" s="36"/>
      <c r="K44" s="59"/>
      <c r="L44" s="36"/>
      <c r="M44" s="36"/>
      <c r="N44" s="36"/>
      <c r="O44" s="36"/>
      <c r="P44" s="36"/>
    </row>
    <row r="45" spans="1:16" x14ac:dyDescent="0.2">
      <c r="A45" s="59" t="s">
        <v>51</v>
      </c>
      <c r="B45" s="36" t="s">
        <v>114</v>
      </c>
      <c r="C45" s="36" t="s">
        <v>53</v>
      </c>
      <c r="D45" s="36" t="s">
        <v>54</v>
      </c>
      <c r="E45" s="36" t="s">
        <v>55</v>
      </c>
      <c r="F45" s="36" t="s">
        <v>31</v>
      </c>
      <c r="K45" s="59" t="s">
        <v>51</v>
      </c>
      <c r="L45" s="36" t="s">
        <v>114</v>
      </c>
      <c r="M45" s="36" t="s">
        <v>53</v>
      </c>
      <c r="N45" s="36" t="s">
        <v>54</v>
      </c>
      <c r="O45" s="36" t="s">
        <v>55</v>
      </c>
      <c r="P45" s="36" t="s">
        <v>31</v>
      </c>
    </row>
    <row r="46" spans="1:16" x14ac:dyDescent="0.2">
      <c r="A46" s="59" t="s">
        <v>40</v>
      </c>
      <c r="B46" s="36">
        <v>1342</v>
      </c>
      <c r="C46" s="36">
        <v>4</v>
      </c>
      <c r="D46" s="36">
        <v>335.6</v>
      </c>
      <c r="E46" s="36" t="s">
        <v>115</v>
      </c>
      <c r="F46" s="36" t="s">
        <v>116</v>
      </c>
      <c r="K46" s="59" t="s">
        <v>40</v>
      </c>
      <c r="L46" s="36">
        <v>736.8</v>
      </c>
      <c r="M46" s="36">
        <v>4</v>
      </c>
      <c r="N46" s="36">
        <v>184.2</v>
      </c>
      <c r="O46" s="36" t="s">
        <v>117</v>
      </c>
      <c r="P46" s="36" t="s">
        <v>118</v>
      </c>
    </row>
    <row r="47" spans="1:16" x14ac:dyDescent="0.2">
      <c r="A47" s="59" t="s">
        <v>5</v>
      </c>
      <c r="B47" s="36">
        <v>15171</v>
      </c>
      <c r="C47" s="36">
        <v>4</v>
      </c>
      <c r="D47" s="36">
        <v>3793</v>
      </c>
      <c r="E47" s="36" t="s">
        <v>119</v>
      </c>
      <c r="F47" s="36" t="s">
        <v>63</v>
      </c>
      <c r="K47" s="59" t="s">
        <v>5</v>
      </c>
      <c r="L47" s="36">
        <v>2952</v>
      </c>
      <c r="M47" s="36">
        <v>4</v>
      </c>
      <c r="N47" s="36">
        <v>738</v>
      </c>
      <c r="O47" s="36" t="s">
        <v>120</v>
      </c>
      <c r="P47" s="36" t="s">
        <v>121</v>
      </c>
    </row>
    <row r="48" spans="1:16" x14ac:dyDescent="0.2">
      <c r="A48" s="59" t="s">
        <v>46</v>
      </c>
      <c r="B48" s="36">
        <v>4406</v>
      </c>
      <c r="C48" s="36">
        <v>1</v>
      </c>
      <c r="D48" s="36">
        <v>4406</v>
      </c>
      <c r="E48" s="36" t="s">
        <v>122</v>
      </c>
      <c r="F48" s="36" t="s">
        <v>123</v>
      </c>
      <c r="K48" s="59" t="s">
        <v>46</v>
      </c>
      <c r="L48" s="36">
        <v>5229</v>
      </c>
      <c r="M48" s="36">
        <v>1</v>
      </c>
      <c r="N48" s="36">
        <v>5229</v>
      </c>
      <c r="O48" s="36" t="s">
        <v>124</v>
      </c>
      <c r="P48" s="36" t="s">
        <v>125</v>
      </c>
    </row>
    <row r="49" spans="1:19" x14ac:dyDescent="0.2">
      <c r="A49" s="59" t="s">
        <v>70</v>
      </c>
      <c r="B49" s="36">
        <v>1149</v>
      </c>
      <c r="C49" s="36">
        <v>10</v>
      </c>
      <c r="D49" s="36">
        <v>114.9</v>
      </c>
      <c r="E49" s="36"/>
      <c r="F49" s="36"/>
      <c r="K49" s="59" t="s">
        <v>70</v>
      </c>
      <c r="L49" s="36">
        <v>1674</v>
      </c>
      <c r="M49" s="36">
        <v>10</v>
      </c>
      <c r="N49" s="36">
        <v>167.4</v>
      </c>
      <c r="O49" s="36"/>
      <c r="P49" s="36"/>
    </row>
    <row r="50" spans="1:19" x14ac:dyDescent="0.2">
      <c r="A50" s="59"/>
      <c r="B50" s="36"/>
      <c r="C50" s="36"/>
      <c r="D50" s="36"/>
      <c r="E50" s="36"/>
      <c r="F50" s="36"/>
      <c r="K50" s="59"/>
      <c r="L50" s="36"/>
      <c r="M50" s="36"/>
      <c r="N50" s="36"/>
      <c r="O50" s="36"/>
      <c r="P50" s="36"/>
    </row>
    <row r="51" spans="1:19" x14ac:dyDescent="0.2">
      <c r="A51" s="59" t="s">
        <v>75</v>
      </c>
      <c r="B51" s="36"/>
      <c r="C51" s="36"/>
      <c r="D51" s="36"/>
      <c r="E51" s="36"/>
      <c r="F51" s="36"/>
      <c r="K51" s="59" t="s">
        <v>75</v>
      </c>
      <c r="L51" s="36"/>
      <c r="M51" s="36"/>
      <c r="N51" s="36"/>
      <c r="O51" s="36"/>
      <c r="P51" s="36"/>
    </row>
    <row r="52" spans="1:19" x14ac:dyDescent="0.2">
      <c r="A52" s="59" t="s">
        <v>126</v>
      </c>
      <c r="B52" s="36">
        <v>34.409999999999997</v>
      </c>
      <c r="C52" s="36"/>
      <c r="D52" s="36"/>
      <c r="E52" s="36"/>
      <c r="F52" s="36"/>
      <c r="K52" s="59" t="s">
        <v>126</v>
      </c>
      <c r="L52" s="36">
        <v>59.44</v>
      </c>
      <c r="M52" s="36"/>
      <c r="N52" s="36"/>
      <c r="O52" s="36"/>
      <c r="P52" s="36"/>
    </row>
    <row r="53" spans="1:19" x14ac:dyDescent="0.2">
      <c r="A53" s="59" t="s">
        <v>127</v>
      </c>
      <c r="B53" s="36">
        <v>64.099999999999994</v>
      </c>
      <c r="C53" s="36"/>
      <c r="D53" s="36"/>
      <c r="E53" s="36"/>
      <c r="F53" s="36"/>
      <c r="K53" s="59" t="s">
        <v>127</v>
      </c>
      <c r="L53" s="36">
        <v>91.77</v>
      </c>
      <c r="M53" s="36"/>
      <c r="N53" s="36"/>
      <c r="O53" s="36"/>
      <c r="P53" s="36"/>
    </row>
    <row r="54" spans="1:19" x14ac:dyDescent="0.2">
      <c r="A54" s="59" t="s">
        <v>128</v>
      </c>
      <c r="B54" s="36">
        <v>-29.68</v>
      </c>
      <c r="C54" s="36"/>
      <c r="D54" s="36"/>
      <c r="E54" s="36"/>
      <c r="F54" s="36"/>
      <c r="K54" s="59" t="s">
        <v>128</v>
      </c>
      <c r="L54" s="36">
        <v>-32.340000000000003</v>
      </c>
      <c r="M54" s="36"/>
      <c r="N54" s="36"/>
      <c r="O54" s="36"/>
      <c r="P54" s="36"/>
    </row>
    <row r="55" spans="1:19" x14ac:dyDescent="0.2">
      <c r="A55" s="59" t="s">
        <v>83</v>
      </c>
      <c r="B55" s="36">
        <v>4.7939999999999996</v>
      </c>
      <c r="C55" s="36"/>
      <c r="D55" s="36"/>
      <c r="E55" s="36"/>
      <c r="F55" s="36"/>
      <c r="K55" s="59" t="s">
        <v>83</v>
      </c>
      <c r="L55" s="36">
        <v>5.7859999999999996</v>
      </c>
      <c r="M55" s="36"/>
      <c r="N55" s="36"/>
      <c r="O55" s="36"/>
      <c r="P55" s="36"/>
    </row>
    <row r="56" spans="1:19" x14ac:dyDescent="0.2">
      <c r="A56" s="59" t="s">
        <v>86</v>
      </c>
      <c r="B56" s="36" t="s">
        <v>129</v>
      </c>
      <c r="C56" s="36"/>
      <c r="D56" s="36"/>
      <c r="E56" s="36"/>
      <c r="F56" s="36"/>
      <c r="K56" s="59" t="s">
        <v>86</v>
      </c>
      <c r="L56" s="36" t="s">
        <v>130</v>
      </c>
      <c r="M56" s="36"/>
      <c r="N56" s="36"/>
      <c r="O56" s="36"/>
      <c r="P56" s="36"/>
    </row>
    <row r="57" spans="1:19" x14ac:dyDescent="0.2">
      <c r="A57" s="59"/>
      <c r="B57" s="36"/>
      <c r="C57" s="36"/>
      <c r="D57" s="36"/>
      <c r="E57" s="36"/>
      <c r="F57" s="36"/>
      <c r="K57" s="59"/>
      <c r="L57" s="36"/>
      <c r="M57" s="36"/>
      <c r="N57" s="36"/>
      <c r="O57" s="36"/>
      <c r="P57" s="36"/>
    </row>
    <row r="58" spans="1:19" x14ac:dyDescent="0.2">
      <c r="A58" s="59" t="s">
        <v>89</v>
      </c>
      <c r="B58" s="36"/>
      <c r="C58" s="36"/>
      <c r="D58" s="36"/>
      <c r="E58" s="36"/>
      <c r="F58" s="36"/>
      <c r="K58" s="59" t="s">
        <v>89</v>
      </c>
      <c r="L58" s="36"/>
      <c r="M58" s="36"/>
      <c r="N58" s="36"/>
      <c r="O58" s="36"/>
      <c r="P58" s="36"/>
    </row>
    <row r="59" spans="1:19" x14ac:dyDescent="0.2">
      <c r="A59" s="59" t="s">
        <v>91</v>
      </c>
      <c r="B59" s="36">
        <v>2</v>
      </c>
      <c r="C59" s="36"/>
      <c r="D59" s="36"/>
      <c r="E59" s="36"/>
      <c r="F59" s="36"/>
      <c r="K59" s="59" t="s">
        <v>91</v>
      </c>
      <c r="L59" s="36">
        <v>2</v>
      </c>
      <c r="M59" s="36"/>
      <c r="N59" s="36"/>
      <c r="O59" s="36"/>
      <c r="P59" s="36"/>
    </row>
    <row r="60" spans="1:19" x14ac:dyDescent="0.2">
      <c r="A60" s="59" t="s">
        <v>93</v>
      </c>
      <c r="B60" s="36">
        <v>5</v>
      </c>
      <c r="C60" s="36"/>
      <c r="D60" s="36"/>
      <c r="E60" s="36"/>
      <c r="F60" s="36"/>
      <c r="K60" s="59" t="s">
        <v>93</v>
      </c>
      <c r="L60" s="36">
        <v>5</v>
      </c>
      <c r="M60" s="36"/>
      <c r="N60" s="36"/>
      <c r="O60" s="36"/>
      <c r="P60" s="36"/>
    </row>
    <row r="61" spans="1:19" x14ac:dyDescent="0.2">
      <c r="A61" s="59" t="s">
        <v>95</v>
      </c>
      <c r="B61" s="36">
        <v>20</v>
      </c>
      <c r="C61" s="36"/>
      <c r="D61" s="36"/>
      <c r="E61" s="36"/>
      <c r="F61" s="36"/>
      <c r="K61" s="59" t="s">
        <v>95</v>
      </c>
      <c r="L61" s="36">
        <v>20</v>
      </c>
      <c r="M61" s="36"/>
      <c r="N61" s="36"/>
      <c r="O61" s="36"/>
      <c r="P61" s="36"/>
    </row>
    <row r="64" spans="1:19" x14ac:dyDescent="0.2">
      <c r="A64" s="59" t="s">
        <v>131</v>
      </c>
      <c r="B64" s="36" t="s">
        <v>132</v>
      </c>
      <c r="C64" s="36" t="s">
        <v>36</v>
      </c>
      <c r="D64" s="36" t="s">
        <v>37</v>
      </c>
      <c r="E64" s="36" t="s">
        <v>38</v>
      </c>
      <c r="F64" s="36" t="s">
        <v>133</v>
      </c>
      <c r="G64" s="36"/>
      <c r="H64" s="36"/>
      <c r="I64" s="36"/>
      <c r="K64" s="59" t="s">
        <v>131</v>
      </c>
      <c r="L64" s="36" t="s">
        <v>132</v>
      </c>
      <c r="M64" s="36" t="s">
        <v>36</v>
      </c>
      <c r="N64" s="36" t="s">
        <v>37</v>
      </c>
      <c r="O64" s="36" t="s">
        <v>38</v>
      </c>
      <c r="P64" s="36" t="s">
        <v>133</v>
      </c>
      <c r="Q64" s="36"/>
      <c r="R64" s="36"/>
      <c r="S64" s="36"/>
    </row>
    <row r="65" spans="1:19" x14ac:dyDescent="0.2">
      <c r="A65" s="59"/>
      <c r="B65" s="36"/>
      <c r="C65" s="36"/>
      <c r="D65" s="36"/>
      <c r="E65" s="36"/>
      <c r="F65" s="36"/>
      <c r="G65" s="36"/>
      <c r="H65" s="36"/>
      <c r="I65" s="36"/>
      <c r="K65" s="59"/>
      <c r="L65" s="36"/>
      <c r="M65" s="36"/>
      <c r="N65" s="36"/>
      <c r="O65" s="36"/>
      <c r="P65" s="36"/>
      <c r="Q65" s="36"/>
      <c r="R65" s="36"/>
      <c r="S65" s="36"/>
    </row>
    <row r="66" spans="1:19" x14ac:dyDescent="0.2">
      <c r="A66" s="59" t="s">
        <v>0</v>
      </c>
      <c r="B66" s="36"/>
      <c r="C66" s="36"/>
      <c r="D66" s="36"/>
      <c r="E66" s="36"/>
      <c r="F66" s="36"/>
      <c r="G66" s="36"/>
      <c r="H66" s="36"/>
      <c r="I66" s="36"/>
      <c r="K66" s="59" t="s">
        <v>0</v>
      </c>
      <c r="L66" s="36"/>
      <c r="M66" s="36"/>
      <c r="N66" s="36"/>
      <c r="O66" s="36"/>
      <c r="P66" s="36"/>
      <c r="Q66" s="36"/>
      <c r="R66" s="36"/>
      <c r="S66" s="36"/>
    </row>
    <row r="67" spans="1:19" x14ac:dyDescent="0.2">
      <c r="A67" s="59" t="s">
        <v>47</v>
      </c>
      <c r="B67" s="36">
        <v>28.95</v>
      </c>
      <c r="C67" s="36" t="s">
        <v>134</v>
      </c>
      <c r="D67" s="36" t="s">
        <v>42</v>
      </c>
      <c r="E67" s="36" t="s">
        <v>41</v>
      </c>
      <c r="F67" s="36">
        <v>6.8099999999999994E-2</v>
      </c>
      <c r="G67" s="36"/>
      <c r="H67" s="36"/>
      <c r="I67" s="36"/>
      <c r="K67" s="59" t="s">
        <v>47</v>
      </c>
      <c r="L67" s="36">
        <v>19.78</v>
      </c>
      <c r="M67" s="36" t="s">
        <v>135</v>
      </c>
      <c r="N67" s="36" t="s">
        <v>42</v>
      </c>
      <c r="O67" s="36" t="s">
        <v>41</v>
      </c>
      <c r="P67" s="36">
        <v>0.39960000000000001</v>
      </c>
      <c r="Q67" s="36"/>
      <c r="R67" s="36"/>
      <c r="S67" s="36"/>
    </row>
    <row r="68" spans="1:19" x14ac:dyDescent="0.2">
      <c r="A68" s="59" t="s">
        <v>50</v>
      </c>
      <c r="B68" s="36">
        <v>65.150000000000006</v>
      </c>
      <c r="C68" s="36" t="s">
        <v>136</v>
      </c>
      <c r="D68" s="36" t="s">
        <v>45</v>
      </c>
      <c r="E68" s="36" t="s">
        <v>113</v>
      </c>
      <c r="F68" s="36">
        <v>4.0000000000000002E-4</v>
      </c>
      <c r="G68" s="36"/>
      <c r="H68" s="36"/>
      <c r="I68" s="36"/>
      <c r="K68" s="59" t="s">
        <v>50</v>
      </c>
      <c r="L68" s="36">
        <v>10.33</v>
      </c>
      <c r="M68" s="36" t="s">
        <v>137</v>
      </c>
      <c r="N68" s="36" t="s">
        <v>42</v>
      </c>
      <c r="O68" s="36" t="s">
        <v>41</v>
      </c>
      <c r="P68" s="36">
        <v>0.83899999999999997</v>
      </c>
      <c r="Q68" s="36"/>
      <c r="R68" s="36"/>
      <c r="S68" s="36"/>
    </row>
    <row r="69" spans="1:19" x14ac:dyDescent="0.2">
      <c r="A69" s="59" t="s">
        <v>60</v>
      </c>
      <c r="B69" s="36">
        <v>37.619999999999997</v>
      </c>
      <c r="C69" s="36" t="s">
        <v>138</v>
      </c>
      <c r="D69" s="36" t="s">
        <v>45</v>
      </c>
      <c r="E69" s="36" t="s">
        <v>49</v>
      </c>
      <c r="F69" s="36">
        <v>1.83E-2</v>
      </c>
      <c r="G69" s="36"/>
      <c r="H69" s="36"/>
      <c r="I69" s="36"/>
      <c r="K69" s="59" t="s">
        <v>60</v>
      </c>
      <c r="L69" s="36">
        <v>48.18</v>
      </c>
      <c r="M69" s="36" t="s">
        <v>139</v>
      </c>
      <c r="N69" s="36" t="s">
        <v>45</v>
      </c>
      <c r="O69" s="36" t="s">
        <v>49</v>
      </c>
      <c r="P69" s="36">
        <v>1.29E-2</v>
      </c>
      <c r="Q69" s="36"/>
      <c r="R69" s="36"/>
      <c r="S69" s="36"/>
    </row>
    <row r="70" spans="1:19" x14ac:dyDescent="0.2">
      <c r="A70" s="59" t="s">
        <v>56</v>
      </c>
      <c r="B70" s="36">
        <v>21.97</v>
      </c>
      <c r="C70" s="36" t="s">
        <v>140</v>
      </c>
      <c r="D70" s="36" t="s">
        <v>42</v>
      </c>
      <c r="E70" s="36" t="s">
        <v>41</v>
      </c>
      <c r="F70" s="36">
        <v>0.19089999999999999</v>
      </c>
      <c r="G70" s="36"/>
      <c r="H70" s="36"/>
      <c r="I70" s="36"/>
      <c r="K70" s="59" t="s">
        <v>56</v>
      </c>
      <c r="L70" s="36">
        <v>40.74</v>
      </c>
      <c r="M70" s="36" t="s">
        <v>141</v>
      </c>
      <c r="N70" s="36" t="s">
        <v>45</v>
      </c>
      <c r="O70" s="36" t="s">
        <v>49</v>
      </c>
      <c r="P70" s="36">
        <v>3.2800000000000003E-2</v>
      </c>
      <c r="Q70" s="36"/>
      <c r="R70" s="36"/>
      <c r="S70" s="36"/>
    </row>
    <row r="71" spans="1:19" x14ac:dyDescent="0.2">
      <c r="A71" s="59"/>
      <c r="B71" s="36"/>
      <c r="C71" s="36"/>
      <c r="D71" s="36"/>
      <c r="E71" s="36"/>
      <c r="F71" s="36"/>
      <c r="G71" s="36"/>
      <c r="H71" s="36"/>
      <c r="I71" s="36"/>
      <c r="K71" s="59"/>
      <c r="L71" s="36"/>
      <c r="M71" s="36"/>
      <c r="N71" s="36"/>
      <c r="O71" s="36"/>
      <c r="P71" s="36"/>
      <c r="Q71" s="36"/>
      <c r="R71" s="36"/>
      <c r="S71" s="36"/>
    </row>
    <row r="72" spans="1:19" x14ac:dyDescent="0.2">
      <c r="A72" s="59" t="s">
        <v>1</v>
      </c>
      <c r="B72" s="36"/>
      <c r="C72" s="36"/>
      <c r="D72" s="36"/>
      <c r="E72" s="36"/>
      <c r="F72" s="36"/>
      <c r="G72" s="36"/>
      <c r="H72" s="36"/>
      <c r="I72" s="36"/>
      <c r="K72" s="59" t="s">
        <v>1</v>
      </c>
      <c r="L72" s="36"/>
      <c r="M72" s="36"/>
      <c r="N72" s="36"/>
      <c r="O72" s="36"/>
      <c r="P72" s="36"/>
      <c r="Q72" s="36"/>
      <c r="R72" s="36"/>
      <c r="S72" s="36"/>
    </row>
    <row r="73" spans="1:19" x14ac:dyDescent="0.2">
      <c r="A73" s="59" t="s">
        <v>47</v>
      </c>
      <c r="B73" s="36">
        <v>12.43</v>
      </c>
      <c r="C73" s="36" t="s">
        <v>142</v>
      </c>
      <c r="D73" s="36" t="s">
        <v>42</v>
      </c>
      <c r="E73" s="36" t="s">
        <v>41</v>
      </c>
      <c r="F73" s="36">
        <v>0.61670000000000003</v>
      </c>
      <c r="G73" s="36"/>
      <c r="H73" s="36"/>
      <c r="I73" s="36"/>
      <c r="K73" s="59" t="s">
        <v>47</v>
      </c>
      <c r="L73" s="36">
        <v>6.1189999999999998</v>
      </c>
      <c r="M73" s="36" t="s">
        <v>143</v>
      </c>
      <c r="N73" s="36" t="s">
        <v>42</v>
      </c>
      <c r="O73" s="36" t="s">
        <v>41</v>
      </c>
      <c r="P73" s="36">
        <v>0.96809999999999996</v>
      </c>
      <c r="Q73" s="36"/>
      <c r="R73" s="36"/>
      <c r="S73" s="36"/>
    </row>
    <row r="74" spans="1:19" x14ac:dyDescent="0.2">
      <c r="A74" s="59" t="s">
        <v>50</v>
      </c>
      <c r="B74" s="36">
        <v>95.88</v>
      </c>
      <c r="C74" s="36" t="s">
        <v>144</v>
      </c>
      <c r="D74" s="36" t="s">
        <v>45</v>
      </c>
      <c r="E74" s="36" t="s">
        <v>44</v>
      </c>
      <c r="F74" s="36" t="s">
        <v>43</v>
      </c>
      <c r="G74" s="36"/>
      <c r="H74" s="36"/>
      <c r="I74" s="36"/>
      <c r="K74" s="59" t="s">
        <v>50</v>
      </c>
      <c r="L74" s="36">
        <v>5</v>
      </c>
      <c r="M74" s="36" t="s">
        <v>145</v>
      </c>
      <c r="N74" s="36" t="s">
        <v>42</v>
      </c>
      <c r="O74" s="36" t="s">
        <v>41</v>
      </c>
      <c r="P74" s="36">
        <v>0.98429999999999995</v>
      </c>
      <c r="Q74" s="36"/>
      <c r="R74" s="36"/>
      <c r="S74" s="36"/>
    </row>
    <row r="75" spans="1:19" x14ac:dyDescent="0.2">
      <c r="A75" s="59" t="s">
        <v>60</v>
      </c>
      <c r="B75" s="36">
        <v>39.840000000000003</v>
      </c>
      <c r="C75" s="36" t="s">
        <v>146</v>
      </c>
      <c r="D75" s="36" t="s">
        <v>45</v>
      </c>
      <c r="E75" s="36" t="s">
        <v>49</v>
      </c>
      <c r="F75" s="36">
        <v>1.3100000000000001E-2</v>
      </c>
      <c r="G75" s="36"/>
      <c r="H75" s="36"/>
      <c r="I75" s="36"/>
      <c r="K75" s="59" t="s">
        <v>60</v>
      </c>
      <c r="L75" s="36">
        <v>18.510000000000002</v>
      </c>
      <c r="M75" s="36" t="s">
        <v>147</v>
      </c>
      <c r="N75" s="36" t="s">
        <v>42</v>
      </c>
      <c r="O75" s="36" t="s">
        <v>41</v>
      </c>
      <c r="P75" s="36">
        <v>0.45279999999999998</v>
      </c>
      <c r="Q75" s="36"/>
      <c r="R75" s="36"/>
      <c r="S75" s="36"/>
    </row>
    <row r="76" spans="1:19" x14ac:dyDescent="0.2">
      <c r="A76" s="59" t="s">
        <v>56</v>
      </c>
      <c r="B76" s="36">
        <v>10.74</v>
      </c>
      <c r="C76" s="36" t="s">
        <v>148</v>
      </c>
      <c r="D76" s="36" t="s">
        <v>42</v>
      </c>
      <c r="E76" s="36" t="s">
        <v>41</v>
      </c>
      <c r="F76" s="36">
        <v>0.71789999999999998</v>
      </c>
      <c r="G76" s="36"/>
      <c r="H76" s="36"/>
      <c r="I76" s="36"/>
      <c r="K76" s="59" t="s">
        <v>56</v>
      </c>
      <c r="L76" s="36">
        <v>11.5</v>
      </c>
      <c r="M76" s="36" t="s">
        <v>149</v>
      </c>
      <c r="N76" s="36" t="s">
        <v>42</v>
      </c>
      <c r="O76" s="36" t="s">
        <v>41</v>
      </c>
      <c r="P76" s="36">
        <v>0.78720000000000001</v>
      </c>
      <c r="Q76" s="36"/>
      <c r="R76" s="36"/>
      <c r="S76" s="36"/>
    </row>
    <row r="77" spans="1:19" x14ac:dyDescent="0.2">
      <c r="A77" s="59"/>
      <c r="B77" s="36"/>
      <c r="C77" s="36"/>
      <c r="D77" s="36"/>
      <c r="E77" s="36"/>
      <c r="F77" s="36"/>
      <c r="G77" s="36"/>
      <c r="H77" s="36"/>
      <c r="I77" s="36"/>
      <c r="K77" s="59"/>
      <c r="L77" s="36"/>
      <c r="M77" s="36"/>
      <c r="N77" s="36"/>
      <c r="O77" s="36"/>
      <c r="P77" s="36"/>
      <c r="Q77" s="36"/>
      <c r="R77" s="36"/>
      <c r="S77" s="36"/>
    </row>
    <row r="78" spans="1:19" x14ac:dyDescent="0.2">
      <c r="A78" s="59"/>
      <c r="B78" s="36"/>
      <c r="C78" s="36"/>
      <c r="D78" s="36"/>
      <c r="E78" s="36"/>
      <c r="F78" s="36"/>
      <c r="G78" s="36"/>
      <c r="H78" s="36"/>
      <c r="I78" s="36"/>
      <c r="K78" s="59"/>
      <c r="L78" s="36"/>
      <c r="M78" s="36"/>
      <c r="N78" s="36"/>
      <c r="O78" s="36"/>
      <c r="P78" s="36"/>
      <c r="Q78" s="36"/>
      <c r="R78" s="36"/>
      <c r="S78" s="36"/>
    </row>
    <row r="79" spans="1:19" x14ac:dyDescent="0.2">
      <c r="A79" s="59" t="s">
        <v>100</v>
      </c>
      <c r="B79" s="36" t="s">
        <v>150</v>
      </c>
      <c r="C79" s="36" t="s">
        <v>151</v>
      </c>
      <c r="D79" s="36" t="s">
        <v>132</v>
      </c>
      <c r="E79" s="36" t="s">
        <v>103</v>
      </c>
      <c r="F79" s="36" t="s">
        <v>104</v>
      </c>
      <c r="G79" s="36" t="s">
        <v>105</v>
      </c>
      <c r="H79" s="36" t="s">
        <v>152</v>
      </c>
      <c r="I79" s="36" t="s">
        <v>53</v>
      </c>
      <c r="K79" s="59" t="s">
        <v>100</v>
      </c>
      <c r="L79" s="36" t="s">
        <v>150</v>
      </c>
      <c r="M79" s="36" t="s">
        <v>151</v>
      </c>
      <c r="N79" s="36" t="s">
        <v>132</v>
      </c>
      <c r="O79" s="36" t="s">
        <v>103</v>
      </c>
      <c r="P79" s="36" t="s">
        <v>104</v>
      </c>
      <c r="Q79" s="36" t="s">
        <v>105</v>
      </c>
      <c r="R79" s="36" t="s">
        <v>152</v>
      </c>
      <c r="S79" s="36" t="s">
        <v>53</v>
      </c>
    </row>
    <row r="80" spans="1:19" x14ac:dyDescent="0.2">
      <c r="A80" s="59"/>
      <c r="B80" s="36"/>
      <c r="C80" s="36"/>
      <c r="D80" s="36"/>
      <c r="E80" s="36"/>
      <c r="F80" s="36"/>
      <c r="G80" s="36"/>
      <c r="H80" s="36"/>
      <c r="I80" s="36"/>
      <c r="K80" s="59"/>
      <c r="L80" s="36"/>
      <c r="M80" s="36"/>
      <c r="N80" s="36"/>
      <c r="O80" s="36"/>
      <c r="P80" s="36"/>
      <c r="Q80" s="36"/>
      <c r="R80" s="36"/>
      <c r="S80" s="36"/>
    </row>
    <row r="81" spans="1:19" x14ac:dyDescent="0.2">
      <c r="A81" s="59" t="s">
        <v>0</v>
      </c>
      <c r="B81" s="36"/>
      <c r="C81" s="36"/>
      <c r="D81" s="36"/>
      <c r="E81" s="36"/>
      <c r="F81" s="36"/>
      <c r="G81" s="36"/>
      <c r="H81" s="36"/>
      <c r="I81" s="36"/>
      <c r="K81" s="59" t="s">
        <v>0</v>
      </c>
      <c r="L81" s="36"/>
      <c r="M81" s="36"/>
      <c r="N81" s="36"/>
      <c r="O81" s="36"/>
      <c r="P81" s="36"/>
      <c r="Q81" s="36"/>
      <c r="R81" s="36"/>
      <c r="S81" s="36"/>
    </row>
    <row r="82" spans="1:19" x14ac:dyDescent="0.2">
      <c r="A82" s="59" t="s">
        <v>47</v>
      </c>
      <c r="B82" s="36">
        <v>65.150000000000006</v>
      </c>
      <c r="C82" s="36">
        <v>36.200000000000003</v>
      </c>
      <c r="D82" s="36">
        <v>28.95</v>
      </c>
      <c r="E82" s="36">
        <v>10.72</v>
      </c>
      <c r="F82" s="36">
        <v>2</v>
      </c>
      <c r="G82" s="36">
        <v>2</v>
      </c>
      <c r="H82" s="36">
        <v>2.7</v>
      </c>
      <c r="I82" s="36">
        <v>10</v>
      </c>
      <c r="K82" s="59" t="s">
        <v>47</v>
      </c>
      <c r="L82" s="36">
        <v>83.24</v>
      </c>
      <c r="M82" s="36">
        <v>63.46</v>
      </c>
      <c r="N82" s="36">
        <v>19.78</v>
      </c>
      <c r="O82" s="36">
        <v>12.94</v>
      </c>
      <c r="P82" s="36">
        <v>2</v>
      </c>
      <c r="Q82" s="36">
        <v>2</v>
      </c>
      <c r="R82" s="36">
        <v>1.5289999999999999</v>
      </c>
      <c r="S82" s="36">
        <v>10</v>
      </c>
    </row>
    <row r="83" spans="1:19" x14ac:dyDescent="0.2">
      <c r="A83" s="59" t="s">
        <v>50</v>
      </c>
      <c r="B83" s="36">
        <v>65.150000000000006</v>
      </c>
      <c r="C83" s="36">
        <v>0</v>
      </c>
      <c r="D83" s="36">
        <v>65.150000000000006</v>
      </c>
      <c r="E83" s="36">
        <v>10.72</v>
      </c>
      <c r="F83" s="36">
        <v>2</v>
      </c>
      <c r="G83" s="36">
        <v>2</v>
      </c>
      <c r="H83" s="36">
        <v>6.077</v>
      </c>
      <c r="I83" s="36">
        <v>10</v>
      </c>
      <c r="K83" s="59" t="s">
        <v>50</v>
      </c>
      <c r="L83" s="36">
        <v>83.24</v>
      </c>
      <c r="M83" s="36">
        <v>72.92</v>
      </c>
      <c r="N83" s="36">
        <v>10.33</v>
      </c>
      <c r="O83" s="36">
        <v>12.94</v>
      </c>
      <c r="P83" s="36">
        <v>2</v>
      </c>
      <c r="Q83" s="36">
        <v>2</v>
      </c>
      <c r="R83" s="36">
        <v>0.79800000000000004</v>
      </c>
      <c r="S83" s="36">
        <v>10</v>
      </c>
    </row>
    <row r="84" spans="1:19" x14ac:dyDescent="0.2">
      <c r="A84" s="59" t="s">
        <v>60</v>
      </c>
      <c r="B84" s="36">
        <v>65.150000000000006</v>
      </c>
      <c r="C84" s="36">
        <v>27.54</v>
      </c>
      <c r="D84" s="36">
        <v>37.619999999999997</v>
      </c>
      <c r="E84" s="36">
        <v>10.72</v>
      </c>
      <c r="F84" s="36">
        <v>2</v>
      </c>
      <c r="G84" s="36">
        <v>2</v>
      </c>
      <c r="H84" s="36">
        <v>3.5089999999999999</v>
      </c>
      <c r="I84" s="36">
        <v>10</v>
      </c>
      <c r="K84" s="59" t="s">
        <v>60</v>
      </c>
      <c r="L84" s="36">
        <v>83.24</v>
      </c>
      <c r="M84" s="36">
        <v>35.06</v>
      </c>
      <c r="N84" s="36">
        <v>48.18</v>
      </c>
      <c r="O84" s="36">
        <v>12.94</v>
      </c>
      <c r="P84" s="36">
        <v>2</v>
      </c>
      <c r="Q84" s="36">
        <v>2</v>
      </c>
      <c r="R84" s="36">
        <v>3.7240000000000002</v>
      </c>
      <c r="S84" s="36">
        <v>10</v>
      </c>
    </row>
    <row r="85" spans="1:19" x14ac:dyDescent="0.2">
      <c r="A85" s="59" t="s">
        <v>56</v>
      </c>
      <c r="B85" s="36">
        <v>65.150000000000006</v>
      </c>
      <c r="C85" s="36">
        <v>43.18</v>
      </c>
      <c r="D85" s="36">
        <v>21.97</v>
      </c>
      <c r="E85" s="36">
        <v>10.72</v>
      </c>
      <c r="F85" s="36">
        <v>2</v>
      </c>
      <c r="G85" s="36">
        <v>2</v>
      </c>
      <c r="H85" s="36">
        <v>2.0489999999999999</v>
      </c>
      <c r="I85" s="36">
        <v>10</v>
      </c>
      <c r="K85" s="59" t="s">
        <v>56</v>
      </c>
      <c r="L85" s="36">
        <v>83.24</v>
      </c>
      <c r="M85" s="36">
        <v>42.5</v>
      </c>
      <c r="N85" s="36">
        <v>40.74</v>
      </c>
      <c r="O85" s="36">
        <v>12.94</v>
      </c>
      <c r="P85" s="36">
        <v>2</v>
      </c>
      <c r="Q85" s="36">
        <v>2</v>
      </c>
      <c r="R85" s="36">
        <v>3.149</v>
      </c>
      <c r="S85" s="36">
        <v>10</v>
      </c>
    </row>
    <row r="86" spans="1:19" x14ac:dyDescent="0.2">
      <c r="A86" s="59"/>
      <c r="B86" s="36"/>
      <c r="C86" s="36"/>
      <c r="D86" s="36"/>
      <c r="E86" s="36"/>
      <c r="F86" s="36"/>
      <c r="G86" s="36"/>
      <c r="H86" s="36"/>
      <c r="I86" s="36"/>
      <c r="K86" s="59"/>
      <c r="L86" s="36"/>
      <c r="M86" s="36"/>
      <c r="N86" s="36"/>
      <c r="O86" s="36"/>
      <c r="P86" s="36"/>
      <c r="Q86" s="36"/>
      <c r="R86" s="36"/>
      <c r="S86" s="36"/>
    </row>
    <row r="87" spans="1:19" x14ac:dyDescent="0.2">
      <c r="A87" s="59" t="s">
        <v>1</v>
      </c>
      <c r="B87" s="36"/>
      <c r="C87" s="36"/>
      <c r="D87" s="36"/>
      <c r="E87" s="36"/>
      <c r="F87" s="36"/>
      <c r="G87" s="36"/>
      <c r="H87" s="36"/>
      <c r="I87" s="36"/>
      <c r="K87" s="59" t="s">
        <v>1</v>
      </c>
      <c r="L87" s="36"/>
      <c r="M87" s="36"/>
      <c r="N87" s="36"/>
      <c r="O87" s="36"/>
      <c r="P87" s="36"/>
      <c r="Q87" s="36"/>
      <c r="R87" s="36"/>
      <c r="S87" s="36"/>
    </row>
    <row r="88" spans="1:19" x14ac:dyDescent="0.2">
      <c r="A88" s="59" t="s">
        <v>47</v>
      </c>
      <c r="B88" s="36">
        <v>95.88</v>
      </c>
      <c r="C88" s="36">
        <v>83.44</v>
      </c>
      <c r="D88" s="36">
        <v>12.43</v>
      </c>
      <c r="E88" s="36">
        <v>10.72</v>
      </c>
      <c r="F88" s="36">
        <v>2</v>
      </c>
      <c r="G88" s="36">
        <v>2</v>
      </c>
      <c r="H88" s="36">
        <v>1.1599999999999999</v>
      </c>
      <c r="I88" s="36">
        <v>10</v>
      </c>
      <c r="K88" s="59" t="s">
        <v>47</v>
      </c>
      <c r="L88" s="36">
        <v>100</v>
      </c>
      <c r="M88" s="36">
        <v>93.88</v>
      </c>
      <c r="N88" s="36">
        <v>6.1189999999999998</v>
      </c>
      <c r="O88" s="36">
        <v>12.94</v>
      </c>
      <c r="P88" s="36">
        <v>2</v>
      </c>
      <c r="Q88" s="36">
        <v>2</v>
      </c>
      <c r="R88" s="36">
        <v>0.47289999999999999</v>
      </c>
      <c r="S88" s="36">
        <v>10</v>
      </c>
    </row>
    <row r="89" spans="1:19" x14ac:dyDescent="0.2">
      <c r="A89" s="59" t="s">
        <v>50</v>
      </c>
      <c r="B89" s="36">
        <v>95.88</v>
      </c>
      <c r="C89" s="36">
        <v>0</v>
      </c>
      <c r="D89" s="36">
        <v>95.88</v>
      </c>
      <c r="E89" s="36">
        <v>10.72</v>
      </c>
      <c r="F89" s="36">
        <v>2</v>
      </c>
      <c r="G89" s="36">
        <v>2</v>
      </c>
      <c r="H89" s="36">
        <v>8.9429999999999996</v>
      </c>
      <c r="I89" s="36">
        <v>10</v>
      </c>
      <c r="K89" s="59" t="s">
        <v>50</v>
      </c>
      <c r="L89" s="36">
        <v>100</v>
      </c>
      <c r="M89" s="36">
        <v>95</v>
      </c>
      <c r="N89" s="36">
        <v>5</v>
      </c>
      <c r="O89" s="36">
        <v>12.94</v>
      </c>
      <c r="P89" s="36">
        <v>2</v>
      </c>
      <c r="Q89" s="36">
        <v>2</v>
      </c>
      <c r="R89" s="36">
        <v>0.38640000000000002</v>
      </c>
      <c r="S89" s="36">
        <v>10</v>
      </c>
    </row>
    <row r="90" spans="1:19" x14ac:dyDescent="0.2">
      <c r="A90" s="59" t="s">
        <v>60</v>
      </c>
      <c r="B90" s="36">
        <v>95.88</v>
      </c>
      <c r="C90" s="36">
        <v>56.04</v>
      </c>
      <c r="D90" s="36">
        <v>39.840000000000003</v>
      </c>
      <c r="E90" s="36">
        <v>10.72</v>
      </c>
      <c r="F90" s="36">
        <v>2</v>
      </c>
      <c r="G90" s="36">
        <v>2</v>
      </c>
      <c r="H90" s="36">
        <v>3.7160000000000002</v>
      </c>
      <c r="I90" s="36">
        <v>10</v>
      </c>
      <c r="K90" s="59" t="s">
        <v>60</v>
      </c>
      <c r="L90" s="36">
        <v>100</v>
      </c>
      <c r="M90" s="36">
        <v>81.489999999999995</v>
      </c>
      <c r="N90" s="36">
        <v>18.510000000000002</v>
      </c>
      <c r="O90" s="36">
        <v>12.94</v>
      </c>
      <c r="P90" s="36">
        <v>2</v>
      </c>
      <c r="Q90" s="36">
        <v>2</v>
      </c>
      <c r="R90" s="36">
        <v>1.43</v>
      </c>
      <c r="S90" s="36">
        <v>10</v>
      </c>
    </row>
    <row r="91" spans="1:19" x14ac:dyDescent="0.2">
      <c r="A91" s="59" t="s">
        <v>56</v>
      </c>
      <c r="B91" s="36">
        <v>95.88</v>
      </c>
      <c r="C91" s="36">
        <v>85.14</v>
      </c>
      <c r="D91" s="36">
        <v>10.74</v>
      </c>
      <c r="E91" s="36">
        <v>10.72</v>
      </c>
      <c r="F91" s="36">
        <v>2</v>
      </c>
      <c r="G91" s="36">
        <v>2</v>
      </c>
      <c r="H91" s="36">
        <v>1.0009999999999999</v>
      </c>
      <c r="I91" s="36">
        <v>10</v>
      </c>
      <c r="K91" s="59" t="s">
        <v>56</v>
      </c>
      <c r="L91" s="36">
        <v>100</v>
      </c>
      <c r="M91" s="36">
        <v>88.5</v>
      </c>
      <c r="N91" s="36">
        <v>11.5</v>
      </c>
      <c r="O91" s="36">
        <v>12.94</v>
      </c>
      <c r="P91" s="36">
        <v>2</v>
      </c>
      <c r="Q91" s="36">
        <v>2</v>
      </c>
      <c r="R91" s="36">
        <v>0.88880000000000003</v>
      </c>
      <c r="S91" s="36">
        <v>10</v>
      </c>
    </row>
  </sheetData>
  <mergeCells count="4">
    <mergeCell ref="B25:C25"/>
    <mergeCell ref="D25:E25"/>
    <mergeCell ref="I25:J25"/>
    <mergeCell ref="K25:L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AF5E-4DF2-FF4D-9847-B1B2ECA23BF4}">
  <dimension ref="A1:Q56"/>
  <sheetViews>
    <sheetView workbookViewId="0">
      <selection activeCell="B14" sqref="B14"/>
    </sheetView>
  </sheetViews>
  <sheetFormatPr baseColWidth="10" defaultColWidth="8.83203125" defaultRowHeight="15" x14ac:dyDescent="0.2"/>
  <cols>
    <col min="7" max="11" width="10" customWidth="1"/>
  </cols>
  <sheetData>
    <row r="1" spans="7:11" x14ac:dyDescent="0.2">
      <c r="G1" t="s">
        <v>153</v>
      </c>
    </row>
    <row r="2" spans="7:11" x14ac:dyDescent="0.2">
      <c r="G2" s="67" t="s">
        <v>154</v>
      </c>
      <c r="H2" s="67"/>
      <c r="I2" s="67"/>
      <c r="J2" s="67"/>
      <c r="K2" s="67"/>
    </row>
    <row r="3" spans="7:11" x14ac:dyDescent="0.2">
      <c r="G3" s="68" t="s">
        <v>155</v>
      </c>
      <c r="H3" s="68" t="s">
        <v>156</v>
      </c>
      <c r="I3" s="68" t="s">
        <v>157</v>
      </c>
      <c r="J3" s="68" t="s">
        <v>158</v>
      </c>
      <c r="K3" s="68" t="s">
        <v>159</v>
      </c>
    </row>
    <row r="4" spans="7:11" x14ac:dyDescent="0.2">
      <c r="G4" s="36">
        <v>73.767737600000004</v>
      </c>
      <c r="H4" s="36"/>
      <c r="I4" s="36">
        <v>70.582429071451301</v>
      </c>
      <c r="J4" s="36">
        <v>52.279162999999997</v>
      </c>
      <c r="K4" s="36">
        <v>58.309143922126303</v>
      </c>
    </row>
    <row r="5" spans="7:11" x14ac:dyDescent="0.2">
      <c r="G5" s="36">
        <v>42.641131399999999</v>
      </c>
      <c r="H5" s="36"/>
      <c r="I5" s="36">
        <v>32.454721967881703</v>
      </c>
      <c r="J5" s="36">
        <v>73.647055100000003</v>
      </c>
      <c r="K5" s="36"/>
    </row>
    <row r="6" spans="7:11" x14ac:dyDescent="0.2">
      <c r="G6" s="36">
        <v>45.499648999999998</v>
      </c>
      <c r="H6" s="36"/>
      <c r="I6" s="36">
        <v>50.8334794438708</v>
      </c>
      <c r="J6" s="36">
        <v>81.912619599999999</v>
      </c>
      <c r="K6" s="36"/>
    </row>
    <row r="7" spans="7:11" x14ac:dyDescent="0.2">
      <c r="G7" s="36">
        <v>71.0393677</v>
      </c>
      <c r="H7" s="36"/>
      <c r="I7" s="36"/>
      <c r="J7" s="36">
        <v>39.685594600000002</v>
      </c>
      <c r="K7" s="36"/>
    </row>
    <row r="8" spans="7:11" x14ac:dyDescent="0.2">
      <c r="G8" s="36">
        <v>54.418318499999998</v>
      </c>
      <c r="H8" s="36"/>
      <c r="I8" s="36"/>
      <c r="J8" s="36">
        <v>84.955710300000007</v>
      </c>
      <c r="K8" s="36"/>
    </row>
    <row r="9" spans="7:11" x14ac:dyDescent="0.2">
      <c r="G9" s="36">
        <v>70.019482699999998</v>
      </c>
      <c r="H9" s="36"/>
      <c r="I9" s="36"/>
      <c r="J9" s="36">
        <v>54.6028916</v>
      </c>
      <c r="K9" s="36"/>
    </row>
    <row r="10" spans="7:11" x14ac:dyDescent="0.2">
      <c r="G10" s="36">
        <v>65.334164200000004</v>
      </c>
      <c r="H10" s="36"/>
      <c r="I10" s="36"/>
      <c r="J10" s="36">
        <v>38.757996200000001</v>
      </c>
      <c r="K10" s="36"/>
    </row>
    <row r="11" spans="7:11" x14ac:dyDescent="0.2">
      <c r="G11" s="36">
        <v>42.955852299999997</v>
      </c>
      <c r="H11" s="36"/>
      <c r="I11" s="36"/>
      <c r="J11" s="36">
        <v>99.359515400000006</v>
      </c>
      <c r="K11" s="36"/>
    </row>
    <row r="12" spans="7:11" x14ac:dyDescent="0.2">
      <c r="G12" s="36">
        <v>53.9971131</v>
      </c>
      <c r="H12" s="36"/>
      <c r="I12" s="36"/>
      <c r="J12" s="36">
        <v>37.503845300000002</v>
      </c>
      <c r="K12" s="36"/>
    </row>
    <row r="13" spans="7:11" x14ac:dyDescent="0.2">
      <c r="G13" s="36">
        <v>39.529417299999999</v>
      </c>
      <c r="H13" s="36"/>
      <c r="I13" s="36"/>
      <c r="J13" s="36">
        <v>64.858533399999999</v>
      </c>
      <c r="K13" s="36"/>
    </row>
    <row r="14" spans="7:11" x14ac:dyDescent="0.2">
      <c r="G14" s="36">
        <v>58.985320899999998</v>
      </c>
      <c r="H14" s="36"/>
      <c r="I14" s="36"/>
      <c r="J14" s="36"/>
      <c r="K14" s="36"/>
    </row>
    <row r="15" spans="7:11" x14ac:dyDescent="0.2">
      <c r="G15" s="36">
        <v>46.481672799999998</v>
      </c>
      <c r="H15" s="36"/>
      <c r="I15" s="36"/>
      <c r="J15" s="36"/>
      <c r="K15" s="36"/>
    </row>
    <row r="16" spans="7:11" x14ac:dyDescent="0.2">
      <c r="G16" s="36">
        <v>51.822462700000003</v>
      </c>
      <c r="H16" s="36"/>
      <c r="I16" s="36"/>
      <c r="J16" s="36"/>
      <c r="K16" s="36"/>
    </row>
    <row r="17" spans="1:17" x14ac:dyDescent="0.2">
      <c r="G17" s="36">
        <v>54.825325999999997</v>
      </c>
      <c r="H17" s="36"/>
      <c r="I17" s="36"/>
      <c r="J17" s="36"/>
      <c r="K17" s="36"/>
    </row>
    <row r="18" spans="1:17" x14ac:dyDescent="0.2">
      <c r="G18" s="36">
        <v>44.309388800000001</v>
      </c>
      <c r="H18" s="36"/>
      <c r="I18" s="36"/>
      <c r="J18" s="36"/>
      <c r="K18" s="36"/>
    </row>
    <row r="19" spans="1:17" x14ac:dyDescent="0.2">
      <c r="G19" s="36">
        <v>64.619534799999997</v>
      </c>
      <c r="H19" s="36"/>
      <c r="I19" s="36"/>
      <c r="J19" s="36"/>
      <c r="K19" s="36"/>
    </row>
    <row r="20" spans="1:17" x14ac:dyDescent="0.2">
      <c r="G20" s="36">
        <v>45.052413999999999</v>
      </c>
      <c r="H20" s="36"/>
      <c r="I20" s="36"/>
      <c r="J20" s="36"/>
      <c r="K20" s="36"/>
    </row>
    <row r="21" spans="1:17" x14ac:dyDescent="0.2">
      <c r="A21" s="59" t="s">
        <v>22</v>
      </c>
      <c r="B21" s="36" t="s">
        <v>160</v>
      </c>
      <c r="C21" s="36"/>
      <c r="D21" s="36"/>
      <c r="E21" s="36"/>
      <c r="F21" s="36"/>
      <c r="G21" s="36">
        <v>44.796851199999999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</row>
    <row r="22" spans="1:17" x14ac:dyDescent="0.2">
      <c r="A22" s="59" t="s">
        <v>161</v>
      </c>
      <c r="B22" s="36" t="s">
        <v>162</v>
      </c>
      <c r="C22" s="36"/>
      <c r="D22" s="36"/>
      <c r="E22" s="36"/>
      <c r="F22" s="36"/>
      <c r="H22" s="59"/>
      <c r="J22" s="36"/>
      <c r="K22" s="36"/>
      <c r="L22" s="36"/>
      <c r="M22" s="36"/>
      <c r="N22" s="36"/>
      <c r="O22" s="36"/>
      <c r="P22" s="36"/>
      <c r="Q22" s="36"/>
    </row>
    <row r="23" spans="1:17" x14ac:dyDescent="0.2">
      <c r="A23" s="59"/>
      <c r="B23" s="36"/>
      <c r="C23" s="36"/>
      <c r="D23" s="36"/>
      <c r="E23" s="36"/>
      <c r="F23" s="36"/>
      <c r="H23" s="59"/>
      <c r="J23" s="36"/>
      <c r="K23" s="36"/>
      <c r="L23" s="36"/>
      <c r="M23" s="36"/>
      <c r="N23" s="36"/>
      <c r="O23" s="36"/>
      <c r="P23" s="36"/>
      <c r="Q23" s="36"/>
    </row>
    <row r="24" spans="1:17" x14ac:dyDescent="0.2">
      <c r="A24" s="59" t="s">
        <v>163</v>
      </c>
      <c r="B24" s="36"/>
      <c r="C24" s="36"/>
      <c r="D24" s="36"/>
      <c r="E24" s="36"/>
      <c r="F24" s="36"/>
      <c r="H24" s="59"/>
      <c r="J24" s="36"/>
      <c r="K24" s="36"/>
      <c r="L24" s="36"/>
      <c r="M24" s="36"/>
      <c r="N24" s="36"/>
      <c r="O24" s="36"/>
      <c r="P24" s="36"/>
      <c r="Q24" s="36"/>
    </row>
    <row r="25" spans="1:17" x14ac:dyDescent="0.2">
      <c r="A25" s="59" t="s">
        <v>164</v>
      </c>
      <c r="B25" s="36">
        <v>9.5649999999999995</v>
      </c>
      <c r="C25" s="36"/>
      <c r="D25" s="36"/>
      <c r="E25" s="36"/>
      <c r="F25" s="36"/>
    </row>
    <row r="26" spans="1:17" x14ac:dyDescent="0.2">
      <c r="A26" s="59" t="s">
        <v>31</v>
      </c>
      <c r="B26" s="36" t="s">
        <v>43</v>
      </c>
      <c r="C26" s="36"/>
      <c r="D26" s="36"/>
      <c r="E26" s="36"/>
      <c r="F26" s="36"/>
    </row>
    <row r="27" spans="1:17" x14ac:dyDescent="0.2">
      <c r="A27" s="59" t="s">
        <v>32</v>
      </c>
      <c r="B27" s="36" t="s">
        <v>44</v>
      </c>
      <c r="C27" s="36"/>
      <c r="D27" s="36"/>
      <c r="E27" s="36"/>
      <c r="F27" s="36"/>
    </row>
    <row r="28" spans="1:17" x14ac:dyDescent="0.2">
      <c r="A28" s="59" t="s">
        <v>165</v>
      </c>
      <c r="B28" s="36" t="s">
        <v>45</v>
      </c>
      <c r="C28" s="36"/>
      <c r="D28" s="36"/>
      <c r="E28" s="36"/>
      <c r="F28" s="36"/>
    </row>
    <row r="29" spans="1:17" x14ac:dyDescent="0.2">
      <c r="A29" s="59" t="s">
        <v>166</v>
      </c>
      <c r="B29" s="36">
        <v>0.47539999999999999</v>
      </c>
      <c r="C29" s="36"/>
      <c r="D29" s="36"/>
      <c r="E29" s="36"/>
      <c r="F29" s="36"/>
    </row>
    <row r="30" spans="1:17" x14ac:dyDescent="0.2">
      <c r="A30" s="59"/>
      <c r="B30" s="36"/>
      <c r="C30" s="36"/>
      <c r="D30" s="36"/>
      <c r="E30" s="36"/>
      <c r="F30" s="36"/>
      <c r="H30" s="59"/>
      <c r="J30" s="36"/>
      <c r="K30" s="36"/>
      <c r="L30" s="36"/>
      <c r="M30" s="36"/>
      <c r="N30" s="36"/>
      <c r="O30" s="36"/>
      <c r="P30" s="36"/>
      <c r="Q30" s="36"/>
    </row>
    <row r="31" spans="1:17" x14ac:dyDescent="0.2">
      <c r="A31" s="59" t="s">
        <v>167</v>
      </c>
      <c r="B31" s="36"/>
      <c r="C31" s="36"/>
      <c r="D31" s="36"/>
      <c r="E31" s="36"/>
      <c r="F31" s="36"/>
      <c r="H31" s="59"/>
      <c r="J31" s="36"/>
      <c r="K31" s="36"/>
      <c r="L31" s="36"/>
      <c r="M31" s="36"/>
      <c r="N31" s="36"/>
      <c r="O31" s="36"/>
      <c r="P31" s="36"/>
      <c r="Q31" s="36"/>
    </row>
    <row r="32" spans="1:17" x14ac:dyDescent="0.2">
      <c r="A32" s="59" t="s">
        <v>55</v>
      </c>
      <c r="B32" s="36" t="s">
        <v>168</v>
      </c>
      <c r="C32" s="36"/>
      <c r="D32" s="36"/>
      <c r="E32" s="36"/>
      <c r="F32" s="36"/>
      <c r="H32" s="59"/>
      <c r="J32" s="36"/>
      <c r="K32" s="36"/>
      <c r="L32" s="36"/>
      <c r="M32" s="36"/>
      <c r="N32" s="36"/>
      <c r="O32" s="36"/>
      <c r="P32" s="36"/>
      <c r="Q32" s="36"/>
    </row>
    <row r="33" spans="1:17" x14ac:dyDescent="0.2">
      <c r="A33" s="59" t="s">
        <v>31</v>
      </c>
      <c r="B33" s="36">
        <v>8.0000000000000004E-4</v>
      </c>
      <c r="C33" s="36"/>
      <c r="D33" s="36"/>
      <c r="E33" s="36"/>
      <c r="F33" s="36"/>
      <c r="H33" s="59"/>
      <c r="J33" s="36"/>
      <c r="K33" s="36"/>
      <c r="L33" s="36"/>
      <c r="M33" s="36"/>
      <c r="N33" s="36"/>
      <c r="O33" s="36"/>
      <c r="P33" s="36"/>
      <c r="Q33" s="36"/>
    </row>
    <row r="34" spans="1:17" x14ac:dyDescent="0.2">
      <c r="A34" s="59" t="s">
        <v>32</v>
      </c>
      <c r="B34" s="36" t="s">
        <v>113</v>
      </c>
      <c r="C34" s="36"/>
      <c r="D34" s="36"/>
      <c r="E34" s="36"/>
      <c r="F34" s="36"/>
      <c r="H34" s="59"/>
      <c r="J34" s="36"/>
      <c r="K34" s="36"/>
      <c r="L34" s="36"/>
      <c r="M34" s="36"/>
      <c r="N34" s="36"/>
      <c r="O34" s="36"/>
      <c r="P34" s="36"/>
      <c r="Q34" s="36"/>
    </row>
    <row r="35" spans="1:17" x14ac:dyDescent="0.2">
      <c r="A35" s="59" t="s">
        <v>169</v>
      </c>
      <c r="B35" s="36" t="s">
        <v>45</v>
      </c>
      <c r="C35" s="36"/>
      <c r="D35" s="36"/>
      <c r="E35" s="36"/>
      <c r="F35" s="36"/>
      <c r="H35" s="59"/>
      <c r="J35" s="36"/>
      <c r="K35" s="36"/>
      <c r="L35" s="36"/>
      <c r="M35" s="36"/>
      <c r="N35" s="36"/>
      <c r="O35" s="36"/>
      <c r="P35" s="36"/>
      <c r="Q35" s="36"/>
    </row>
    <row r="36" spans="1:17" x14ac:dyDescent="0.2">
      <c r="A36" s="59"/>
      <c r="B36" s="36"/>
      <c r="C36" s="36"/>
      <c r="D36" s="36"/>
      <c r="E36" s="36"/>
      <c r="F36" s="36"/>
    </row>
    <row r="37" spans="1:17" x14ac:dyDescent="0.2">
      <c r="A37" s="59" t="s">
        <v>170</v>
      </c>
      <c r="B37" s="36"/>
      <c r="C37" s="36"/>
      <c r="D37" s="36"/>
      <c r="E37" s="36"/>
      <c r="F37" s="36"/>
    </row>
    <row r="38" spans="1:17" x14ac:dyDescent="0.2">
      <c r="A38" s="59" t="s">
        <v>171</v>
      </c>
      <c r="B38" s="36"/>
      <c r="C38" s="36"/>
      <c r="D38" s="36"/>
      <c r="E38" s="36"/>
      <c r="F38" s="36"/>
      <c r="H38" s="59"/>
      <c r="J38" s="36"/>
      <c r="K38" s="36"/>
      <c r="L38" s="36"/>
      <c r="M38" s="36"/>
      <c r="N38" s="36"/>
      <c r="O38" s="36"/>
      <c r="P38" s="36"/>
      <c r="Q38" s="36"/>
    </row>
    <row r="39" spans="1:17" x14ac:dyDescent="0.2">
      <c r="A39" s="59" t="s">
        <v>31</v>
      </c>
      <c r="B39" s="36"/>
      <c r="C39" s="36"/>
      <c r="D39" s="36"/>
      <c r="E39" s="36"/>
      <c r="F39" s="36"/>
      <c r="H39" s="59"/>
      <c r="J39" s="36"/>
      <c r="K39" s="36"/>
      <c r="L39" s="36"/>
      <c r="M39" s="36"/>
      <c r="N39" s="36"/>
      <c r="O39" s="36"/>
      <c r="P39" s="36"/>
      <c r="Q39" s="36"/>
    </row>
    <row r="40" spans="1:17" x14ac:dyDescent="0.2">
      <c r="A40" s="59" t="s">
        <v>32</v>
      </c>
      <c r="B40" s="36"/>
      <c r="C40" s="36"/>
      <c r="D40" s="36"/>
      <c r="E40" s="36"/>
      <c r="F40" s="36"/>
    </row>
    <row r="41" spans="1:17" x14ac:dyDescent="0.2">
      <c r="A41" s="59" t="s">
        <v>169</v>
      </c>
      <c r="B41" s="36"/>
      <c r="C41" s="36"/>
      <c r="D41" s="36"/>
      <c r="E41" s="36"/>
      <c r="F41" s="36"/>
      <c r="H41" s="59"/>
      <c r="J41" s="36"/>
      <c r="K41" s="36"/>
      <c r="L41" s="36"/>
      <c r="M41" s="36"/>
      <c r="N41" s="36"/>
      <c r="O41" s="36"/>
      <c r="P41" s="36"/>
      <c r="Q41" s="36"/>
    </row>
    <row r="42" spans="1:17" x14ac:dyDescent="0.2">
      <c r="A42" s="59"/>
      <c r="B42" s="36"/>
      <c r="C42" s="36"/>
      <c r="D42" s="36"/>
      <c r="E42" s="36"/>
      <c r="F42" s="36"/>
      <c r="H42" s="59"/>
      <c r="J42" s="36"/>
      <c r="K42" s="36"/>
      <c r="L42" s="36"/>
      <c r="M42" s="36"/>
      <c r="N42" s="36"/>
      <c r="O42" s="36"/>
      <c r="P42" s="36"/>
      <c r="Q42" s="36"/>
    </row>
    <row r="43" spans="1:17" x14ac:dyDescent="0.2">
      <c r="A43" s="59" t="s">
        <v>51</v>
      </c>
      <c r="B43" s="36" t="s">
        <v>114</v>
      </c>
      <c r="C43" s="36" t="s">
        <v>53</v>
      </c>
      <c r="D43" s="36" t="s">
        <v>54</v>
      </c>
      <c r="E43" s="36" t="s">
        <v>55</v>
      </c>
      <c r="F43" s="36" t="s">
        <v>31</v>
      </c>
      <c r="H43" s="59"/>
      <c r="J43" s="36"/>
      <c r="K43" s="36"/>
      <c r="L43" s="36"/>
      <c r="M43" s="36"/>
      <c r="N43" s="36"/>
      <c r="O43" s="36"/>
      <c r="P43" s="36"/>
      <c r="Q43" s="36"/>
    </row>
    <row r="44" spans="1:17" x14ac:dyDescent="0.2">
      <c r="A44" s="59" t="s">
        <v>172</v>
      </c>
      <c r="B44" s="36">
        <v>63946</v>
      </c>
      <c r="C44" s="36">
        <v>9</v>
      </c>
      <c r="D44" s="36">
        <v>7105</v>
      </c>
      <c r="E44" s="36" t="s">
        <v>173</v>
      </c>
      <c r="F44" s="36" t="s">
        <v>63</v>
      </c>
      <c r="H44" s="59"/>
      <c r="J44" s="36"/>
      <c r="K44" s="36"/>
      <c r="L44" s="36"/>
      <c r="M44" s="36"/>
      <c r="N44" s="36"/>
      <c r="O44" s="36"/>
      <c r="P44" s="36"/>
      <c r="Q44" s="36"/>
    </row>
    <row r="45" spans="1:17" x14ac:dyDescent="0.2">
      <c r="A45" s="59" t="s">
        <v>174</v>
      </c>
      <c r="B45" s="36">
        <v>70567</v>
      </c>
      <c r="C45" s="36">
        <v>95</v>
      </c>
      <c r="D45" s="36">
        <v>742.8</v>
      </c>
      <c r="E45" s="36"/>
      <c r="F45" s="36"/>
      <c r="H45" s="59"/>
      <c r="J45" s="36"/>
      <c r="K45" s="36"/>
      <c r="L45" s="36"/>
      <c r="M45" s="36"/>
      <c r="N45" s="36"/>
      <c r="O45" s="36"/>
      <c r="P45" s="36"/>
      <c r="Q45" s="36"/>
    </row>
    <row r="46" spans="1:17" x14ac:dyDescent="0.2">
      <c r="A46" s="59" t="s">
        <v>175</v>
      </c>
      <c r="B46" s="36">
        <v>134513</v>
      </c>
      <c r="C46" s="36">
        <v>104</v>
      </c>
      <c r="D46" s="36"/>
      <c r="E46" s="36"/>
      <c r="F46" s="36"/>
    </row>
    <row r="47" spans="1:17" x14ac:dyDescent="0.2">
      <c r="A47" s="59"/>
      <c r="B47" s="36"/>
      <c r="C47" s="36"/>
      <c r="D47" s="36"/>
      <c r="E47" s="36"/>
      <c r="F47" s="36"/>
    </row>
    <row r="48" spans="1:17" x14ac:dyDescent="0.2">
      <c r="A48" s="59" t="s">
        <v>89</v>
      </c>
      <c r="B48" s="36"/>
      <c r="C48" s="36"/>
      <c r="D48" s="36"/>
      <c r="E48" s="36"/>
      <c r="F48" s="36"/>
    </row>
    <row r="49" spans="1:10" x14ac:dyDescent="0.2">
      <c r="A49" s="59" t="s">
        <v>176</v>
      </c>
      <c r="B49" s="36">
        <v>10</v>
      </c>
      <c r="C49" s="36"/>
      <c r="D49" s="36"/>
      <c r="E49" s="36"/>
      <c r="F49" s="36"/>
    </row>
    <row r="50" spans="1:10" x14ac:dyDescent="0.2">
      <c r="A50" s="59" t="s">
        <v>177</v>
      </c>
      <c r="B50" s="36">
        <v>105</v>
      </c>
      <c r="C50" s="36"/>
      <c r="D50" s="36"/>
      <c r="E50" s="36"/>
      <c r="F50" s="36"/>
    </row>
    <row r="52" spans="1:10" x14ac:dyDescent="0.2">
      <c r="A52" s="59" t="s">
        <v>131</v>
      </c>
      <c r="C52" s="36" t="s">
        <v>132</v>
      </c>
      <c r="D52" s="36" t="s">
        <v>36</v>
      </c>
      <c r="E52" s="36" t="s">
        <v>37</v>
      </c>
      <c r="F52" s="36" t="s">
        <v>38</v>
      </c>
      <c r="G52" s="36" t="s">
        <v>133</v>
      </c>
      <c r="H52" s="36" t="s">
        <v>178</v>
      </c>
      <c r="I52" s="36"/>
      <c r="J52" s="36"/>
    </row>
    <row r="53" spans="1:10" x14ac:dyDescent="0.2">
      <c r="A53" s="59" t="s">
        <v>179</v>
      </c>
      <c r="C53" s="36">
        <v>47.3</v>
      </c>
      <c r="D53" s="36" t="s">
        <v>180</v>
      </c>
      <c r="E53" s="36" t="s">
        <v>45</v>
      </c>
      <c r="F53" s="36" t="s">
        <v>44</v>
      </c>
      <c r="G53" s="36" t="s">
        <v>43</v>
      </c>
      <c r="H53" s="36" t="s">
        <v>181</v>
      </c>
      <c r="I53" s="69" t="s">
        <v>182</v>
      </c>
      <c r="J53" s="36"/>
    </row>
    <row r="54" spans="1:10" x14ac:dyDescent="0.2">
      <c r="A54" s="59"/>
      <c r="C54" s="36"/>
      <c r="D54" s="36"/>
      <c r="E54" s="36"/>
      <c r="F54" s="36"/>
      <c r="G54" s="36"/>
      <c r="H54" s="36"/>
      <c r="I54" s="36"/>
      <c r="J54" s="36"/>
    </row>
    <row r="55" spans="1:10" x14ac:dyDescent="0.2">
      <c r="A55" s="59" t="s">
        <v>100</v>
      </c>
      <c r="C55" s="36" t="s">
        <v>150</v>
      </c>
      <c r="D55" s="36" t="s">
        <v>151</v>
      </c>
      <c r="E55" s="36" t="s">
        <v>132</v>
      </c>
      <c r="F55" s="36" t="s">
        <v>103</v>
      </c>
      <c r="G55" s="36" t="s">
        <v>183</v>
      </c>
      <c r="H55" s="36" t="s">
        <v>184</v>
      </c>
      <c r="I55" s="36" t="s">
        <v>152</v>
      </c>
      <c r="J55" s="36" t="s">
        <v>53</v>
      </c>
    </row>
    <row r="56" spans="1:10" x14ac:dyDescent="0.2">
      <c r="A56" s="59" t="s">
        <v>179</v>
      </c>
      <c r="C56" s="36">
        <v>102.4</v>
      </c>
      <c r="D56" s="36">
        <v>55.12</v>
      </c>
      <c r="E56" s="36">
        <v>47.3</v>
      </c>
      <c r="F56" s="36">
        <v>8.7539999999999996</v>
      </c>
      <c r="G56" s="36">
        <v>21</v>
      </c>
      <c r="H56" s="36">
        <v>18</v>
      </c>
      <c r="I56" s="36">
        <v>5.4029999999999996</v>
      </c>
      <c r="J56" s="36">
        <v>95</v>
      </c>
    </row>
  </sheetData>
  <mergeCells count="1">
    <mergeCell ref="G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E2A7F-676C-3C4B-A64D-8A43BD3EA790}">
  <dimension ref="A1:AV106"/>
  <sheetViews>
    <sheetView zoomScale="70" zoomScaleNormal="70" workbookViewId="0">
      <selection activeCell="B14" sqref="B14"/>
    </sheetView>
  </sheetViews>
  <sheetFormatPr baseColWidth="10" defaultColWidth="8.83203125" defaultRowHeight="15" x14ac:dyDescent="0.2"/>
  <cols>
    <col min="24" max="24" width="9.83203125" bestFit="1" customWidth="1"/>
  </cols>
  <sheetData>
    <row r="1" spans="23:48" x14ac:dyDescent="0.2">
      <c r="X1" s="59" t="s">
        <v>185</v>
      </c>
      <c r="Y1" s="59" t="s">
        <v>186</v>
      </c>
      <c r="Z1" s="59" t="s">
        <v>187</v>
      </c>
      <c r="AA1" s="59" t="s">
        <v>188</v>
      </c>
      <c r="AB1" s="59" t="s">
        <v>189</v>
      </c>
      <c r="AD1" s="59" t="s">
        <v>185</v>
      </c>
      <c r="AE1" s="59" t="s">
        <v>186</v>
      </c>
      <c r="AF1" s="59" t="s">
        <v>187</v>
      </c>
      <c r="AG1" s="59" t="s">
        <v>188</v>
      </c>
      <c r="AH1" s="59" t="s">
        <v>189</v>
      </c>
      <c r="AL1" s="59" t="s">
        <v>185</v>
      </c>
      <c r="AM1" s="59" t="s">
        <v>186</v>
      </c>
      <c r="AN1" s="59" t="s">
        <v>187</v>
      </c>
      <c r="AO1" s="59" t="s">
        <v>188</v>
      </c>
      <c r="AP1" s="59" t="s">
        <v>189</v>
      </c>
      <c r="AR1" s="59" t="s">
        <v>185</v>
      </c>
      <c r="AS1" s="59" t="s">
        <v>186</v>
      </c>
      <c r="AT1" s="59" t="s">
        <v>187</v>
      </c>
      <c r="AU1" s="59" t="s">
        <v>188</v>
      </c>
      <c r="AV1" s="59" t="s">
        <v>189</v>
      </c>
    </row>
    <row r="2" spans="23:48" x14ac:dyDescent="0.2">
      <c r="W2" s="56" t="s">
        <v>190</v>
      </c>
      <c r="X2" s="70">
        <f>AVERAGE(X3:X30)</f>
        <v>16295011.357142856</v>
      </c>
      <c r="Y2" s="70">
        <f>AVERAGE(Y3:Y31)</f>
        <v>10103411.185185185</v>
      </c>
      <c r="Z2" s="70">
        <f>AVERAGE(Z3:Z31)</f>
        <v>5630117.666666667</v>
      </c>
      <c r="AA2" s="70">
        <f>AVERAGE(AA3:AA31)</f>
        <v>6940394.9545454541</v>
      </c>
      <c r="AB2" s="70">
        <f>AVERAGE(AB3:AB31)</f>
        <v>15941473.423076924</v>
      </c>
      <c r="AC2" s="56"/>
      <c r="AD2" s="71">
        <f>AVERAGE(AD3:AD30)</f>
        <v>100</v>
      </c>
      <c r="AE2" s="71">
        <f>AVERAGE(AE3:AE31)</f>
        <v>62.003093853361399</v>
      </c>
      <c r="AF2" s="71">
        <f>AVERAGE(AF3:AF31)</f>
        <v>34.551173627741754</v>
      </c>
      <c r="AG2" s="71">
        <f>AVERAGE(AG3:AG31)</f>
        <v>42.592145549522172</v>
      </c>
      <c r="AH2" s="71">
        <f>AVERAGE(AH3:AH31)</f>
        <v>97.830391606870762</v>
      </c>
      <c r="AK2" s="56" t="s">
        <v>190</v>
      </c>
      <c r="AL2" s="70">
        <f>AVERAGE(AL3:AL31)</f>
        <v>16484587.923076924</v>
      </c>
      <c r="AM2" s="70">
        <f>AVERAGE(AM3:AM31)</f>
        <v>8896461.1818181816</v>
      </c>
      <c r="AN2" s="70">
        <f>AVERAGE(AN3:AN31)</f>
        <v>10035498.65</v>
      </c>
      <c r="AO2" s="70">
        <f>AVERAGE(AO3:AO31)</f>
        <v>12342770.454545455</v>
      </c>
      <c r="AP2" s="70">
        <f>AVERAGE(AP3:AP31)</f>
        <v>8894778.6500000004</v>
      </c>
      <c r="AQ2" s="56"/>
      <c r="AR2" s="56">
        <f>AVERAGE(AR3:AR30)</f>
        <v>100</v>
      </c>
      <c r="AS2" s="56">
        <f>AVERAGE(AS3:AS31)</f>
        <v>53.96835652387734</v>
      </c>
      <c r="AT2" s="56">
        <f>AVERAGE(AT3:AT31)</f>
        <v>60.878068028326098</v>
      </c>
      <c r="AU2" s="56">
        <f>AVERAGE(AU3:AU31)</f>
        <v>74.874607191525214</v>
      </c>
      <c r="AV2" s="56">
        <f>AVERAGE(AV3:AV31)</f>
        <v>53.958149827622435</v>
      </c>
    </row>
    <row r="3" spans="23:48" x14ac:dyDescent="0.2">
      <c r="W3" t="s">
        <v>107</v>
      </c>
      <c r="X3" s="36">
        <v>9342774</v>
      </c>
      <c r="Y3" s="36">
        <v>6853316</v>
      </c>
      <c r="Z3">
        <v>4388738</v>
      </c>
      <c r="AA3">
        <v>6109647</v>
      </c>
      <c r="AB3">
        <v>22125799</v>
      </c>
      <c r="AD3">
        <f>X3/X$2*100</f>
        <v>57.335179431492875</v>
      </c>
      <c r="AE3">
        <f>Y3/$X$2*100</f>
        <v>42.057755283465177</v>
      </c>
      <c r="AF3">
        <f t="shared" ref="AF3:AH18" si="0">Z3/$X$2*100</f>
        <v>26.933015901680935</v>
      </c>
      <c r="AG3">
        <f t="shared" si="0"/>
        <v>37.493972026732337</v>
      </c>
      <c r="AH3">
        <f t="shared" si="0"/>
        <v>135.78265467302813</v>
      </c>
      <c r="AK3" t="s">
        <v>110</v>
      </c>
      <c r="AL3" s="36">
        <v>10254136</v>
      </c>
      <c r="AM3" s="36">
        <v>4989533</v>
      </c>
      <c r="AN3">
        <v>8198984</v>
      </c>
      <c r="AO3">
        <v>7577542</v>
      </c>
      <c r="AP3">
        <v>8035822</v>
      </c>
      <c r="AQ3" s="36"/>
      <c r="AR3">
        <f>AL3/$AL$2*100</f>
        <v>62.204381740383951</v>
      </c>
      <c r="AS3">
        <f t="shared" ref="AS3:AV18" si="1">AM3/$AL$2*100</f>
        <v>30.267866101858132</v>
      </c>
      <c r="AT3">
        <f t="shared" si="1"/>
        <v>49.737269977626603</v>
      </c>
      <c r="AU3">
        <f t="shared" si="1"/>
        <v>45.967433552840774</v>
      </c>
      <c r="AV3">
        <f t="shared" si="1"/>
        <v>48.747484847653247</v>
      </c>
    </row>
    <row r="4" spans="23:48" x14ac:dyDescent="0.2">
      <c r="X4" s="36">
        <v>8884002</v>
      </c>
      <c r="Y4" s="36">
        <v>8254664</v>
      </c>
      <c r="Z4">
        <v>5457001</v>
      </c>
      <c r="AA4">
        <v>8279011</v>
      </c>
      <c r="AB4">
        <v>16300239</v>
      </c>
      <c r="AD4">
        <f t="shared" ref="AD4:AD29" si="2">X4/X$2*100</f>
        <v>54.519765622045611</v>
      </c>
      <c r="AE4">
        <f t="shared" ref="AE4:AH29" si="3">Y4/$X$2*100</f>
        <v>50.65761427887314</v>
      </c>
      <c r="AF4">
        <f t="shared" si="0"/>
        <v>33.488783041614418</v>
      </c>
      <c r="AG4">
        <f t="shared" si="0"/>
        <v>50.807028105389605</v>
      </c>
      <c r="AH4">
        <f t="shared" si="0"/>
        <v>100.03208124709192</v>
      </c>
      <c r="AL4" s="36">
        <v>12420775</v>
      </c>
      <c r="AM4" s="36">
        <v>8525265</v>
      </c>
      <c r="AN4">
        <v>18297938</v>
      </c>
      <c r="AO4">
        <v>4282874</v>
      </c>
      <c r="AP4">
        <v>8037738</v>
      </c>
      <c r="AQ4" s="36"/>
      <c r="AR4">
        <f t="shared" ref="AR4:AV28" si="4">AL4/$AL$2*100</f>
        <v>75.347804009174197</v>
      </c>
      <c r="AS4">
        <f t="shared" si="1"/>
        <v>51.716579387862069</v>
      </c>
      <c r="AT4">
        <f t="shared" si="1"/>
        <v>111.00027544142945</v>
      </c>
      <c r="AU4">
        <f t="shared" si="1"/>
        <v>25.981080145803137</v>
      </c>
      <c r="AV4">
        <f t="shared" si="1"/>
        <v>48.759107825485273</v>
      </c>
    </row>
    <row r="5" spans="23:48" x14ac:dyDescent="0.2">
      <c r="X5" s="36">
        <v>13573383</v>
      </c>
      <c r="Y5" s="36">
        <v>5426612</v>
      </c>
      <c r="Z5">
        <v>6406101</v>
      </c>
      <c r="AA5">
        <v>8389857</v>
      </c>
      <c r="AB5">
        <v>10686832</v>
      </c>
      <c r="AD5">
        <f t="shared" si="2"/>
        <v>83.29778177202779</v>
      </c>
      <c r="AE5">
        <f t="shared" si="3"/>
        <v>33.302290382395256</v>
      </c>
      <c r="AF5">
        <f t="shared" si="0"/>
        <v>39.313265020781408</v>
      </c>
      <c r="AG5">
        <f t="shared" si="0"/>
        <v>51.487273105350361</v>
      </c>
      <c r="AH5">
        <f t="shared" si="0"/>
        <v>65.583458432604701</v>
      </c>
      <c r="AL5" s="36">
        <v>21791619</v>
      </c>
      <c r="AM5" s="36">
        <v>7017343</v>
      </c>
      <c r="AN5">
        <v>13956131</v>
      </c>
      <c r="AO5">
        <v>24700252</v>
      </c>
      <c r="AP5">
        <v>8839758</v>
      </c>
      <c r="AQ5" s="36"/>
      <c r="AR5">
        <f t="shared" si="4"/>
        <v>132.19389590863665</v>
      </c>
      <c r="AS5">
        <f t="shared" si="1"/>
        <v>42.569113845887273</v>
      </c>
      <c r="AT5">
        <f t="shared" si="1"/>
        <v>84.661691666933848</v>
      </c>
      <c r="AU5">
        <f t="shared" si="1"/>
        <v>149.83845586714298</v>
      </c>
      <c r="AV5">
        <f t="shared" si="1"/>
        <v>53.624379579577742</v>
      </c>
    </row>
    <row r="6" spans="23:48" x14ac:dyDescent="0.2">
      <c r="X6" s="36">
        <v>27490538</v>
      </c>
      <c r="Y6" s="36">
        <v>6273429</v>
      </c>
      <c r="Z6">
        <v>1643315</v>
      </c>
      <c r="AA6">
        <v>3587309</v>
      </c>
      <c r="AB6">
        <v>21725985</v>
      </c>
      <c r="AD6">
        <f t="shared" si="2"/>
        <v>168.70523988895306</v>
      </c>
      <c r="AE6">
        <f t="shared" si="3"/>
        <v>38.499077186896628</v>
      </c>
      <c r="AF6">
        <f t="shared" si="0"/>
        <v>10.084773578753348</v>
      </c>
      <c r="AG6">
        <f t="shared" si="0"/>
        <v>22.014768332318571</v>
      </c>
      <c r="AH6">
        <f t="shared" si="0"/>
        <v>133.32905711953674</v>
      </c>
      <c r="AL6" s="36">
        <v>17630349</v>
      </c>
      <c r="AM6" s="36">
        <v>9678137</v>
      </c>
      <c r="AN6">
        <v>2636327</v>
      </c>
      <c r="AO6">
        <v>12618434</v>
      </c>
      <c r="AP6">
        <v>8348795</v>
      </c>
      <c r="AQ6" s="36"/>
      <c r="AR6">
        <f t="shared" si="4"/>
        <v>106.95049874628116</v>
      </c>
      <c r="AS6">
        <f t="shared" si="1"/>
        <v>58.710214930222726</v>
      </c>
      <c r="AT6">
        <f t="shared" si="1"/>
        <v>15.992677598627637</v>
      </c>
      <c r="AU6">
        <f t="shared" si="1"/>
        <v>76.546857336575215</v>
      </c>
      <c r="AV6">
        <f t="shared" si="1"/>
        <v>50.646064305389437</v>
      </c>
    </row>
    <row r="7" spans="23:48" x14ac:dyDescent="0.2">
      <c r="X7" s="36">
        <v>20081915</v>
      </c>
      <c r="Y7" s="36">
        <v>8221898</v>
      </c>
      <c r="Z7">
        <v>7452220</v>
      </c>
      <c r="AA7">
        <v>5391988</v>
      </c>
      <c r="AB7">
        <v>21926232</v>
      </c>
      <c r="AD7">
        <f t="shared" si="2"/>
        <v>123.23965022090746</v>
      </c>
      <c r="AE7">
        <f t="shared" si="3"/>
        <v>50.456534333104116</v>
      </c>
      <c r="AF7">
        <f t="shared" si="0"/>
        <v>45.733137809280187</v>
      </c>
      <c r="AG7">
        <f t="shared" si="0"/>
        <v>33.08980817393811</v>
      </c>
      <c r="AH7">
        <f t="shared" si="0"/>
        <v>134.55794242443849</v>
      </c>
      <c r="AL7" s="36">
        <v>20542598</v>
      </c>
      <c r="AM7" s="36">
        <v>8420929</v>
      </c>
      <c r="AN7">
        <v>5888406</v>
      </c>
      <c r="AO7">
        <v>11409662</v>
      </c>
      <c r="AP7">
        <v>8554583</v>
      </c>
      <c r="AQ7" s="36"/>
      <c r="AR7">
        <f t="shared" si="4"/>
        <v>124.61699434562286</v>
      </c>
      <c r="AS7">
        <f t="shared" si="1"/>
        <v>51.083648795439196</v>
      </c>
      <c r="AT7">
        <f t="shared" si="1"/>
        <v>35.720674532341611</v>
      </c>
      <c r="AU7">
        <f t="shared" si="1"/>
        <v>69.214117169574564</v>
      </c>
      <c r="AV7">
        <f t="shared" si="1"/>
        <v>51.8944303607636</v>
      </c>
    </row>
    <row r="8" spans="23:48" x14ac:dyDescent="0.2">
      <c r="X8" s="36">
        <v>23541401</v>
      </c>
      <c r="Y8" s="36">
        <v>5916309</v>
      </c>
      <c r="Z8">
        <v>6452910</v>
      </c>
      <c r="AA8">
        <v>4486689</v>
      </c>
      <c r="AB8">
        <v>9638680</v>
      </c>
      <c r="AD8">
        <f t="shared" si="2"/>
        <v>144.46998829295518</v>
      </c>
      <c r="AE8">
        <f t="shared" si="3"/>
        <v>36.307486201331237</v>
      </c>
      <c r="AF8">
        <f t="shared" si="0"/>
        <v>39.600524716243243</v>
      </c>
      <c r="AG8">
        <f t="shared" si="0"/>
        <v>27.534126252899338</v>
      </c>
      <c r="AH8">
        <f t="shared" si="0"/>
        <v>59.151109433102178</v>
      </c>
      <c r="AL8" s="36">
        <v>23068631</v>
      </c>
      <c r="AM8" s="36">
        <v>6812693</v>
      </c>
      <c r="AN8">
        <v>17678059</v>
      </c>
      <c r="AO8">
        <v>5251758</v>
      </c>
      <c r="AP8">
        <v>5963544</v>
      </c>
      <c r="AQ8" s="36"/>
      <c r="AR8">
        <f t="shared" si="4"/>
        <v>139.94059850113703</v>
      </c>
      <c r="AS8">
        <f t="shared" si="1"/>
        <v>41.327651208453013</v>
      </c>
      <c r="AT8">
        <f t="shared" si="1"/>
        <v>107.23992060033436</v>
      </c>
      <c r="AU8">
        <f t="shared" si="1"/>
        <v>31.858594370126873</v>
      </c>
      <c r="AV8">
        <f t="shared" si="1"/>
        <v>36.176482104545549</v>
      </c>
    </row>
    <row r="9" spans="23:48" x14ac:dyDescent="0.2">
      <c r="X9" s="36">
        <v>33867196</v>
      </c>
      <c r="Y9" s="36">
        <v>6400810</v>
      </c>
      <c r="Z9">
        <v>8188952</v>
      </c>
      <c r="AA9">
        <v>2265482</v>
      </c>
      <c r="AB9">
        <v>17238853</v>
      </c>
      <c r="AD9">
        <f t="shared" si="2"/>
        <v>207.83781770826715</v>
      </c>
      <c r="AE9">
        <f t="shared" si="3"/>
        <v>39.280794960564599</v>
      </c>
      <c r="AF9">
        <f t="shared" si="0"/>
        <v>50.254349754781877</v>
      </c>
      <c r="AG9">
        <f t="shared" si="0"/>
        <v>13.902917588375505</v>
      </c>
      <c r="AH9">
        <f t="shared" si="0"/>
        <v>105.79221224318702</v>
      </c>
      <c r="AL9" s="36">
        <v>21148676</v>
      </c>
      <c r="AM9" s="36">
        <v>6655564</v>
      </c>
      <c r="AN9">
        <v>16042535</v>
      </c>
      <c r="AO9">
        <v>13225983</v>
      </c>
      <c r="AP9">
        <v>4608507</v>
      </c>
      <c r="AQ9" s="36"/>
      <c r="AR9">
        <f t="shared" si="4"/>
        <v>128.29362856194771</v>
      </c>
      <c r="AS9">
        <f t="shared" si="1"/>
        <v>40.374463899596883</v>
      </c>
      <c r="AT9">
        <f t="shared" si="1"/>
        <v>97.318386573327146</v>
      </c>
      <c r="AU9">
        <f t="shared" si="1"/>
        <v>80.232415039534146</v>
      </c>
      <c r="AV9">
        <f t="shared" si="1"/>
        <v>27.956458611552609</v>
      </c>
    </row>
    <row r="10" spans="23:48" x14ac:dyDescent="0.2">
      <c r="X10" s="36">
        <v>12536021</v>
      </c>
      <c r="Y10" s="36">
        <v>9719847</v>
      </c>
      <c r="Z10">
        <v>7723829</v>
      </c>
      <c r="AA10">
        <v>1873063</v>
      </c>
      <c r="AB10">
        <v>13957535</v>
      </c>
      <c r="AD10">
        <f t="shared" si="2"/>
        <v>76.931649357242591</v>
      </c>
      <c r="AE10">
        <f t="shared" si="3"/>
        <v>59.64921893558143</v>
      </c>
      <c r="AF10">
        <f t="shared" si="0"/>
        <v>47.399960826748909</v>
      </c>
      <c r="AG10">
        <f t="shared" si="0"/>
        <v>11.494702022278432</v>
      </c>
      <c r="AH10">
        <f t="shared" si="0"/>
        <v>85.655264019695011</v>
      </c>
      <c r="AL10" s="36">
        <v>9878450</v>
      </c>
      <c r="AM10" s="36">
        <v>2687112</v>
      </c>
      <c r="AN10">
        <v>8703553</v>
      </c>
      <c r="AO10">
        <v>8640465</v>
      </c>
      <c r="AP10">
        <v>10012537</v>
      </c>
      <c r="AQ10" s="36"/>
      <c r="AR10">
        <f t="shared" si="4"/>
        <v>59.925368144453692</v>
      </c>
      <c r="AS10">
        <f t="shared" si="1"/>
        <v>16.30075324017222</v>
      </c>
      <c r="AT10">
        <f t="shared" si="1"/>
        <v>52.798122953475932</v>
      </c>
      <c r="AU10">
        <f t="shared" si="1"/>
        <v>52.415413963148779</v>
      </c>
      <c r="AV10">
        <f t="shared" si="1"/>
        <v>60.738776405707775</v>
      </c>
    </row>
    <row r="11" spans="23:48" x14ac:dyDescent="0.2">
      <c r="X11" s="36">
        <v>13427667</v>
      </c>
      <c r="Y11" s="36">
        <v>9273781</v>
      </c>
      <c r="Z11">
        <v>3180389</v>
      </c>
      <c r="AA11">
        <v>2880218</v>
      </c>
      <c r="AB11">
        <v>10228021</v>
      </c>
      <c r="AD11">
        <f t="shared" si="2"/>
        <v>82.403544899120504</v>
      </c>
      <c r="AE11">
        <f t="shared" si="3"/>
        <v>56.911779910695635</v>
      </c>
      <c r="AF11">
        <f t="shared" si="0"/>
        <v>19.517562340365529</v>
      </c>
      <c r="AG11">
        <f t="shared" si="0"/>
        <v>17.675458684092707</v>
      </c>
      <c r="AH11">
        <f t="shared" si="0"/>
        <v>62.767805286104242</v>
      </c>
      <c r="AL11" s="36">
        <v>24216057</v>
      </c>
      <c r="AM11" s="36">
        <v>13283332</v>
      </c>
      <c r="AN11">
        <v>10972488</v>
      </c>
      <c r="AO11">
        <v>8656531</v>
      </c>
      <c r="AP11">
        <v>9083271</v>
      </c>
      <c r="AQ11" s="36"/>
      <c r="AR11">
        <f t="shared" si="4"/>
        <v>146.90119712425277</v>
      </c>
      <c r="AS11">
        <f t="shared" si="1"/>
        <v>80.580309692816428</v>
      </c>
      <c r="AT11">
        <f t="shared" si="1"/>
        <v>66.562100619085015</v>
      </c>
      <c r="AU11">
        <f t="shared" si="1"/>
        <v>52.51287469480291</v>
      </c>
      <c r="AV11">
        <f t="shared" si="1"/>
        <v>55.101595759541233</v>
      </c>
    </row>
    <row r="12" spans="23:48" x14ac:dyDescent="0.2">
      <c r="X12" s="36">
        <v>14277737</v>
      </c>
      <c r="Y12" s="36">
        <v>14033637</v>
      </c>
      <c r="Z12">
        <v>5130889</v>
      </c>
      <c r="AA12">
        <v>11561862</v>
      </c>
      <c r="AB12">
        <v>17223892</v>
      </c>
      <c r="AD12">
        <f t="shared" si="2"/>
        <v>87.620294868597369</v>
      </c>
      <c r="AE12">
        <f t="shared" si="3"/>
        <v>86.12229038949647</v>
      </c>
      <c r="AF12">
        <f t="shared" si="0"/>
        <v>31.487483423881717</v>
      </c>
      <c r="AG12">
        <f t="shared" si="0"/>
        <v>70.953384116126443</v>
      </c>
      <c r="AH12">
        <f t="shared" si="0"/>
        <v>105.70039886747284</v>
      </c>
      <c r="AL12" s="36">
        <v>26560362</v>
      </c>
      <c r="AM12" s="36">
        <v>7910198</v>
      </c>
      <c r="AN12">
        <v>15709958</v>
      </c>
      <c r="AO12">
        <v>5607862</v>
      </c>
      <c r="AP12">
        <v>11421247</v>
      </c>
      <c r="AQ12" s="36"/>
      <c r="AR12">
        <f t="shared" si="4"/>
        <v>161.12238973725215</v>
      </c>
      <c r="AS12">
        <f t="shared" si="1"/>
        <v>47.985415449338845</v>
      </c>
      <c r="AT12">
        <f t="shared" si="1"/>
        <v>95.3008839123451</v>
      </c>
      <c r="AU12">
        <f t="shared" si="1"/>
        <v>34.018818220803098</v>
      </c>
      <c r="AV12">
        <f t="shared" si="1"/>
        <v>69.284394934806301</v>
      </c>
    </row>
    <row r="13" spans="23:48" x14ac:dyDescent="0.2">
      <c r="X13" s="36">
        <v>6596192</v>
      </c>
      <c r="Y13" s="36">
        <v>14625198</v>
      </c>
      <c r="Z13">
        <v>3502805</v>
      </c>
      <c r="AA13">
        <v>11464662</v>
      </c>
      <c r="AB13">
        <v>10362827</v>
      </c>
      <c r="AD13">
        <f t="shared" si="2"/>
        <v>40.479824502292132</v>
      </c>
      <c r="AE13">
        <f t="shared" si="3"/>
        <v>89.752610043988085</v>
      </c>
      <c r="AF13">
        <f t="shared" si="0"/>
        <v>21.49618016967235</v>
      </c>
      <c r="AG13">
        <f t="shared" si="0"/>
        <v>70.356882537393929</v>
      </c>
      <c r="AH13">
        <f t="shared" si="0"/>
        <v>63.595089152592053</v>
      </c>
      <c r="AL13" s="36">
        <v>33854549</v>
      </c>
      <c r="AM13" s="36">
        <v>13316153</v>
      </c>
      <c r="AN13">
        <v>3893463</v>
      </c>
      <c r="AO13">
        <v>17068207</v>
      </c>
      <c r="AP13">
        <v>8437035</v>
      </c>
      <c r="AQ13" s="36"/>
      <c r="AR13">
        <f t="shared" si="4"/>
        <v>205.37091468696471</v>
      </c>
      <c r="AS13">
        <f t="shared" si="1"/>
        <v>80.779410817777233</v>
      </c>
      <c r="AT13">
        <f t="shared" si="1"/>
        <v>23.61880696180161</v>
      </c>
      <c r="AU13">
        <f t="shared" si="1"/>
        <v>103.54039227214204</v>
      </c>
      <c r="AV13">
        <f t="shared" si="1"/>
        <v>51.181352177987527</v>
      </c>
    </row>
    <row r="14" spans="23:48" x14ac:dyDescent="0.2">
      <c r="X14" s="36">
        <v>11326114</v>
      </c>
      <c r="Y14" s="36">
        <v>10291278</v>
      </c>
      <c r="Z14">
        <v>7175479</v>
      </c>
      <c r="AA14">
        <v>3079403</v>
      </c>
      <c r="AB14">
        <v>16709915</v>
      </c>
      <c r="AD14">
        <f t="shared" si="2"/>
        <v>69.506634587494418</v>
      </c>
      <c r="AE14">
        <f t="shared" si="3"/>
        <v>63.156003849539246</v>
      </c>
      <c r="AF14">
        <f t="shared" si="0"/>
        <v>44.034820490349986</v>
      </c>
      <c r="AG14">
        <f t="shared" si="0"/>
        <v>18.89782665693053</v>
      </c>
      <c r="AH14">
        <f t="shared" si="0"/>
        <v>102.54620039080409</v>
      </c>
      <c r="AL14" s="36">
        <v>19343390</v>
      </c>
      <c r="AM14" s="36">
        <v>12362269</v>
      </c>
      <c r="AN14">
        <v>10446094</v>
      </c>
      <c r="AO14">
        <v>15367766</v>
      </c>
      <c r="AP14">
        <v>4060019</v>
      </c>
      <c r="AQ14" s="36"/>
      <c r="AR14">
        <f t="shared" si="4"/>
        <v>117.34227200742467</v>
      </c>
      <c r="AS14">
        <f t="shared" si="1"/>
        <v>74.992890678777286</v>
      </c>
      <c r="AT14">
        <f t="shared" si="1"/>
        <v>63.368851249089573</v>
      </c>
      <c r="AU14">
        <f t="shared" si="1"/>
        <v>93.225054042670521</v>
      </c>
      <c r="AV14">
        <f t="shared" si="1"/>
        <v>24.62918102014757</v>
      </c>
    </row>
    <row r="15" spans="23:48" x14ac:dyDescent="0.2">
      <c r="X15" s="36">
        <v>12250166</v>
      </c>
      <c r="Y15" s="36">
        <v>11620738</v>
      </c>
      <c r="Z15">
        <v>2219164</v>
      </c>
      <c r="AA15">
        <v>13414261</v>
      </c>
      <c r="AB15">
        <v>11111805</v>
      </c>
      <c r="AD15">
        <f t="shared" si="2"/>
        <v>75.177400810034939</v>
      </c>
      <c r="AE15">
        <f t="shared" si="3"/>
        <v>71.314697150585872</v>
      </c>
      <c r="AF15">
        <f t="shared" si="0"/>
        <v>13.61867108504492</v>
      </c>
      <c r="AG15">
        <f t="shared" si="0"/>
        <v>82.321274321296556</v>
      </c>
      <c r="AH15">
        <f t="shared" si="0"/>
        <v>68.19145293279702</v>
      </c>
      <c r="AL15" s="36">
        <v>13798799</v>
      </c>
      <c r="AM15" s="36">
        <v>6976600</v>
      </c>
      <c r="AN15">
        <v>6496319</v>
      </c>
      <c r="AO15">
        <v>16897075</v>
      </c>
      <c r="AP15">
        <v>10713452</v>
      </c>
      <c r="AQ15" s="36"/>
      <c r="AR15">
        <f t="shared" si="4"/>
        <v>83.707272904789662</v>
      </c>
      <c r="AS15">
        <f t="shared" si="1"/>
        <v>42.321955711330787</v>
      </c>
      <c r="AT15">
        <f t="shared" si="1"/>
        <v>39.408440358437744</v>
      </c>
      <c r="AU15">
        <f t="shared" si="1"/>
        <v>102.50225895149998</v>
      </c>
      <c r="AV15">
        <f t="shared" si="1"/>
        <v>64.990717693356117</v>
      </c>
    </row>
    <row r="16" spans="23:48" x14ac:dyDescent="0.2">
      <c r="X16" s="36">
        <v>13592044</v>
      </c>
      <c r="Y16" s="36">
        <v>16951597</v>
      </c>
      <c r="Z16">
        <v>5503569</v>
      </c>
      <c r="AA16">
        <v>5710602</v>
      </c>
      <c r="AB16">
        <v>13659346</v>
      </c>
      <c r="AD16">
        <f t="shared" si="2"/>
        <v>83.412301483557911</v>
      </c>
      <c r="AE16">
        <f t="shared" si="3"/>
        <v>104.0293659726069</v>
      </c>
      <c r="AF16">
        <f t="shared" si="0"/>
        <v>33.774563756824456</v>
      </c>
      <c r="AG16">
        <f t="shared" si="0"/>
        <v>35.045093708982158</v>
      </c>
      <c r="AH16">
        <f t="shared" si="0"/>
        <v>83.825323595202519</v>
      </c>
      <c r="AL16" s="36">
        <v>12586367</v>
      </c>
      <c r="AM16" s="36">
        <v>7476438</v>
      </c>
      <c r="AN16">
        <v>6653847</v>
      </c>
      <c r="AO16">
        <v>6139402</v>
      </c>
      <c r="AP16">
        <v>8951498</v>
      </c>
      <c r="AQ16" s="36"/>
      <c r="AR16">
        <f t="shared" si="4"/>
        <v>76.352330180970014</v>
      </c>
      <c r="AS16">
        <f t="shared" si="1"/>
        <v>45.354109152669004</v>
      </c>
      <c r="AT16">
        <f t="shared" si="1"/>
        <v>40.364048109963484</v>
      </c>
      <c r="AU16">
        <f t="shared" si="1"/>
        <v>37.243284628336966</v>
      </c>
      <c r="AV16">
        <f t="shared" si="1"/>
        <v>54.302224852516431</v>
      </c>
    </row>
    <row r="17" spans="1:48" x14ac:dyDescent="0.2">
      <c r="X17" s="36">
        <v>11806095</v>
      </c>
      <c r="Y17" s="36">
        <v>25492399</v>
      </c>
      <c r="Z17">
        <v>6061414</v>
      </c>
      <c r="AA17">
        <v>8814023</v>
      </c>
      <c r="AB17">
        <v>23044061</v>
      </c>
      <c r="AD17">
        <f t="shared" si="2"/>
        <v>72.45220479594721</v>
      </c>
      <c r="AE17">
        <f t="shared" si="3"/>
        <v>156.44296552653523</v>
      </c>
      <c r="AF17">
        <f t="shared" si="0"/>
        <v>37.197973460405123</v>
      </c>
      <c r="AG17">
        <f t="shared" si="0"/>
        <v>54.09031516959579</v>
      </c>
      <c r="AH17">
        <f t="shared" si="0"/>
        <v>141.41788854844046</v>
      </c>
      <c r="AL17" s="36">
        <v>10956946</v>
      </c>
      <c r="AM17" s="36">
        <v>7812223</v>
      </c>
      <c r="AN17">
        <v>6694264</v>
      </c>
      <c r="AO17">
        <v>3405177</v>
      </c>
      <c r="AP17">
        <v>15032096</v>
      </c>
      <c r="AQ17" s="36"/>
      <c r="AR17">
        <f t="shared" si="4"/>
        <v>66.467818614144875</v>
      </c>
      <c r="AS17">
        <f t="shared" si="1"/>
        <v>47.391072415365613</v>
      </c>
      <c r="AT17">
        <f t="shared" si="1"/>
        <v>40.609228639732265</v>
      </c>
      <c r="AU17">
        <f t="shared" si="1"/>
        <v>20.656731098707429</v>
      </c>
      <c r="AV17">
        <f t="shared" si="1"/>
        <v>91.188788401294715</v>
      </c>
    </row>
    <row r="18" spans="1:48" x14ac:dyDescent="0.2">
      <c r="X18" s="36">
        <v>22297324</v>
      </c>
      <c r="Y18" s="36">
        <v>16093607</v>
      </c>
      <c r="Z18">
        <v>10412602</v>
      </c>
      <c r="AA18">
        <v>6997594</v>
      </c>
      <c r="AB18">
        <v>26806561</v>
      </c>
      <c r="AD18">
        <f t="shared" si="2"/>
        <v>136.83527744352293</v>
      </c>
      <c r="AE18">
        <f t="shared" si="3"/>
        <v>98.764012170788874</v>
      </c>
      <c r="AF18">
        <f t="shared" si="0"/>
        <v>63.900550737791761</v>
      </c>
      <c r="AG18">
        <f t="shared" si="0"/>
        <v>42.94316736964182</v>
      </c>
      <c r="AH18">
        <f t="shared" si="0"/>
        <v>164.50777733425417</v>
      </c>
      <c r="AL18" s="36">
        <v>19719690</v>
      </c>
      <c r="AM18" s="36">
        <v>6392269</v>
      </c>
      <c r="AN18">
        <v>5853393</v>
      </c>
      <c r="AO18">
        <v>7074263</v>
      </c>
      <c r="AP18">
        <v>13428911</v>
      </c>
      <c r="AQ18" s="36"/>
      <c r="AR18">
        <f t="shared" si="4"/>
        <v>119.62501029458083</v>
      </c>
      <c r="AS18">
        <f t="shared" si="1"/>
        <v>38.777244719908374</v>
      </c>
      <c r="AT18">
        <f t="shared" si="1"/>
        <v>35.508276138378818</v>
      </c>
      <c r="AU18">
        <f t="shared" si="1"/>
        <v>42.914406068329285</v>
      </c>
      <c r="AV18">
        <f t="shared" si="1"/>
        <v>81.46343155597323</v>
      </c>
    </row>
    <row r="19" spans="1:48" x14ac:dyDescent="0.2">
      <c r="X19" s="36">
        <v>15445190</v>
      </c>
      <c r="Y19" s="36">
        <v>14400840</v>
      </c>
      <c r="Z19">
        <v>5236938</v>
      </c>
      <c r="AA19">
        <v>9616031</v>
      </c>
      <c r="AB19">
        <v>9903217</v>
      </c>
      <c r="AD19">
        <f t="shared" si="2"/>
        <v>94.784775913823822</v>
      </c>
      <c r="AE19">
        <f t="shared" si="3"/>
        <v>88.375759208584086</v>
      </c>
      <c r="AF19">
        <f t="shared" si="3"/>
        <v>32.13828996629946</v>
      </c>
      <c r="AG19">
        <f t="shared" si="3"/>
        <v>59.012115973670973</v>
      </c>
      <c r="AH19">
        <f t="shared" si="3"/>
        <v>60.774532664924848</v>
      </c>
      <c r="AL19" s="36">
        <v>14939563</v>
      </c>
      <c r="AM19" s="36">
        <v>10619035</v>
      </c>
      <c r="AN19">
        <v>6540340</v>
      </c>
      <c r="AO19">
        <v>12485767</v>
      </c>
      <c r="AP19">
        <v>6863460</v>
      </c>
      <c r="AQ19" s="36"/>
      <c r="AR19">
        <f t="shared" si="4"/>
        <v>90.627458021476954</v>
      </c>
      <c r="AS19">
        <f t="shared" si="4"/>
        <v>64.417958456421687</v>
      </c>
      <c r="AT19">
        <f t="shared" si="4"/>
        <v>39.675483733773646</v>
      </c>
      <c r="AU19">
        <f t="shared" si="4"/>
        <v>75.742063182065124</v>
      </c>
      <c r="AV19">
        <f t="shared" si="4"/>
        <v>41.63561765709521</v>
      </c>
    </row>
    <row r="20" spans="1:48" x14ac:dyDescent="0.2">
      <c r="X20" s="36">
        <v>21644904</v>
      </c>
      <c r="Y20" s="36">
        <v>18690222</v>
      </c>
      <c r="Z20">
        <v>5205803</v>
      </c>
      <c r="AA20">
        <v>5208730</v>
      </c>
      <c r="AB20">
        <v>15064111</v>
      </c>
      <c r="AD20">
        <f t="shared" si="2"/>
        <v>132.83147538594403</v>
      </c>
      <c r="AE20">
        <f t="shared" si="3"/>
        <v>114.69904248828406</v>
      </c>
      <c r="AF20">
        <f t="shared" si="3"/>
        <v>31.947219218832</v>
      </c>
      <c r="AG20">
        <f t="shared" si="3"/>
        <v>31.965181771516672</v>
      </c>
      <c r="AH20">
        <f t="shared" si="3"/>
        <v>92.446152198578886</v>
      </c>
      <c r="AL20" s="36">
        <v>9891608</v>
      </c>
      <c r="AM20" s="36">
        <v>6713608</v>
      </c>
      <c r="AN20">
        <v>6350133</v>
      </c>
      <c r="AO20">
        <v>23789256</v>
      </c>
      <c r="AP20">
        <v>7484248</v>
      </c>
      <c r="AQ20" s="36"/>
      <c r="AR20">
        <f t="shared" si="4"/>
        <v>60.00518815609972</v>
      </c>
      <c r="AS20">
        <f t="shared" si="4"/>
        <v>40.72657461216582</v>
      </c>
      <c r="AT20">
        <f t="shared" si="4"/>
        <v>38.52163626796149</v>
      </c>
      <c r="AU20">
        <f t="shared" si="4"/>
        <v>144.31210601690083</v>
      </c>
      <c r="AV20">
        <f t="shared" si="4"/>
        <v>45.401486739760919</v>
      </c>
    </row>
    <row r="21" spans="1:48" x14ac:dyDescent="0.2">
      <c r="X21" s="36">
        <v>21853805</v>
      </c>
      <c r="Y21" s="36">
        <v>5516253</v>
      </c>
      <c r="Z21" s="36"/>
      <c r="AA21">
        <v>14851288</v>
      </c>
      <c r="AB21">
        <v>18813094</v>
      </c>
      <c r="AD21">
        <f t="shared" si="2"/>
        <v>134.11346896926503</v>
      </c>
      <c r="AE21">
        <f t="shared" si="3"/>
        <v>33.852403530740538</v>
      </c>
      <c r="AG21">
        <f t="shared" si="3"/>
        <v>91.140089899292974</v>
      </c>
      <c r="AH21">
        <f t="shared" si="3"/>
        <v>115.45308921649418</v>
      </c>
      <c r="AL21" s="36">
        <v>11120384</v>
      </c>
      <c r="AM21" s="36">
        <v>14767698</v>
      </c>
      <c r="AN21">
        <v>14524923</v>
      </c>
      <c r="AO21">
        <v>22614114</v>
      </c>
      <c r="AP21">
        <v>7023043</v>
      </c>
      <c r="AQ21" s="36"/>
      <c r="AR21">
        <f t="shared" si="4"/>
        <v>67.459278035288179</v>
      </c>
      <c r="AS21">
        <f t="shared" si="4"/>
        <v>89.584878123198735</v>
      </c>
      <c r="AT21">
        <f t="shared" si="4"/>
        <v>88.112138852233173</v>
      </c>
      <c r="AU21">
        <f t="shared" si="4"/>
        <v>137.18337458919612</v>
      </c>
      <c r="AV21">
        <f t="shared" si="4"/>
        <v>42.603691598310313</v>
      </c>
    </row>
    <row r="22" spans="1:48" x14ac:dyDescent="0.2">
      <c r="X22" s="36">
        <v>15681803</v>
      </c>
      <c r="Y22" s="36">
        <v>1651429</v>
      </c>
      <c r="Z22" s="36"/>
      <c r="AA22">
        <v>5675211</v>
      </c>
      <c r="AB22">
        <v>20131023</v>
      </c>
      <c r="AD22">
        <f t="shared" si="2"/>
        <v>96.236833815558782</v>
      </c>
      <c r="AE22">
        <f t="shared" si="3"/>
        <v>10.134567959512973</v>
      </c>
      <c r="AG22">
        <f t="shared" si="3"/>
        <v>34.82790453847884</v>
      </c>
      <c r="AH22">
        <f t="shared" si="3"/>
        <v>123.54101852881276</v>
      </c>
      <c r="AL22" s="36">
        <v>13462505</v>
      </c>
      <c r="AM22" s="36">
        <v>10254167</v>
      </c>
      <c r="AN22">
        <v>15172818</v>
      </c>
      <c r="AO22">
        <v>19983300</v>
      </c>
      <c r="AP22">
        <v>12996009</v>
      </c>
      <c r="AQ22" s="36"/>
      <c r="AR22">
        <f t="shared" si="4"/>
        <v>81.667221909464402</v>
      </c>
      <c r="AS22">
        <f t="shared" si="4"/>
        <v>62.204569794826959</v>
      </c>
      <c r="AT22">
        <f t="shared" si="4"/>
        <v>92.042446379623684</v>
      </c>
      <c r="AU22">
        <f t="shared" si="4"/>
        <v>121.22414035006115</v>
      </c>
      <c r="AV22">
        <f t="shared" si="4"/>
        <v>78.837330120983921</v>
      </c>
    </row>
    <row r="23" spans="1:48" x14ac:dyDescent="0.2">
      <c r="X23" s="36">
        <v>11891567</v>
      </c>
      <c r="Y23" s="36">
        <v>5686276</v>
      </c>
      <c r="Z23" s="36"/>
      <c r="AA23">
        <v>5359442</v>
      </c>
      <c r="AB23">
        <v>17337823</v>
      </c>
      <c r="AD23">
        <f t="shared" si="2"/>
        <v>72.976733426990691</v>
      </c>
      <c r="AE23">
        <f t="shared" si="3"/>
        <v>34.89580875626357</v>
      </c>
      <c r="AG23">
        <f t="shared" si="3"/>
        <v>32.890078334622999</v>
      </c>
      <c r="AH23">
        <f t="shared" si="3"/>
        <v>106.39957604202608</v>
      </c>
      <c r="AL23" s="36">
        <v>14287385</v>
      </c>
      <c r="AM23" s="36">
        <v>7660153</v>
      </c>
      <c r="AN23" s="36"/>
      <c r="AO23">
        <v>15437849</v>
      </c>
      <c r="AP23" s="36"/>
      <c r="AQ23" s="36"/>
      <c r="AR23">
        <f t="shared" si="4"/>
        <v>86.671168649590328</v>
      </c>
      <c r="AS23">
        <f t="shared" si="4"/>
        <v>46.468574378353026</v>
      </c>
      <c r="AU23">
        <f t="shared" si="4"/>
        <v>93.650196608120339</v>
      </c>
    </row>
    <row r="24" spans="1:48" x14ac:dyDescent="0.2">
      <c r="X24" s="36">
        <v>22295579</v>
      </c>
      <c r="Y24" s="36">
        <v>11730288</v>
      </c>
      <c r="Z24" s="36"/>
      <c r="AA24">
        <v>7672316</v>
      </c>
      <c r="AB24">
        <v>19705475</v>
      </c>
      <c r="AD24">
        <f t="shared" si="2"/>
        <v>136.82456864460434</v>
      </c>
      <c r="AE24">
        <f t="shared" si="3"/>
        <v>71.986988796163516</v>
      </c>
      <c r="AG24">
        <f t="shared" si="3"/>
        <v>47.083833400563229</v>
      </c>
      <c r="AH24">
        <f t="shared" si="3"/>
        <v>120.9294953412977</v>
      </c>
      <c r="AL24" s="36">
        <v>12969364</v>
      </c>
      <c r="AM24" s="36">
        <v>15391427</v>
      </c>
      <c r="AN24" s="36"/>
      <c r="AO24">
        <v>9307411</v>
      </c>
      <c r="AP24" s="36"/>
      <c r="AQ24" s="36"/>
      <c r="AR24">
        <f t="shared" si="4"/>
        <v>78.67569429408708</v>
      </c>
      <c r="AS24">
        <f t="shared" si="4"/>
        <v>93.368588112860266</v>
      </c>
      <c r="AU24">
        <f t="shared" si="4"/>
        <v>56.461290045172859</v>
      </c>
    </row>
    <row r="25" spans="1:48" x14ac:dyDescent="0.2">
      <c r="X25" s="36">
        <v>27616277</v>
      </c>
      <c r="Y25" s="36">
        <v>5312980</v>
      </c>
      <c r="Z25" s="36"/>
      <c r="AA25" s="36"/>
      <c r="AB25">
        <v>23524795</v>
      </c>
      <c r="AD25">
        <f t="shared" si="2"/>
        <v>169.47688095899676</v>
      </c>
      <c r="AE25">
        <f t="shared" si="3"/>
        <v>32.604948125249848</v>
      </c>
      <c r="AH25">
        <f t="shared" si="3"/>
        <v>144.36807980307418</v>
      </c>
      <c r="AL25" s="36">
        <v>5974600</v>
      </c>
      <c r="AM25" s="36"/>
      <c r="AN25" s="36"/>
      <c r="AO25" s="36"/>
      <c r="AP25" s="36"/>
      <c r="AQ25" s="36"/>
      <c r="AR25">
        <f t="shared" si="4"/>
        <v>36.243550811701539</v>
      </c>
    </row>
    <row r="26" spans="1:48" x14ac:dyDescent="0.2">
      <c r="X26" s="36">
        <v>14757813</v>
      </c>
      <c r="Y26" s="36">
        <v>6500543</v>
      </c>
      <c r="Z26" s="36"/>
      <c r="AA26" s="36"/>
      <c r="AB26">
        <v>6639445</v>
      </c>
      <c r="AD26">
        <f t="shared" si="2"/>
        <v>90.56644807756436</v>
      </c>
      <c r="AE26">
        <f t="shared" si="3"/>
        <v>39.892841174059761</v>
      </c>
      <c r="AH26">
        <f t="shared" si="3"/>
        <v>40.745261567980585</v>
      </c>
      <c r="AL26" s="36">
        <v>13566345</v>
      </c>
      <c r="AM26" s="36"/>
      <c r="AN26" s="36"/>
      <c r="AO26" s="36"/>
      <c r="AP26" s="36"/>
      <c r="AQ26" s="36"/>
      <c r="AR26">
        <f t="shared" si="4"/>
        <v>82.297143630799226</v>
      </c>
    </row>
    <row r="27" spans="1:48" x14ac:dyDescent="0.2">
      <c r="A27" s="60" t="s">
        <v>191</v>
      </c>
      <c r="B27" s="62"/>
      <c r="C27" s="62"/>
      <c r="D27" s="62"/>
      <c r="E27" s="62"/>
      <c r="F27" s="62"/>
      <c r="G27" s="62"/>
      <c r="H27" s="62"/>
      <c r="I27" s="62"/>
      <c r="J27" s="61"/>
      <c r="L27" s="60" t="s">
        <v>192</v>
      </c>
      <c r="M27" s="62"/>
      <c r="N27" s="62"/>
      <c r="O27" s="62"/>
      <c r="P27" s="62"/>
      <c r="Q27" s="62"/>
      <c r="R27" s="62"/>
      <c r="S27" s="62"/>
      <c r="T27" s="62"/>
      <c r="U27" s="61"/>
      <c r="X27" s="36">
        <v>11632109</v>
      </c>
      <c r="Y27" s="36">
        <v>18530424</v>
      </c>
      <c r="Z27" s="36"/>
      <c r="AA27" s="36"/>
      <c r="AB27">
        <v>6688753</v>
      </c>
      <c r="AD27">
        <f t="shared" si="2"/>
        <v>71.384479243711056</v>
      </c>
      <c r="AE27">
        <f t="shared" si="3"/>
        <v>113.7183865286308</v>
      </c>
      <c r="AH27">
        <f t="shared" si="3"/>
        <v>41.047857245389466</v>
      </c>
      <c r="AL27" s="36">
        <v>15385716</v>
      </c>
      <c r="AM27" s="36"/>
      <c r="AN27" s="36"/>
      <c r="AO27" s="36"/>
      <c r="AP27" s="36"/>
      <c r="AQ27" s="36"/>
      <c r="AR27">
        <f t="shared" si="4"/>
        <v>93.333943631441315</v>
      </c>
    </row>
    <row r="28" spans="1:48" x14ac:dyDescent="0.2">
      <c r="A28" s="72" t="s">
        <v>9</v>
      </c>
      <c r="B28" s="73"/>
      <c r="C28" s="72" t="s">
        <v>10</v>
      </c>
      <c r="D28" s="74"/>
      <c r="E28" s="72" t="s">
        <v>18</v>
      </c>
      <c r="F28" s="73"/>
      <c r="G28" s="72" t="s">
        <v>17</v>
      </c>
      <c r="H28" s="73"/>
      <c r="I28" s="74" t="s">
        <v>13</v>
      </c>
      <c r="J28" s="73"/>
      <c r="L28" s="72" t="s">
        <v>9</v>
      </c>
      <c r="M28" s="73"/>
      <c r="N28" s="72" t="s">
        <v>10</v>
      </c>
      <c r="O28" s="74"/>
      <c r="P28" s="72" t="s">
        <v>18</v>
      </c>
      <c r="Q28" s="73"/>
      <c r="R28" s="72" t="s">
        <v>17</v>
      </c>
      <c r="S28" s="73"/>
      <c r="T28" s="74" t="s">
        <v>13</v>
      </c>
      <c r="U28" s="73"/>
      <c r="X28" s="36">
        <v>12910281</v>
      </c>
      <c r="Y28" s="36">
        <v>3937863</v>
      </c>
      <c r="Z28" s="36"/>
      <c r="AA28" s="36"/>
      <c r="AB28">
        <v>13923990</v>
      </c>
      <c r="AD28">
        <f t="shared" si="2"/>
        <v>79.228425909263507</v>
      </c>
      <c r="AE28">
        <f t="shared" si="3"/>
        <v>24.166064777081932</v>
      </c>
      <c r="AH28">
        <f t="shared" si="3"/>
        <v>85.449403469709594</v>
      </c>
      <c r="AL28" s="36">
        <v>19230422</v>
      </c>
      <c r="AM28" s="36"/>
      <c r="AN28" s="36"/>
      <c r="AO28" s="36"/>
      <c r="AP28" s="36"/>
      <c r="AQ28" s="36"/>
      <c r="AR28">
        <f t="shared" si="4"/>
        <v>116.65697735203413</v>
      </c>
    </row>
    <row r="29" spans="1:48" x14ac:dyDescent="0.2">
      <c r="A29" s="64">
        <v>57.335180000000001</v>
      </c>
      <c r="B29" s="37">
        <v>91.923339999999996</v>
      </c>
      <c r="C29" s="64">
        <v>42.057760000000002</v>
      </c>
      <c r="D29" s="36">
        <v>120.1345</v>
      </c>
      <c r="E29" s="64">
        <v>26.933019999999999</v>
      </c>
      <c r="F29" s="37">
        <v>12.160959999999999</v>
      </c>
      <c r="G29" s="64">
        <v>37.493969999999997</v>
      </c>
      <c r="H29" s="37">
        <v>57.919580000000003</v>
      </c>
      <c r="I29" s="36">
        <v>135.78270000000001</v>
      </c>
      <c r="J29" s="37">
        <v>11.9758</v>
      </c>
      <c r="L29" s="64">
        <v>62.20438</v>
      </c>
      <c r="M29" s="37">
        <v>106.83069999999999</v>
      </c>
      <c r="N29" s="64">
        <v>30.267869999999998</v>
      </c>
      <c r="O29" s="36">
        <v>116.49509999999999</v>
      </c>
      <c r="P29" s="64">
        <v>49.737270000000002</v>
      </c>
      <c r="Q29" s="37">
        <v>56.333599999999997</v>
      </c>
      <c r="R29" s="64">
        <v>45.96743</v>
      </c>
      <c r="S29" s="37">
        <v>85.62088</v>
      </c>
      <c r="T29" s="36">
        <v>48.747480000000003</v>
      </c>
      <c r="U29" s="37">
        <v>19.227609999999999</v>
      </c>
      <c r="X29" s="36">
        <v>12765776</v>
      </c>
      <c r="Y29" s="36">
        <v>5385864</v>
      </c>
      <c r="Z29" s="36"/>
      <c r="AA29" s="36"/>
      <c r="AB29" s="36"/>
      <c r="AD29">
        <f t="shared" si="2"/>
        <v>78.341620758700302</v>
      </c>
      <c r="AE29">
        <f t="shared" si="3"/>
        <v>33.052226119738954</v>
      </c>
    </row>
    <row r="30" spans="1:48" x14ac:dyDescent="0.2">
      <c r="A30" s="64">
        <v>54.519770000000001</v>
      </c>
      <c r="B30" s="37">
        <v>103.6643</v>
      </c>
      <c r="C30" s="64">
        <v>50.657609999999998</v>
      </c>
      <c r="D30" s="36">
        <v>128.6078</v>
      </c>
      <c r="E30" s="64">
        <v>33.488779999999998</v>
      </c>
      <c r="F30" s="37">
        <v>15.499829999999999</v>
      </c>
      <c r="G30" s="64">
        <v>50.807029999999997</v>
      </c>
      <c r="H30" s="37">
        <v>102.9804</v>
      </c>
      <c r="I30" s="36">
        <v>100.0321</v>
      </c>
      <c r="J30" s="37">
        <v>83.011409999999998</v>
      </c>
      <c r="L30" s="64">
        <v>75.347800000000007</v>
      </c>
      <c r="M30" s="37">
        <v>118.93689999999999</v>
      </c>
      <c r="N30" s="64">
        <v>51.71658</v>
      </c>
      <c r="O30" s="36">
        <v>46.629629999999999</v>
      </c>
      <c r="P30" s="64">
        <v>111.0003</v>
      </c>
      <c r="Q30" s="37">
        <v>130.9479</v>
      </c>
      <c r="R30" s="64">
        <v>25.981079999999999</v>
      </c>
      <c r="S30" s="37">
        <v>114.0973</v>
      </c>
      <c r="T30" s="36">
        <v>48.75911</v>
      </c>
      <c r="U30" s="37">
        <v>22.543369999999999</v>
      </c>
      <c r="X30" s="36">
        <v>12874645</v>
      </c>
      <c r="Y30" s="36"/>
      <c r="Z30" s="36"/>
      <c r="AA30" s="36"/>
      <c r="AB30" s="36"/>
      <c r="AD30">
        <f>X30/X$2*100</f>
        <v>79.009733211118316</v>
      </c>
    </row>
    <row r="31" spans="1:48" x14ac:dyDescent="0.2">
      <c r="A31" s="64">
        <v>83.297780000000003</v>
      </c>
      <c r="B31" s="37">
        <v>45.433619999999998</v>
      </c>
      <c r="C31" s="64">
        <v>33.302289999999999</v>
      </c>
      <c r="D31" s="36">
        <v>116.4883</v>
      </c>
      <c r="E31" s="64">
        <v>39.313270000000003</v>
      </c>
      <c r="F31" s="37">
        <v>11.35463</v>
      </c>
      <c r="G31" s="64">
        <v>51.487270000000002</v>
      </c>
      <c r="H31" s="37">
        <v>125.3342</v>
      </c>
      <c r="I31" s="36">
        <v>65.583460000000002</v>
      </c>
      <c r="J31" s="37">
        <v>76.855350000000001</v>
      </c>
      <c r="L31" s="64">
        <v>132.19390000000001</v>
      </c>
      <c r="M31" s="37">
        <v>59.632269999999998</v>
      </c>
      <c r="N31" s="64">
        <v>42.569110000000002</v>
      </c>
      <c r="O31" s="36">
        <v>37.52787</v>
      </c>
      <c r="P31" s="64">
        <v>84.661689999999993</v>
      </c>
      <c r="Q31" s="37">
        <v>171.30930000000001</v>
      </c>
      <c r="R31" s="64">
        <v>149.83850000000001</v>
      </c>
      <c r="S31" s="37">
        <v>96.976190000000003</v>
      </c>
      <c r="T31" s="36">
        <v>53.624380000000002</v>
      </c>
      <c r="U31" s="37">
        <v>68.648700000000005</v>
      </c>
    </row>
    <row r="32" spans="1:48" x14ac:dyDescent="0.2">
      <c r="A32" s="64">
        <v>168.70519999999999</v>
      </c>
      <c r="B32" s="37">
        <v>60.365720000000003</v>
      </c>
      <c r="C32" s="64">
        <v>38.499079999999999</v>
      </c>
      <c r="D32" s="36">
        <v>35.690759999999997</v>
      </c>
      <c r="E32" s="64">
        <v>10.084770000000001</v>
      </c>
      <c r="F32" s="37">
        <v>11.4222</v>
      </c>
      <c r="G32" s="64">
        <v>22.014769999999999</v>
      </c>
      <c r="H32" s="37">
        <v>68.822249999999997</v>
      </c>
      <c r="I32" s="36">
        <v>133.32910000000001</v>
      </c>
      <c r="J32" s="37">
        <v>78.040400000000005</v>
      </c>
      <c r="L32" s="64">
        <v>106.95050000000001</v>
      </c>
      <c r="M32" s="37">
        <v>87.376080000000002</v>
      </c>
      <c r="N32" s="64">
        <v>58.710209999999996</v>
      </c>
      <c r="O32" s="36">
        <v>50.233029999999999</v>
      </c>
      <c r="P32" s="64">
        <v>15.99268</v>
      </c>
      <c r="Q32" s="37">
        <v>248.8586</v>
      </c>
      <c r="R32" s="64">
        <v>76.546859999999995</v>
      </c>
      <c r="S32" s="37">
        <v>58.625920000000001</v>
      </c>
      <c r="T32" s="36">
        <v>50.646059999999999</v>
      </c>
      <c r="U32" s="37">
        <v>84.351600000000005</v>
      </c>
    </row>
    <row r="33" spans="1:48" x14ac:dyDescent="0.2">
      <c r="A33" s="64">
        <v>123.2397</v>
      </c>
      <c r="B33" s="37">
        <v>104.0205</v>
      </c>
      <c r="C33" s="64">
        <v>50.456530000000001</v>
      </c>
      <c r="D33" s="36">
        <v>59.157440000000001</v>
      </c>
      <c r="E33" s="64">
        <v>45.733139999999999</v>
      </c>
      <c r="F33" s="37">
        <v>18.578800000000001</v>
      </c>
      <c r="G33" s="64">
        <v>33.08981</v>
      </c>
      <c r="H33" s="37">
        <v>24.070070000000001</v>
      </c>
      <c r="I33" s="36">
        <v>134.55789999999999</v>
      </c>
      <c r="J33" s="37">
        <v>84.278040000000004</v>
      </c>
      <c r="L33" s="64">
        <v>124.617</v>
      </c>
      <c r="M33" s="37">
        <v>82.815250000000006</v>
      </c>
      <c r="N33" s="64">
        <v>51.083649999999999</v>
      </c>
      <c r="O33" s="36">
        <v>51.596499999999999</v>
      </c>
      <c r="P33" s="64">
        <v>35.720669999999998</v>
      </c>
      <c r="Q33" s="37">
        <v>262.32010000000002</v>
      </c>
      <c r="R33" s="64">
        <v>69.214119999999994</v>
      </c>
      <c r="S33" s="37">
        <v>61.791510000000002</v>
      </c>
      <c r="T33" s="36">
        <v>51.89443</v>
      </c>
      <c r="U33" s="37">
        <v>76.069990000000004</v>
      </c>
      <c r="X33" s="59" t="s">
        <v>193</v>
      </c>
      <c r="Y33" s="59" t="s">
        <v>194</v>
      </c>
      <c r="Z33" s="59" t="s">
        <v>195</v>
      </c>
      <c r="AA33" s="59" t="s">
        <v>196</v>
      </c>
      <c r="AB33" s="59" t="s">
        <v>197</v>
      </c>
      <c r="AC33" s="59"/>
      <c r="AD33" s="59" t="s">
        <v>193</v>
      </c>
      <c r="AE33" s="59" t="s">
        <v>194</v>
      </c>
      <c r="AF33" s="59" t="s">
        <v>195</v>
      </c>
      <c r="AG33" s="59" t="s">
        <v>196</v>
      </c>
      <c r="AH33" s="59" t="s">
        <v>197</v>
      </c>
      <c r="AL33" s="59" t="s">
        <v>193</v>
      </c>
      <c r="AM33" s="59" t="s">
        <v>194</v>
      </c>
      <c r="AN33" s="59" t="s">
        <v>195</v>
      </c>
      <c r="AO33" s="59" t="s">
        <v>196</v>
      </c>
      <c r="AP33" s="59" t="s">
        <v>197</v>
      </c>
      <c r="AQ33" s="36"/>
      <c r="AR33" s="59" t="s">
        <v>193</v>
      </c>
      <c r="AS33" s="59" t="s">
        <v>194</v>
      </c>
      <c r="AT33" s="59" t="s">
        <v>195</v>
      </c>
      <c r="AU33" s="59" t="s">
        <v>196</v>
      </c>
      <c r="AV33" s="59" t="s">
        <v>197</v>
      </c>
    </row>
    <row r="34" spans="1:48" x14ac:dyDescent="0.2">
      <c r="A34" s="64">
        <v>144.47</v>
      </c>
      <c r="B34" s="37">
        <v>112.4564</v>
      </c>
      <c r="C34" s="64">
        <v>36.307490000000001</v>
      </c>
      <c r="D34" s="36">
        <v>121.23480000000001</v>
      </c>
      <c r="E34" s="64">
        <v>39.600520000000003</v>
      </c>
      <c r="F34" s="37">
        <v>18.2835</v>
      </c>
      <c r="G34" s="64">
        <v>27.534130000000001</v>
      </c>
      <c r="H34" s="37">
        <v>230.53039999999999</v>
      </c>
      <c r="I34" s="36">
        <v>59.151110000000003</v>
      </c>
      <c r="J34" s="37">
        <v>40.226100000000002</v>
      </c>
      <c r="L34" s="64">
        <v>139.94059999999999</v>
      </c>
      <c r="M34" s="37">
        <v>157.23259999999999</v>
      </c>
      <c r="N34" s="64">
        <v>41.327649999999998</v>
      </c>
      <c r="O34" s="36">
        <v>104.82510000000001</v>
      </c>
      <c r="P34" s="64">
        <v>107.23990000000001</v>
      </c>
      <c r="Q34" s="37">
        <v>91.447599999999994</v>
      </c>
      <c r="R34" s="64">
        <v>31.85859</v>
      </c>
      <c r="S34" s="37">
        <v>79.770579999999995</v>
      </c>
      <c r="T34" s="36">
        <v>36.176479999999998</v>
      </c>
      <c r="U34" s="37">
        <v>80.500140000000002</v>
      </c>
      <c r="W34" s="56" t="s">
        <v>190</v>
      </c>
      <c r="X34" s="49">
        <f>AVERAGE(X35:X63)</f>
        <v>3862531.6</v>
      </c>
      <c r="Y34" s="49">
        <f t="shared" ref="Y34:AB34" si="5">AVERAGE(Y35:Y63)</f>
        <v>5814188.3913043477</v>
      </c>
      <c r="Z34" s="49">
        <f t="shared" si="5"/>
        <v>767817.60869565222</v>
      </c>
      <c r="AA34" s="49">
        <f t="shared" si="5"/>
        <v>3368297.153846154</v>
      </c>
      <c r="AB34" s="49">
        <f t="shared" si="5"/>
        <v>2383334.6521739131</v>
      </c>
      <c r="AC34" s="49"/>
      <c r="AD34" s="71">
        <f>AVERAGE(AD35:AD62)</f>
        <v>100</v>
      </c>
      <c r="AE34" s="71">
        <f t="shared" ref="AE34:AH34" si="6">AVERAGE(AE35:AE62)</f>
        <v>150.52791778595022</v>
      </c>
      <c r="AF34" s="71">
        <f t="shared" si="6"/>
        <v>19.878610409184795</v>
      </c>
      <c r="AG34" s="71">
        <f t="shared" si="6"/>
        <v>87.204390867537569</v>
      </c>
      <c r="AH34" s="71">
        <f t="shared" si="6"/>
        <v>61.703952200000458</v>
      </c>
      <c r="AK34" s="56" t="s">
        <v>190</v>
      </c>
      <c r="AL34" s="49">
        <f>AVERAGE(AL35:AL65)</f>
        <v>6403593.6451612907</v>
      </c>
      <c r="AM34" s="49">
        <f>AVERAGE(AM35:AM63)</f>
        <v>4574941.2727272725</v>
      </c>
      <c r="AN34" s="49">
        <f>AVERAGE(AN35:AN63)</f>
        <v>9225386.458333334</v>
      </c>
      <c r="AO34" s="49">
        <f>AVERAGE(AO35:AO63)</f>
        <v>4575010.3478260869</v>
      </c>
      <c r="AP34" s="49">
        <f>AVERAGE(AP35:AP63)</f>
        <v>6031515.846153846</v>
      </c>
      <c r="AQ34" s="49"/>
      <c r="AR34" s="56">
        <f>AVERAGE(AR35:AR65)</f>
        <v>99.999999999999986</v>
      </c>
      <c r="AS34" s="56">
        <f>AVERAGE(AS35:AS63)</f>
        <v>71.443341446005206</v>
      </c>
      <c r="AT34" s="56">
        <f>AVERAGE(AT35:AT63)</f>
        <v>144.06576946531044</v>
      </c>
      <c r="AU34" s="56">
        <f>AVERAGE(AU35:AU63)</f>
        <v>71.444420138730607</v>
      </c>
      <c r="AV34" s="56">
        <f>AVERAGE(AV35:AV63)</f>
        <v>94.189547000868885</v>
      </c>
    </row>
    <row r="35" spans="1:48" x14ac:dyDescent="0.2">
      <c r="A35" s="64">
        <v>207.83779999999999</v>
      </c>
      <c r="B35" s="37">
        <v>45.743960000000001</v>
      </c>
      <c r="C35" s="64">
        <v>39.280790000000003</v>
      </c>
      <c r="D35" s="36">
        <v>61.437139999999999</v>
      </c>
      <c r="E35" s="64">
        <v>50.254350000000002</v>
      </c>
      <c r="F35" s="37">
        <v>25.809259999999998</v>
      </c>
      <c r="G35" s="64">
        <v>13.90292</v>
      </c>
      <c r="H35" s="37">
        <v>243.58869999999999</v>
      </c>
      <c r="I35" s="36">
        <v>105.79219999999999</v>
      </c>
      <c r="J35" s="37">
        <v>58.331020000000002</v>
      </c>
      <c r="L35" s="64">
        <v>128.2936</v>
      </c>
      <c r="M35" s="37">
        <v>102.44070000000001</v>
      </c>
      <c r="N35" s="64">
        <v>40.374459999999999</v>
      </c>
      <c r="O35" s="36">
        <v>131.3486</v>
      </c>
      <c r="P35" s="64">
        <v>97.318389999999994</v>
      </c>
      <c r="Q35" s="37">
        <v>258.7654</v>
      </c>
      <c r="R35" s="64">
        <v>80.232420000000005</v>
      </c>
      <c r="S35" s="37">
        <v>123.1335</v>
      </c>
      <c r="T35" s="36">
        <v>27.95646</v>
      </c>
      <c r="U35" s="37">
        <v>86.899109999999993</v>
      </c>
      <c r="W35" t="s">
        <v>107</v>
      </c>
      <c r="X35" s="36">
        <v>3550568</v>
      </c>
      <c r="Y35" s="36">
        <v>4640234</v>
      </c>
      <c r="Z35">
        <v>469721</v>
      </c>
      <c r="AA35" s="36">
        <v>2237162</v>
      </c>
      <c r="AB35" s="36">
        <v>462569</v>
      </c>
      <c r="AC35" s="36"/>
      <c r="AD35">
        <f>X35/$X$34*100</f>
        <v>91.923338568932351</v>
      </c>
      <c r="AE35">
        <f t="shared" ref="AE35:AH50" si="7">Y35/$X$34*100</f>
        <v>120.13452524246016</v>
      </c>
      <c r="AF35">
        <f t="shared" si="7"/>
        <v>12.160961997048775</v>
      </c>
      <c r="AG35">
        <f t="shared" si="7"/>
        <v>57.919577926559874</v>
      </c>
      <c r="AH35">
        <f t="shared" si="7"/>
        <v>11.9757984633705</v>
      </c>
      <c r="AK35" t="s">
        <v>110</v>
      </c>
      <c r="AL35" s="36">
        <v>6841006</v>
      </c>
      <c r="AM35" s="36">
        <v>7459872</v>
      </c>
      <c r="AN35" s="36">
        <v>3607375</v>
      </c>
      <c r="AO35" s="36">
        <v>5482813</v>
      </c>
      <c r="AP35" s="36">
        <v>1231258</v>
      </c>
      <c r="AQ35" s="36"/>
      <c r="AR35">
        <f>AL35/$AL$34*100</f>
        <v>106.83073253983298</v>
      </c>
      <c r="AS35">
        <f t="shared" ref="AS35:AV50" si="8">AM35/$AL$34*100</f>
        <v>116.49508718650283</v>
      </c>
      <c r="AT35">
        <f t="shared" si="8"/>
        <v>56.3336026595913</v>
      </c>
      <c r="AU35">
        <f t="shared" si="8"/>
        <v>85.620876398722544</v>
      </c>
      <c r="AV35">
        <f t="shared" si="8"/>
        <v>19.227609811412194</v>
      </c>
    </row>
    <row r="36" spans="1:48" x14ac:dyDescent="0.2">
      <c r="A36" s="64">
        <v>76.931650000000005</v>
      </c>
      <c r="B36" s="37">
        <v>156.7842</v>
      </c>
      <c r="C36" s="64">
        <v>59.64922</v>
      </c>
      <c r="D36" s="36">
        <v>73.125489999999999</v>
      </c>
      <c r="E36" s="64">
        <v>47.39996</v>
      </c>
      <c r="F36" s="37">
        <v>25.376799999999999</v>
      </c>
      <c r="G36" s="64">
        <v>11.4947</v>
      </c>
      <c r="H36" s="37">
        <v>159.90790000000001</v>
      </c>
      <c r="I36" s="36">
        <v>85.655259999999998</v>
      </c>
      <c r="J36" s="37">
        <v>56.273479999999999</v>
      </c>
      <c r="L36" s="64">
        <v>59.925370000000001</v>
      </c>
      <c r="M36" s="37">
        <v>151.90430000000001</v>
      </c>
      <c r="N36" s="64">
        <v>16.300750000000001</v>
      </c>
      <c r="O36" s="36">
        <v>88.659589999999994</v>
      </c>
      <c r="P36" s="64">
        <v>52.798119999999997</v>
      </c>
      <c r="Q36" s="37">
        <v>319.59199999999998</v>
      </c>
      <c r="R36" s="64">
        <v>52.415410000000001</v>
      </c>
      <c r="S36" s="37">
        <v>74.009720000000002</v>
      </c>
      <c r="T36" s="36">
        <v>60.738779999999998</v>
      </c>
      <c r="U36" s="37">
        <v>58.167059999999999</v>
      </c>
      <c r="X36" s="36">
        <v>4004065</v>
      </c>
      <c r="Y36" s="36">
        <v>4967516</v>
      </c>
      <c r="Z36">
        <v>598686</v>
      </c>
      <c r="AA36" s="36">
        <v>3977650</v>
      </c>
      <c r="AB36" s="36">
        <v>3206342</v>
      </c>
      <c r="AC36" s="36"/>
      <c r="AD36">
        <f t="shared" ref="AD36:AH54" si="9">X36/$X$34*100</f>
        <v>103.66426516743579</v>
      </c>
      <c r="AE36">
        <f t="shared" si="7"/>
        <v>128.60777630919574</v>
      </c>
      <c r="AF36">
        <f t="shared" si="7"/>
        <v>15.499834357342216</v>
      </c>
      <c r="AG36">
        <f t="shared" si="7"/>
        <v>102.98038726725238</v>
      </c>
      <c r="AH36">
        <f t="shared" si="7"/>
        <v>83.011411479455603</v>
      </c>
      <c r="AL36" s="36">
        <v>7616236</v>
      </c>
      <c r="AM36" s="36">
        <v>2985972</v>
      </c>
      <c r="AN36" s="36">
        <v>8385369</v>
      </c>
      <c r="AO36" s="36">
        <v>7306329</v>
      </c>
      <c r="AP36" s="36">
        <v>1443586</v>
      </c>
      <c r="AQ36" s="36"/>
      <c r="AR36">
        <f t="shared" ref="AR36:AV65" si="10">AL36/$AL$34*100</f>
        <v>118.93690358936206</v>
      </c>
      <c r="AS36">
        <f t="shared" si="8"/>
        <v>46.629629633920828</v>
      </c>
      <c r="AT36">
        <f t="shared" si="8"/>
        <v>130.94786247619234</v>
      </c>
      <c r="AU36">
        <f t="shared" si="8"/>
        <v>114.09732417235496</v>
      </c>
      <c r="AV36">
        <f t="shared" si="8"/>
        <v>22.543372986991585</v>
      </c>
    </row>
    <row r="37" spans="1:48" x14ac:dyDescent="0.2">
      <c r="A37" s="64">
        <v>82.403540000000007</v>
      </c>
      <c r="B37" s="37">
        <v>108.8111</v>
      </c>
      <c r="C37" s="64">
        <v>56.91178</v>
      </c>
      <c r="D37" s="36">
        <v>167.5616</v>
      </c>
      <c r="E37" s="64">
        <v>19.51756</v>
      </c>
      <c r="F37" s="37">
        <v>30.865559999999999</v>
      </c>
      <c r="G37" s="64">
        <v>17.675460000000001</v>
      </c>
      <c r="H37" s="37">
        <v>108.7099</v>
      </c>
      <c r="I37" s="36">
        <v>62.767809999999997</v>
      </c>
      <c r="J37" s="37">
        <v>39.950589999999998</v>
      </c>
      <c r="L37" s="64">
        <v>146.90119999999999</v>
      </c>
      <c r="M37" s="37">
        <v>223.0025</v>
      </c>
      <c r="N37" s="64">
        <v>80.580309999999997</v>
      </c>
      <c r="O37" s="36">
        <v>115.9053</v>
      </c>
      <c r="P37" s="64">
        <v>66.562100000000001</v>
      </c>
      <c r="Q37" s="37">
        <v>85.387739999999994</v>
      </c>
      <c r="R37" s="64">
        <v>52.512869999999999</v>
      </c>
      <c r="S37" s="37">
        <v>72.295720000000003</v>
      </c>
      <c r="T37" s="36">
        <v>55.101599999999998</v>
      </c>
      <c r="U37" s="37">
        <v>102.9041</v>
      </c>
      <c r="X37" s="36">
        <v>1754888</v>
      </c>
      <c r="Y37" s="36">
        <v>4499396</v>
      </c>
      <c r="Z37">
        <v>438576</v>
      </c>
      <c r="AA37" s="36">
        <v>4841074</v>
      </c>
      <c r="AB37" s="36">
        <v>2968562</v>
      </c>
      <c r="AC37" s="36"/>
      <c r="AD37">
        <f t="shared" si="9"/>
        <v>45.433621824608501</v>
      </c>
      <c r="AE37">
        <f t="shared" si="7"/>
        <v>116.48826381122682</v>
      </c>
      <c r="AF37">
        <f t="shared" si="7"/>
        <v>11.354625551801311</v>
      </c>
      <c r="AG37">
        <f t="shared" si="7"/>
        <v>125.33422380285511</v>
      </c>
      <c r="AH37">
        <f t="shared" si="7"/>
        <v>76.85534533879283</v>
      </c>
      <c r="AL37" s="36">
        <v>3818608</v>
      </c>
      <c r="AM37" s="36">
        <v>2403132</v>
      </c>
      <c r="AN37" s="36">
        <v>10969952</v>
      </c>
      <c r="AO37" s="36">
        <v>6209961</v>
      </c>
      <c r="AP37" s="36">
        <v>4395984</v>
      </c>
      <c r="AQ37" s="36"/>
      <c r="AR37">
        <f t="shared" si="10"/>
        <v>59.632266061814086</v>
      </c>
      <c r="AS37">
        <f t="shared" si="8"/>
        <v>37.527865338798698</v>
      </c>
      <c r="AT37">
        <f t="shared" si="8"/>
        <v>171.30930861437716</v>
      </c>
      <c r="AU37">
        <f t="shared" si="8"/>
        <v>96.976187811236215</v>
      </c>
      <c r="AV37">
        <f t="shared" si="8"/>
        <v>68.64870326869837</v>
      </c>
    </row>
    <row r="38" spans="1:48" x14ac:dyDescent="0.2">
      <c r="A38" s="64">
        <v>87.620289999999997</v>
      </c>
      <c r="B38" s="37">
        <v>288.41770000000002</v>
      </c>
      <c r="C38" s="64">
        <v>86.122290000000007</v>
      </c>
      <c r="D38" s="36">
        <v>91.369789999999995</v>
      </c>
      <c r="E38" s="64">
        <v>31.487480000000001</v>
      </c>
      <c r="F38" s="37">
        <v>15.377969999999999</v>
      </c>
      <c r="G38" s="64">
        <v>70.953379999999996</v>
      </c>
      <c r="H38" s="37">
        <v>39.97099</v>
      </c>
      <c r="I38" s="36">
        <v>105.7004</v>
      </c>
      <c r="J38" s="37">
        <v>71.105459999999994</v>
      </c>
      <c r="L38" s="64">
        <v>161.1224</v>
      </c>
      <c r="M38" s="37">
        <v>68.466179999999994</v>
      </c>
      <c r="N38" s="64">
        <v>47.985419999999998</v>
      </c>
      <c r="O38" s="36">
        <v>45.341419999999999</v>
      </c>
      <c r="P38" s="64">
        <v>95.300880000000006</v>
      </c>
      <c r="Q38" s="37">
        <v>91.133110000000002</v>
      </c>
      <c r="R38" s="64">
        <v>34.018819999999998</v>
      </c>
      <c r="S38" s="37">
        <v>37.460430000000002</v>
      </c>
      <c r="T38" s="36">
        <v>69.284390000000002</v>
      </c>
      <c r="U38" s="37">
        <v>37.042079999999999</v>
      </c>
      <c r="X38" s="36">
        <v>2331645</v>
      </c>
      <c r="Y38" s="36">
        <v>1378567</v>
      </c>
      <c r="Z38">
        <v>441186</v>
      </c>
      <c r="AA38" s="36">
        <v>2658281</v>
      </c>
      <c r="AB38" s="36">
        <v>3014335</v>
      </c>
      <c r="AC38" s="36"/>
      <c r="AD38">
        <f t="shared" si="9"/>
        <v>60.36571972640948</v>
      </c>
      <c r="AE38">
        <f t="shared" si="7"/>
        <v>35.690763021848156</v>
      </c>
      <c r="AF38">
        <f t="shared" si="7"/>
        <v>11.422197814511085</v>
      </c>
      <c r="AG38">
        <f t="shared" si="7"/>
        <v>68.822246010880534</v>
      </c>
      <c r="AH38">
        <f t="shared" si="7"/>
        <v>78.040397132284937</v>
      </c>
      <c r="AL38" s="36">
        <v>5595209</v>
      </c>
      <c r="AM38" s="36">
        <v>3216719</v>
      </c>
      <c r="AN38" s="36">
        <v>15935893</v>
      </c>
      <c r="AO38" s="36">
        <v>3754166</v>
      </c>
      <c r="AP38" s="36">
        <v>5401534</v>
      </c>
      <c r="AQ38" s="36"/>
      <c r="AR38">
        <f t="shared" si="10"/>
        <v>87.376078340446767</v>
      </c>
      <c r="AS38">
        <f t="shared" si="8"/>
        <v>50.233028175212681</v>
      </c>
      <c r="AT38">
        <f t="shared" si="8"/>
        <v>248.85859226938209</v>
      </c>
      <c r="AU38">
        <f t="shared" si="8"/>
        <v>58.625924879489169</v>
      </c>
      <c r="AV38">
        <f t="shared" si="8"/>
        <v>84.351604728721796</v>
      </c>
    </row>
    <row r="39" spans="1:48" x14ac:dyDescent="0.2">
      <c r="A39" s="64">
        <v>40.479819999999997</v>
      </c>
      <c r="B39" s="37">
        <v>68.265050000000002</v>
      </c>
      <c r="C39" s="64">
        <v>89.752610000000004</v>
      </c>
      <c r="D39" s="36">
        <v>113.551</v>
      </c>
      <c r="E39" s="64">
        <v>21.496179999999999</v>
      </c>
      <c r="F39" s="37">
        <v>13.07189</v>
      </c>
      <c r="G39" s="64">
        <v>70.356880000000004</v>
      </c>
      <c r="H39" s="37">
        <v>29.01172</v>
      </c>
      <c r="I39" s="36">
        <v>63.595089999999999</v>
      </c>
      <c r="J39" s="37">
        <v>66.260009999999994</v>
      </c>
      <c r="L39" s="64">
        <v>205.37090000000001</v>
      </c>
      <c r="M39" s="37">
        <v>119.8565</v>
      </c>
      <c r="N39" s="64">
        <v>80.779409999999999</v>
      </c>
      <c r="O39" s="36">
        <v>50.105240000000002</v>
      </c>
      <c r="P39" s="64">
        <v>23.61881</v>
      </c>
      <c r="Q39" s="37">
        <v>80.133970000000005</v>
      </c>
      <c r="R39" s="64">
        <v>103.54040000000001</v>
      </c>
      <c r="S39" s="37">
        <v>71.062179999999998</v>
      </c>
      <c r="T39" s="36">
        <v>51.181350000000002</v>
      </c>
      <c r="U39" s="37">
        <v>30.511700000000001</v>
      </c>
      <c r="X39" s="36">
        <v>4017825</v>
      </c>
      <c r="Y39" s="36">
        <v>2284975</v>
      </c>
      <c r="Z39">
        <v>717612</v>
      </c>
      <c r="AA39" s="36">
        <v>929714</v>
      </c>
      <c r="AB39" s="36">
        <v>3255266</v>
      </c>
      <c r="AC39" s="36"/>
      <c r="AD39">
        <f t="shared" si="9"/>
        <v>104.02050820762216</v>
      </c>
      <c r="AE39">
        <f t="shared" si="7"/>
        <v>59.157444821940096</v>
      </c>
      <c r="AF39">
        <f t="shared" si="7"/>
        <v>18.578799458883392</v>
      </c>
      <c r="AG39">
        <f t="shared" si="7"/>
        <v>24.070068449407636</v>
      </c>
      <c r="AH39">
        <f t="shared" si="7"/>
        <v>84.278041893560172</v>
      </c>
      <c r="AL39" s="36">
        <v>5303152</v>
      </c>
      <c r="AM39" s="36">
        <v>3304030</v>
      </c>
      <c r="AN39" s="36">
        <v>16797911</v>
      </c>
      <c r="AO39" s="36">
        <v>3956877</v>
      </c>
      <c r="AP39" s="36">
        <v>4871213</v>
      </c>
      <c r="AQ39" s="36"/>
      <c r="AR39">
        <f t="shared" si="10"/>
        <v>82.815248653499268</v>
      </c>
      <c r="AS39">
        <f t="shared" si="8"/>
        <v>51.596496952872769</v>
      </c>
      <c r="AT39">
        <f t="shared" si="8"/>
        <v>262.32006480756172</v>
      </c>
      <c r="AU39">
        <f t="shared" si="8"/>
        <v>61.791506757926641</v>
      </c>
      <c r="AV39">
        <f t="shared" si="8"/>
        <v>76.069989289229895</v>
      </c>
    </row>
    <row r="40" spans="1:48" x14ac:dyDescent="0.2">
      <c r="A40" s="64">
        <v>69.506630000000001</v>
      </c>
      <c r="B40" s="37">
        <v>54.959269999999997</v>
      </c>
      <c r="C40" s="64">
        <v>63.155999999999999</v>
      </c>
      <c r="D40" s="36">
        <v>120.3973</v>
      </c>
      <c r="E40" s="64">
        <v>44.034820000000003</v>
      </c>
      <c r="F40" s="37">
        <v>18.403269999999999</v>
      </c>
      <c r="G40" s="64">
        <v>18.897829999999999</v>
      </c>
      <c r="H40" s="37">
        <v>57.415790000000001</v>
      </c>
      <c r="I40" s="36">
        <v>102.5462</v>
      </c>
      <c r="J40" s="37">
        <v>73.688999999999993</v>
      </c>
      <c r="L40" s="64">
        <v>117.34229999999999</v>
      </c>
      <c r="M40" s="37">
        <v>75.123009999999994</v>
      </c>
      <c r="N40" s="64">
        <v>74.992890000000003</v>
      </c>
      <c r="O40" s="36">
        <v>56.161290000000001</v>
      </c>
      <c r="P40" s="64">
        <v>63.368850000000002</v>
      </c>
      <c r="Q40" s="37">
        <v>257.13290000000001</v>
      </c>
      <c r="R40" s="64">
        <v>93.225049999999996</v>
      </c>
      <c r="S40" s="37">
        <v>75.532510000000002</v>
      </c>
      <c r="T40" s="36">
        <v>24.629180000000002</v>
      </c>
      <c r="U40" s="37">
        <v>123.9653</v>
      </c>
      <c r="X40" s="36">
        <v>4343665</v>
      </c>
      <c r="Y40" s="36">
        <v>4682732</v>
      </c>
      <c r="Z40">
        <v>706206</v>
      </c>
      <c r="AA40" s="36">
        <v>8904309</v>
      </c>
      <c r="AB40" s="36">
        <v>1553746</v>
      </c>
      <c r="AC40" s="36"/>
      <c r="AD40">
        <f t="shared" si="9"/>
        <v>112.45642624645453</v>
      </c>
      <c r="AE40">
        <f t="shared" si="7"/>
        <v>121.23478808561721</v>
      </c>
      <c r="AF40">
        <f t="shared" si="7"/>
        <v>18.283500903914934</v>
      </c>
      <c r="AG40">
        <f t="shared" si="7"/>
        <v>230.53038582260399</v>
      </c>
      <c r="AH40">
        <f t="shared" si="7"/>
        <v>40.226104557953647</v>
      </c>
      <c r="AL40" s="36">
        <v>10068534</v>
      </c>
      <c r="AM40" s="36">
        <v>6712571</v>
      </c>
      <c r="AN40" s="36">
        <v>5855933</v>
      </c>
      <c r="AO40" s="36">
        <v>5108184</v>
      </c>
      <c r="AP40" s="36">
        <v>5154902</v>
      </c>
      <c r="AQ40" s="36"/>
      <c r="AR40">
        <f t="shared" si="10"/>
        <v>157.23255655998761</v>
      </c>
      <c r="AS40">
        <f t="shared" si="8"/>
        <v>104.8250618630709</v>
      </c>
      <c r="AT40">
        <f t="shared" si="8"/>
        <v>91.447604649693588</v>
      </c>
      <c r="AU40">
        <f t="shared" si="8"/>
        <v>79.77058325460527</v>
      </c>
      <c r="AV40">
        <f t="shared" si="8"/>
        <v>80.500142352023971</v>
      </c>
    </row>
    <row r="41" spans="1:48" x14ac:dyDescent="0.2">
      <c r="A41" s="64">
        <v>75.177400000000006</v>
      </c>
      <c r="B41" s="37">
        <v>163.7022</v>
      </c>
      <c r="C41" s="64">
        <v>71.314700000000002</v>
      </c>
      <c r="D41" s="36">
        <v>314.63040000000001</v>
      </c>
      <c r="E41" s="64">
        <v>13.61867</v>
      </c>
      <c r="F41" s="37">
        <v>16.023399999999999</v>
      </c>
      <c r="G41" s="64">
        <v>82.321269999999998</v>
      </c>
      <c r="H41" s="37">
        <v>40.480499999999999</v>
      </c>
      <c r="I41" s="36">
        <v>68.191450000000003</v>
      </c>
      <c r="J41" s="37">
        <v>44.075830000000003</v>
      </c>
      <c r="L41" s="64">
        <v>83.707269999999994</v>
      </c>
      <c r="M41" s="37">
        <v>35.523260000000001</v>
      </c>
      <c r="N41" s="64">
        <v>42.321959999999997</v>
      </c>
      <c r="O41" s="36">
        <v>101.27509999999999</v>
      </c>
      <c r="P41" s="64">
        <v>39.408439999999999</v>
      </c>
      <c r="Q41" s="37">
        <v>83.138999999999996</v>
      </c>
      <c r="R41" s="64">
        <v>102.50230000000001</v>
      </c>
      <c r="S41" s="37">
        <v>44.75826</v>
      </c>
      <c r="T41" s="36">
        <v>64.990719999999996</v>
      </c>
      <c r="U41" s="37">
        <v>146.7826</v>
      </c>
      <c r="X41" s="36">
        <v>1766875</v>
      </c>
      <c r="Y41" s="36">
        <v>2373029</v>
      </c>
      <c r="Z41">
        <v>996891</v>
      </c>
      <c r="AA41" s="36">
        <v>9408690</v>
      </c>
      <c r="AB41" s="36">
        <v>2253054</v>
      </c>
      <c r="AC41" s="36"/>
      <c r="AD41">
        <f t="shared" si="9"/>
        <v>45.743962327712737</v>
      </c>
      <c r="AE41">
        <f t="shared" si="7"/>
        <v>61.437141381574712</v>
      </c>
      <c r="AF41">
        <f t="shared" si="7"/>
        <v>25.809264576631552</v>
      </c>
      <c r="AG41">
        <f t="shared" si="7"/>
        <v>243.58868675663393</v>
      </c>
      <c r="AH41">
        <f t="shared" si="7"/>
        <v>58.331017926170489</v>
      </c>
      <c r="AL41" s="36">
        <v>6559888</v>
      </c>
      <c r="AM41" s="36">
        <v>8411030</v>
      </c>
      <c r="AN41" s="36">
        <v>16570287</v>
      </c>
      <c r="AO41" s="36">
        <v>7884966</v>
      </c>
      <c r="AP41" s="36">
        <v>5564666</v>
      </c>
      <c r="AQ41" s="36"/>
      <c r="AR41">
        <f t="shared" si="10"/>
        <v>102.44072880790631</v>
      </c>
      <c r="AS41">
        <f t="shared" si="8"/>
        <v>131.34859058952898</v>
      </c>
      <c r="AT41">
        <f t="shared" si="8"/>
        <v>258.76543575685673</v>
      </c>
      <c r="AU41">
        <f t="shared" si="8"/>
        <v>123.13345344700424</v>
      </c>
      <c r="AV41">
        <f t="shared" si="8"/>
        <v>86.899111785533051</v>
      </c>
    </row>
    <row r="42" spans="1:48" x14ac:dyDescent="0.2">
      <c r="A42" s="64">
        <v>83.412300000000002</v>
      </c>
      <c r="B42" s="37">
        <v>102.57250000000001</v>
      </c>
      <c r="C42" s="64">
        <v>104.0294</v>
      </c>
      <c r="D42" s="36">
        <v>312.23039999999997</v>
      </c>
      <c r="E42" s="64">
        <v>33.774560000000001</v>
      </c>
      <c r="F42" s="37">
        <v>25.016649999999998</v>
      </c>
      <c r="G42" s="64">
        <v>35.045090000000002</v>
      </c>
      <c r="H42" s="37">
        <v>59.216679999999997</v>
      </c>
      <c r="I42" s="36">
        <v>83.825320000000005</v>
      </c>
      <c r="J42" s="37">
        <v>20.97653</v>
      </c>
      <c r="L42" s="64">
        <v>76.352329999999995</v>
      </c>
      <c r="M42" s="37">
        <v>204.18979999999999</v>
      </c>
      <c r="N42" s="64">
        <v>45.354109999999999</v>
      </c>
      <c r="O42" s="36">
        <v>98.673280000000005</v>
      </c>
      <c r="P42" s="64">
        <v>40.364049999999999</v>
      </c>
      <c r="Q42" s="37">
        <v>76.426910000000007</v>
      </c>
      <c r="R42" s="64">
        <v>37.243279999999999</v>
      </c>
      <c r="S42" s="37">
        <v>21.579160000000002</v>
      </c>
      <c r="T42" s="36">
        <v>54.302219999999998</v>
      </c>
      <c r="U42" s="37">
        <v>123.56489999999999</v>
      </c>
      <c r="X42" s="36">
        <v>6055841</v>
      </c>
      <c r="Y42" s="36">
        <v>2824495</v>
      </c>
      <c r="Z42">
        <v>980187</v>
      </c>
      <c r="AA42" s="36">
        <v>6176495</v>
      </c>
      <c r="AB42" s="36">
        <v>2173581</v>
      </c>
      <c r="AC42" s="36"/>
      <c r="AD42">
        <f t="shared" si="9"/>
        <v>156.78424482015888</v>
      </c>
      <c r="AE42">
        <f t="shared" si="7"/>
        <v>73.125485885992489</v>
      </c>
      <c r="AF42">
        <f t="shared" si="7"/>
        <v>25.376802095289008</v>
      </c>
      <c r="AG42">
        <f t="shared" si="7"/>
        <v>159.90794741976998</v>
      </c>
      <c r="AH42">
        <f t="shared" si="7"/>
        <v>56.273481361291644</v>
      </c>
      <c r="AL42" s="36">
        <v>9727335</v>
      </c>
      <c r="AM42" s="36">
        <v>5677400</v>
      </c>
      <c r="AN42" s="36">
        <v>20465376</v>
      </c>
      <c r="AO42" s="36">
        <v>4739282</v>
      </c>
      <c r="AP42" s="36">
        <v>3724782</v>
      </c>
      <c r="AQ42" s="36"/>
      <c r="AR42">
        <f t="shared" si="10"/>
        <v>151.90431403076627</v>
      </c>
      <c r="AS42">
        <f t="shared" si="8"/>
        <v>88.659592013462316</v>
      </c>
      <c r="AT42">
        <f t="shared" si="8"/>
        <v>319.59204681053006</v>
      </c>
      <c r="AU42">
        <f t="shared" si="8"/>
        <v>74.00972426757771</v>
      </c>
      <c r="AV42">
        <f t="shared" si="8"/>
        <v>58.167057536740089</v>
      </c>
    </row>
    <row r="43" spans="1:48" x14ac:dyDescent="0.2">
      <c r="A43" s="64">
        <v>72.452200000000005</v>
      </c>
      <c r="B43" s="37">
        <v>81.983609999999999</v>
      </c>
      <c r="C43" s="64">
        <v>156.44300000000001</v>
      </c>
      <c r="D43" s="36">
        <v>440.83879999999999</v>
      </c>
      <c r="E43" s="64">
        <v>37.197969999999998</v>
      </c>
      <c r="F43" s="37">
        <v>13.98316</v>
      </c>
      <c r="G43" s="64">
        <v>54.090319999999998</v>
      </c>
      <c r="H43" s="37">
        <v>48.412520000000001</v>
      </c>
      <c r="I43" s="36">
        <v>141.4179</v>
      </c>
      <c r="J43" s="37">
        <v>77.834109999999995</v>
      </c>
      <c r="L43" s="64">
        <v>66.467820000000003</v>
      </c>
      <c r="M43" s="37">
        <v>202.6361</v>
      </c>
      <c r="N43" s="64">
        <v>47.391069999999999</v>
      </c>
      <c r="O43" s="36">
        <v>46.944519999999997</v>
      </c>
      <c r="P43" s="64">
        <v>40.609229999999997</v>
      </c>
      <c r="Q43" s="37">
        <v>84.54468</v>
      </c>
      <c r="R43" s="64">
        <v>20.65673</v>
      </c>
      <c r="S43" s="37">
        <v>34.469410000000003</v>
      </c>
      <c r="T43" s="36">
        <v>91.188789999999997</v>
      </c>
      <c r="U43" s="37">
        <v>93.710740000000001</v>
      </c>
      <c r="X43" s="36">
        <v>4202865</v>
      </c>
      <c r="Y43" s="36">
        <v>6472118</v>
      </c>
      <c r="Z43">
        <v>1192192</v>
      </c>
      <c r="AA43" s="36">
        <v>4198953</v>
      </c>
      <c r="AB43" s="36">
        <v>1543104</v>
      </c>
      <c r="AC43" s="36"/>
      <c r="AD43">
        <f t="shared" si="9"/>
        <v>108.81114862594264</v>
      </c>
      <c r="AE43">
        <f t="shared" si="7"/>
        <v>167.56155470676279</v>
      </c>
      <c r="AF43">
        <f t="shared" si="7"/>
        <v>30.865559779497985</v>
      </c>
      <c r="AG43">
        <f t="shared" si="7"/>
        <v>108.70986790114546</v>
      </c>
      <c r="AH43">
        <f t="shared" si="7"/>
        <v>39.9505857764374</v>
      </c>
      <c r="AL43" s="36">
        <v>14280174</v>
      </c>
      <c r="AM43" s="36">
        <v>7422107</v>
      </c>
      <c r="AN43" s="36">
        <v>5467884</v>
      </c>
      <c r="AO43" s="36">
        <v>4629524</v>
      </c>
      <c r="AP43" s="36">
        <v>6589559</v>
      </c>
      <c r="AQ43" s="36"/>
      <c r="AR43">
        <f t="shared" si="10"/>
        <v>223.00250127192945</v>
      </c>
      <c r="AS43">
        <f t="shared" si="8"/>
        <v>115.90534020859245</v>
      </c>
      <c r="AT43">
        <f t="shared" si="8"/>
        <v>85.387741680511922</v>
      </c>
      <c r="AU43">
        <f t="shared" si="8"/>
        <v>72.295717944223085</v>
      </c>
      <c r="AV43">
        <f t="shared" si="8"/>
        <v>102.90407800906026</v>
      </c>
    </row>
    <row r="44" spans="1:48" x14ac:dyDescent="0.2">
      <c r="A44" s="64">
        <v>136.83529999999999</v>
      </c>
      <c r="B44" s="37">
        <v>84.337069999999997</v>
      </c>
      <c r="C44" s="64">
        <v>98.764009999999999</v>
      </c>
      <c r="D44" s="36">
        <v>179.5564</v>
      </c>
      <c r="E44" s="64">
        <v>63.900550000000003</v>
      </c>
      <c r="F44" s="37">
        <v>16.532710000000002</v>
      </c>
      <c r="G44" s="64">
        <v>42.943170000000002</v>
      </c>
      <c r="H44" s="37">
        <v>88.482510000000005</v>
      </c>
      <c r="I44" s="36">
        <v>164.5078</v>
      </c>
      <c r="J44" s="37">
        <v>50.664470000000001</v>
      </c>
      <c r="L44" s="64">
        <v>119.625</v>
      </c>
      <c r="M44" s="37">
        <v>64.595479999999995</v>
      </c>
      <c r="N44" s="64">
        <v>38.777239999999999</v>
      </c>
      <c r="O44" s="36">
        <v>50.04278</v>
      </c>
      <c r="P44" s="64">
        <v>35.508279999999999</v>
      </c>
      <c r="Q44" s="37">
        <v>173.1388</v>
      </c>
      <c r="R44" s="64">
        <v>42.914409999999997</v>
      </c>
      <c r="S44" s="37">
        <v>82.738489999999999</v>
      </c>
      <c r="T44" s="36">
        <v>81.463430000000002</v>
      </c>
      <c r="U44" s="37">
        <v>129.69049999999999</v>
      </c>
      <c r="X44" s="36">
        <v>11140225</v>
      </c>
      <c r="Y44" s="36">
        <v>3529187</v>
      </c>
      <c r="Z44">
        <v>593979</v>
      </c>
      <c r="AA44" s="36">
        <v>1543892</v>
      </c>
      <c r="AB44" s="36">
        <v>2746471</v>
      </c>
      <c r="AC44" s="36"/>
      <c r="AD44">
        <f t="shared" si="9"/>
        <v>288.41770511340286</v>
      </c>
      <c r="AE44">
        <f t="shared" si="7"/>
        <v>91.369789699584587</v>
      </c>
      <c r="AF44">
        <f t="shared" si="7"/>
        <v>15.377971276662175</v>
      </c>
      <c r="AG44">
        <f t="shared" si="7"/>
        <v>39.970986904029473</v>
      </c>
      <c r="AH44">
        <f t="shared" si="7"/>
        <v>71.105463577307688</v>
      </c>
      <c r="AL44" s="36">
        <v>4384296</v>
      </c>
      <c r="AM44" s="36">
        <v>2903480</v>
      </c>
      <c r="AN44" s="36">
        <v>5835794</v>
      </c>
      <c r="AO44" s="36">
        <v>2398814</v>
      </c>
      <c r="AP44" s="36">
        <v>2372024</v>
      </c>
      <c r="AQ44" s="36"/>
      <c r="AR44">
        <f t="shared" si="10"/>
        <v>68.466180756377</v>
      </c>
      <c r="AS44">
        <f t="shared" si="8"/>
        <v>45.34141547526113</v>
      </c>
      <c r="AT44">
        <f t="shared" si="8"/>
        <v>91.133109366014594</v>
      </c>
      <c r="AU44">
        <f t="shared" si="8"/>
        <v>37.460434451717617</v>
      </c>
      <c r="AV44">
        <f t="shared" si="8"/>
        <v>37.042075613157593</v>
      </c>
    </row>
    <row r="45" spans="1:48" x14ac:dyDescent="0.2">
      <c r="A45" s="64">
        <v>94.784779999999998</v>
      </c>
      <c r="B45" s="37">
        <v>75.583430000000007</v>
      </c>
      <c r="C45" s="64">
        <v>88.37576</v>
      </c>
      <c r="D45" s="36">
        <v>89.368380000000002</v>
      </c>
      <c r="E45" s="64">
        <v>32.138289999999998</v>
      </c>
      <c r="F45" s="37">
        <v>26.692730000000001</v>
      </c>
      <c r="G45" s="64">
        <v>59.012120000000003</v>
      </c>
      <c r="H45" s="37">
        <v>41.709200000000003</v>
      </c>
      <c r="I45" s="36">
        <v>60.774529999999999</v>
      </c>
      <c r="J45" s="37">
        <v>82.33605</v>
      </c>
      <c r="L45" s="64">
        <v>90.627459999999999</v>
      </c>
      <c r="M45" s="37">
        <v>84.304180000000002</v>
      </c>
      <c r="N45" s="64">
        <v>64.417959999999994</v>
      </c>
      <c r="O45" s="36">
        <v>39.674349999999997</v>
      </c>
      <c r="P45" s="64">
        <v>39.67548</v>
      </c>
      <c r="Q45" s="37">
        <v>209.58080000000001</v>
      </c>
      <c r="R45" s="64">
        <v>75.742059999999995</v>
      </c>
      <c r="S45" s="37">
        <v>52.078879999999998</v>
      </c>
      <c r="T45" s="36">
        <v>41.635620000000003</v>
      </c>
      <c r="U45" s="37">
        <v>165.08029999999999</v>
      </c>
      <c r="X45" s="36">
        <v>2636759</v>
      </c>
      <c r="Y45" s="36">
        <v>4385944</v>
      </c>
      <c r="Z45">
        <v>504906</v>
      </c>
      <c r="AA45" s="36">
        <v>1120587</v>
      </c>
      <c r="AB45" s="36">
        <v>2559314</v>
      </c>
      <c r="AC45" s="36"/>
      <c r="AD45">
        <f t="shared" si="9"/>
        <v>68.265046685961096</v>
      </c>
      <c r="AE45">
        <f t="shared" si="7"/>
        <v>113.55101923308537</v>
      </c>
      <c r="AF45">
        <f t="shared" si="7"/>
        <v>13.071893055839338</v>
      </c>
      <c r="AG45">
        <f t="shared" si="7"/>
        <v>29.011723813469903</v>
      </c>
      <c r="AH45">
        <f t="shared" si="7"/>
        <v>66.260014545900418</v>
      </c>
      <c r="AL45" s="36">
        <v>7675125</v>
      </c>
      <c r="AM45" s="36">
        <v>3208536</v>
      </c>
      <c r="AN45" s="36">
        <v>5131454</v>
      </c>
      <c r="AO45" s="36">
        <v>4550533</v>
      </c>
      <c r="AP45" s="36">
        <v>1953845</v>
      </c>
      <c r="AQ45" s="36"/>
      <c r="AR45">
        <f t="shared" si="10"/>
        <v>119.85652783885669</v>
      </c>
      <c r="AS45">
        <f t="shared" si="8"/>
        <v>50.105240553863794</v>
      </c>
      <c r="AT45">
        <f t="shared" si="8"/>
        <v>80.133972958722168</v>
      </c>
      <c r="AU45">
        <f t="shared" si="8"/>
        <v>71.062176211610378</v>
      </c>
      <c r="AV45">
        <f t="shared" si="8"/>
        <v>30.511695592620434</v>
      </c>
    </row>
    <row r="46" spans="1:48" x14ac:dyDescent="0.2">
      <c r="A46" s="64">
        <v>132.83150000000001</v>
      </c>
      <c r="B46" s="37">
        <v>112.5552</v>
      </c>
      <c r="C46" s="64">
        <v>114.699</v>
      </c>
      <c r="D46" s="36">
        <v>59.327309999999997</v>
      </c>
      <c r="E46" s="64">
        <v>31.947220000000002</v>
      </c>
      <c r="F46" s="37">
        <v>12.268280000000001</v>
      </c>
      <c r="G46" s="64">
        <v>31.96518</v>
      </c>
      <c r="H46" s="37">
        <v>71.542069999999995</v>
      </c>
      <c r="I46" s="36">
        <v>92.446150000000003</v>
      </c>
      <c r="J46" s="37">
        <v>52.1081</v>
      </c>
      <c r="L46" s="64">
        <v>60.005189999999999</v>
      </c>
      <c r="M46" s="37">
        <v>110.24639999999999</v>
      </c>
      <c r="N46" s="64">
        <v>40.726570000000002</v>
      </c>
      <c r="O46" s="36">
        <v>35.73395</v>
      </c>
      <c r="P46" s="64">
        <v>38.521639999999998</v>
      </c>
      <c r="Q46" s="37">
        <v>199.86160000000001</v>
      </c>
      <c r="R46" s="64">
        <v>144.31209999999999</v>
      </c>
      <c r="S46" s="37">
        <v>97.878429999999994</v>
      </c>
      <c r="T46" s="36">
        <v>45.401490000000003</v>
      </c>
      <c r="U46" s="37">
        <v>189.77930000000001</v>
      </c>
      <c r="X46" s="36">
        <v>2122819</v>
      </c>
      <c r="Y46" s="36">
        <v>4650383</v>
      </c>
      <c r="Z46">
        <v>710832</v>
      </c>
      <c r="AA46" s="36">
        <v>2217703</v>
      </c>
      <c r="AB46" s="36">
        <v>2846261</v>
      </c>
      <c r="AC46" s="36"/>
      <c r="AD46">
        <f t="shared" si="9"/>
        <v>54.959265575976126</v>
      </c>
      <c r="AE46">
        <f t="shared" si="7"/>
        <v>120.39728037435344</v>
      </c>
      <c r="AF46">
        <f t="shared" si="7"/>
        <v>18.403266914372946</v>
      </c>
      <c r="AG46">
        <f t="shared" si="7"/>
        <v>57.415789167912564</v>
      </c>
      <c r="AH46">
        <f t="shared" si="7"/>
        <v>73.689002311333837</v>
      </c>
      <c r="AL46" s="36">
        <v>4810572</v>
      </c>
      <c r="AM46" s="36">
        <v>3596341</v>
      </c>
      <c r="AN46" s="36">
        <v>16465746</v>
      </c>
      <c r="AO46" s="36">
        <v>4836795</v>
      </c>
      <c r="AP46" s="36">
        <v>7938236</v>
      </c>
      <c r="AQ46" s="36"/>
      <c r="AR46">
        <f t="shared" si="10"/>
        <v>75.123005402364711</v>
      </c>
      <c r="AS46">
        <f t="shared" si="8"/>
        <v>56.161293162589757</v>
      </c>
      <c r="AT46">
        <f t="shared" si="8"/>
        <v>257.1328993125901</v>
      </c>
      <c r="AU46">
        <f t="shared" si="8"/>
        <v>75.532509837734608</v>
      </c>
      <c r="AV46">
        <f t="shared" si="8"/>
        <v>123.96533009239776</v>
      </c>
    </row>
    <row r="47" spans="1:48" x14ac:dyDescent="0.2">
      <c r="A47" s="64">
        <v>134.11349999999999</v>
      </c>
      <c r="B47" s="37">
        <v>83.180549999999997</v>
      </c>
      <c r="C47" s="64">
        <v>33.852400000000003</v>
      </c>
      <c r="D47" s="36">
        <v>224.55</v>
      </c>
      <c r="E47" s="64"/>
      <c r="F47" s="37">
        <v>40.711280000000002</v>
      </c>
      <c r="G47" s="64">
        <v>91.140090000000001</v>
      </c>
      <c r="H47" s="37">
        <v>100.31870000000001</v>
      </c>
      <c r="I47" s="36">
        <v>115.45310000000001</v>
      </c>
      <c r="J47" s="37">
        <v>48.701059999999998</v>
      </c>
      <c r="L47" s="64">
        <v>67.459280000000007</v>
      </c>
      <c r="M47" s="37">
        <v>45.722250000000003</v>
      </c>
      <c r="N47" s="64">
        <v>89.584879999999998</v>
      </c>
      <c r="O47" s="36">
        <v>32.130380000000002</v>
      </c>
      <c r="P47" s="64">
        <v>88.112139999999997</v>
      </c>
      <c r="Q47" s="37">
        <v>113.86360000000001</v>
      </c>
      <c r="R47" s="64">
        <v>137.18340000000001</v>
      </c>
      <c r="S47" s="37">
        <v>79.338999999999999</v>
      </c>
      <c r="T47" s="36">
        <v>42.60369</v>
      </c>
      <c r="U47" s="37">
        <v>223.67429999999999</v>
      </c>
      <c r="X47" s="36">
        <v>6323050</v>
      </c>
      <c r="Y47" s="36">
        <v>12152698</v>
      </c>
      <c r="Z47">
        <v>618909</v>
      </c>
      <c r="AA47" s="36">
        <v>1563572</v>
      </c>
      <c r="AB47" s="36">
        <v>1702443</v>
      </c>
      <c r="AC47" s="36"/>
      <c r="AD47">
        <f t="shared" si="9"/>
        <v>163.70222058506914</v>
      </c>
      <c r="AE47">
        <f t="shared" si="7"/>
        <v>314.63038386533844</v>
      </c>
      <c r="AF47">
        <f t="shared" si="7"/>
        <v>16.023402889441734</v>
      </c>
      <c r="AG47">
        <f t="shared" si="7"/>
        <v>40.48049729871466</v>
      </c>
      <c r="AH47">
        <f t="shared" si="7"/>
        <v>44.075833580235305</v>
      </c>
      <c r="AL47" s="36">
        <v>2274765</v>
      </c>
      <c r="AM47" s="36">
        <v>6485249</v>
      </c>
      <c r="AN47" s="36">
        <v>5323884</v>
      </c>
      <c r="AO47" s="36">
        <v>2866137</v>
      </c>
      <c r="AP47" s="36">
        <v>9399364</v>
      </c>
      <c r="AQ47" s="36"/>
      <c r="AR47">
        <f t="shared" si="10"/>
        <v>35.523256565770176</v>
      </c>
      <c r="AS47">
        <f t="shared" si="8"/>
        <v>101.27514891424146</v>
      </c>
      <c r="AT47">
        <f t="shared" si="8"/>
        <v>83.139004362384156</v>
      </c>
      <c r="AU47">
        <f t="shared" si="8"/>
        <v>44.758258546991378</v>
      </c>
      <c r="AV47">
        <f t="shared" si="8"/>
        <v>146.78264301018515</v>
      </c>
    </row>
    <row r="48" spans="1:48" x14ac:dyDescent="0.2">
      <c r="A48" s="64">
        <v>96.236829999999998</v>
      </c>
      <c r="B48" s="37">
        <v>55.240090000000002</v>
      </c>
      <c r="C48" s="64">
        <v>10.13457</v>
      </c>
      <c r="D48" s="36">
        <v>210.63560000000001</v>
      </c>
      <c r="E48" s="64"/>
      <c r="F48" s="37">
        <v>33.67745</v>
      </c>
      <c r="G48" s="64">
        <v>34.8279</v>
      </c>
      <c r="H48" s="37">
        <v>111.58629999999999</v>
      </c>
      <c r="I48" s="36">
        <v>123.541</v>
      </c>
      <c r="J48" s="37">
        <v>87.649979999999999</v>
      </c>
      <c r="L48" s="64">
        <v>81.66722</v>
      </c>
      <c r="M48" s="37">
        <v>107.7017</v>
      </c>
      <c r="N48" s="64">
        <v>62.204569999999997</v>
      </c>
      <c r="O48" s="36">
        <v>136.0274</v>
      </c>
      <c r="P48" s="64">
        <v>92.042450000000002</v>
      </c>
      <c r="Q48" s="37">
        <v>92.448650000000001</v>
      </c>
      <c r="R48" s="64">
        <v>121.22410000000001</v>
      </c>
      <c r="S48" s="37">
        <v>38.03839</v>
      </c>
      <c r="T48" s="36">
        <v>78.837329999999994</v>
      </c>
      <c r="U48" s="37">
        <v>105.9216</v>
      </c>
      <c r="X48" s="36">
        <v>3961896</v>
      </c>
      <c r="Y48" s="36">
        <v>12059996</v>
      </c>
      <c r="Z48">
        <v>966276</v>
      </c>
      <c r="AA48" s="36">
        <v>2287263</v>
      </c>
      <c r="AB48" s="36">
        <v>810225</v>
      </c>
      <c r="AC48" s="36"/>
      <c r="AD48">
        <f t="shared" si="9"/>
        <v>102.57252005394596</v>
      </c>
      <c r="AE48">
        <f t="shared" si="7"/>
        <v>312.23035172061759</v>
      </c>
      <c r="AF48">
        <f t="shared" si="7"/>
        <v>25.016649701972664</v>
      </c>
      <c r="AG48">
        <f t="shared" si="7"/>
        <v>59.216680583273416</v>
      </c>
      <c r="AH48">
        <f t="shared" si="7"/>
        <v>20.976527415335582</v>
      </c>
      <c r="AL48" s="36">
        <v>13075486</v>
      </c>
      <c r="AM48" s="36">
        <v>6318636</v>
      </c>
      <c r="AN48" s="36">
        <v>4894069</v>
      </c>
      <c r="AO48" s="36">
        <v>1381842</v>
      </c>
      <c r="AP48" s="36">
        <v>7912591</v>
      </c>
      <c r="AQ48" s="36"/>
      <c r="AR48">
        <f t="shared" si="10"/>
        <v>204.18981472817455</v>
      </c>
      <c r="AS48">
        <f t="shared" si="8"/>
        <v>98.673281756010752</v>
      </c>
      <c r="AT48">
        <f t="shared" si="8"/>
        <v>76.426913873557183</v>
      </c>
      <c r="AU48">
        <f t="shared" si="8"/>
        <v>21.579164396918799</v>
      </c>
      <c r="AV48">
        <f t="shared" si="8"/>
        <v>123.56485183876313</v>
      </c>
    </row>
    <row r="49" spans="1:48" x14ac:dyDescent="0.2">
      <c r="A49" s="64">
        <v>72.976730000000003</v>
      </c>
      <c r="B49" s="37"/>
      <c r="C49" s="64">
        <v>34.895809999999997</v>
      </c>
      <c r="D49" s="36">
        <v>93.914209999999997</v>
      </c>
      <c r="E49" s="64"/>
      <c r="F49" s="37">
        <v>28.185120000000001</v>
      </c>
      <c r="G49" s="64">
        <v>32.890079999999998</v>
      </c>
      <c r="H49" s="37">
        <v>108.9705</v>
      </c>
      <c r="I49" s="36">
        <v>106.39960000000001</v>
      </c>
      <c r="J49" s="37">
        <v>80.524000000000001</v>
      </c>
      <c r="L49" s="64">
        <v>86.671170000000004</v>
      </c>
      <c r="M49" s="37">
        <v>52.270769999999999</v>
      </c>
      <c r="N49" s="64">
        <v>46.46857</v>
      </c>
      <c r="O49" s="36">
        <v>72.248289999999997</v>
      </c>
      <c r="P49" s="64"/>
      <c r="Q49" s="37">
        <v>119.88509999999999</v>
      </c>
      <c r="R49" s="64">
        <v>93.650199999999998</v>
      </c>
      <c r="S49" s="37">
        <v>61.59787</v>
      </c>
      <c r="T49" s="36"/>
      <c r="U49" s="37">
        <v>64.24624</v>
      </c>
      <c r="X49" s="36">
        <v>3166643</v>
      </c>
      <c r="Y49" s="36">
        <v>17027539</v>
      </c>
      <c r="Z49">
        <v>540104</v>
      </c>
      <c r="AA49" s="36">
        <v>1869949</v>
      </c>
      <c r="AB49" s="36">
        <v>3006367</v>
      </c>
      <c r="AC49" s="36"/>
      <c r="AD49">
        <f t="shared" si="9"/>
        <v>81.983614062859701</v>
      </c>
      <c r="AE49">
        <f t="shared" si="7"/>
        <v>440.83882705322077</v>
      </c>
      <c r="AF49">
        <f t="shared" si="7"/>
        <v>13.983160681455653</v>
      </c>
      <c r="AG49">
        <f t="shared" si="7"/>
        <v>48.412523019876389</v>
      </c>
      <c r="AH49">
        <f t="shared" si="7"/>
        <v>77.834107557851439</v>
      </c>
      <c r="AL49" s="36">
        <v>12975990</v>
      </c>
      <c r="AM49" s="36">
        <v>3006136</v>
      </c>
      <c r="AN49" s="36">
        <v>5413898</v>
      </c>
      <c r="AO49" s="36">
        <v>2207281</v>
      </c>
      <c r="AP49" s="36">
        <v>6000855</v>
      </c>
      <c r="AQ49" s="36"/>
      <c r="AR49">
        <f t="shared" si="10"/>
        <v>202.63606217119928</v>
      </c>
      <c r="AS49">
        <f t="shared" si="8"/>
        <v>46.944515323384216</v>
      </c>
      <c r="AT49">
        <f t="shared" si="8"/>
        <v>84.544683813453275</v>
      </c>
      <c r="AU49">
        <f t="shared" si="8"/>
        <v>34.469410807599807</v>
      </c>
      <c r="AV49">
        <f t="shared" si="8"/>
        <v>93.710740133149926</v>
      </c>
    </row>
    <row r="50" spans="1:48" x14ac:dyDescent="0.2">
      <c r="A50" s="64">
        <v>136.8246</v>
      </c>
      <c r="B50" s="37"/>
      <c r="C50" s="64">
        <v>71.986990000000006</v>
      </c>
      <c r="D50" s="36">
        <v>246.9521</v>
      </c>
      <c r="E50" s="64"/>
      <c r="F50" s="37">
        <v>18.018080000000001</v>
      </c>
      <c r="G50" s="64">
        <v>47.083829999999999</v>
      </c>
      <c r="H50" s="37">
        <v>64.450890000000001</v>
      </c>
      <c r="I50" s="36">
        <v>120.9295</v>
      </c>
      <c r="J50" s="37">
        <v>40.76585</v>
      </c>
      <c r="L50" s="64">
        <v>78.675690000000003</v>
      </c>
      <c r="M50" s="37">
        <v>141.5686</v>
      </c>
      <c r="N50" s="64">
        <v>93.368589999999998</v>
      </c>
      <c r="O50" s="36">
        <v>64.174809999999994</v>
      </c>
      <c r="P50" s="64"/>
      <c r="Q50" s="37">
        <v>71.985079999999996</v>
      </c>
      <c r="R50" s="64">
        <v>56.461289999999998</v>
      </c>
      <c r="S50" s="37">
        <v>97.577020000000005</v>
      </c>
      <c r="T50" s="36"/>
      <c r="U50" s="37">
        <v>45.986020000000003</v>
      </c>
      <c r="X50" s="36">
        <v>3257546</v>
      </c>
      <c r="Y50" s="36">
        <v>6935422</v>
      </c>
      <c r="Z50">
        <v>638581</v>
      </c>
      <c r="AA50" s="36">
        <v>3417665</v>
      </c>
      <c r="AB50" s="36">
        <v>1956931</v>
      </c>
      <c r="AC50" s="36"/>
      <c r="AD50">
        <f t="shared" si="9"/>
        <v>84.337070536846866</v>
      </c>
      <c r="AE50">
        <f t="shared" si="7"/>
        <v>179.5563821406665</v>
      </c>
      <c r="AF50">
        <f t="shared" si="7"/>
        <v>16.532706166080295</v>
      </c>
      <c r="AG50">
        <f t="shared" si="7"/>
        <v>88.48251235019022</v>
      </c>
      <c r="AH50">
        <f t="shared" si="7"/>
        <v>50.664465761263934</v>
      </c>
      <c r="AL50" s="36">
        <v>4136432</v>
      </c>
      <c r="AM50" s="36">
        <v>3204536</v>
      </c>
      <c r="AN50" s="36">
        <v>11087108</v>
      </c>
      <c r="AO50" s="36">
        <v>5298237</v>
      </c>
      <c r="AP50" s="36">
        <v>8304851</v>
      </c>
      <c r="AQ50" s="36"/>
      <c r="AR50">
        <f t="shared" si="10"/>
        <v>64.595479182624089</v>
      </c>
      <c r="AS50">
        <f t="shared" si="8"/>
        <v>50.042775628360246</v>
      </c>
      <c r="AT50">
        <f t="shared" si="8"/>
        <v>173.13884381745061</v>
      </c>
      <c r="AU50">
        <f t="shared" si="8"/>
        <v>82.738494876286779</v>
      </c>
      <c r="AV50">
        <f t="shared" si="8"/>
        <v>129.69047475826866</v>
      </c>
    </row>
    <row r="51" spans="1:48" x14ac:dyDescent="0.2">
      <c r="A51" s="64">
        <v>169.4769</v>
      </c>
      <c r="B51" s="37"/>
      <c r="C51" s="64">
        <v>32.604950000000002</v>
      </c>
      <c r="D51" s="36">
        <v>81.38279</v>
      </c>
      <c r="E51" s="64"/>
      <c r="F51" s="37">
        <v>9.8945209999999992</v>
      </c>
      <c r="G51" s="64"/>
      <c r="H51" s="37">
        <v>59.393639999999998</v>
      </c>
      <c r="I51" s="36">
        <v>144.3681</v>
      </c>
      <c r="J51" s="37">
        <v>93.558250000000001</v>
      </c>
      <c r="L51" s="64">
        <v>36.243549999999999</v>
      </c>
      <c r="M51" s="37">
        <v>70.799170000000004</v>
      </c>
      <c r="N51" s="64"/>
      <c r="O51" s="36"/>
      <c r="P51" s="64"/>
      <c r="Q51" s="37">
        <v>88.188919999999996</v>
      </c>
      <c r="R51" s="64"/>
      <c r="S51" s="37">
        <v>82.790329999999997</v>
      </c>
      <c r="T51" s="36"/>
      <c r="U51" s="37">
        <v>78.587000000000003</v>
      </c>
      <c r="X51" s="36">
        <v>2919434</v>
      </c>
      <c r="Y51" s="36">
        <v>3451882</v>
      </c>
      <c r="Z51">
        <v>1031015</v>
      </c>
      <c r="AA51" s="36">
        <v>1611031</v>
      </c>
      <c r="AB51" s="36">
        <v>3180256</v>
      </c>
      <c r="AC51" s="36"/>
      <c r="AD51">
        <f t="shared" si="9"/>
        <v>75.583433414499439</v>
      </c>
      <c r="AE51">
        <f t="shared" si="9"/>
        <v>89.368382125339764</v>
      </c>
      <c r="AF51">
        <f t="shared" si="9"/>
        <v>26.692726604489138</v>
      </c>
      <c r="AG51">
        <f t="shared" si="9"/>
        <v>41.709199220531943</v>
      </c>
      <c r="AH51">
        <f t="shared" si="9"/>
        <v>82.336051308939446</v>
      </c>
      <c r="AL51" s="36">
        <v>5398497</v>
      </c>
      <c r="AM51" s="36">
        <v>2540584</v>
      </c>
      <c r="AN51" s="36">
        <v>13420702</v>
      </c>
      <c r="AO51" s="36">
        <v>3334920</v>
      </c>
      <c r="AP51" s="36">
        <v>10571073</v>
      </c>
      <c r="AQ51" s="36"/>
      <c r="AR51">
        <f t="shared" si="10"/>
        <v>84.30417823403323</v>
      </c>
      <c r="AS51">
        <f t="shared" si="10"/>
        <v>39.674347573877149</v>
      </c>
      <c r="AT51">
        <f t="shared" si="10"/>
        <v>209.58078765883289</v>
      </c>
      <c r="AU51">
        <f t="shared" si="10"/>
        <v>52.078882340073932</v>
      </c>
      <c r="AV51">
        <f t="shared" si="10"/>
        <v>165.08032185939464</v>
      </c>
    </row>
    <row r="52" spans="1:48" x14ac:dyDescent="0.2">
      <c r="A52" s="64">
        <v>90.566450000000003</v>
      </c>
      <c r="B52" s="37"/>
      <c r="C52" s="64">
        <v>39.89284</v>
      </c>
      <c r="D52" s="36"/>
      <c r="E52" s="64"/>
      <c r="F52" s="37"/>
      <c r="G52" s="64"/>
      <c r="H52" s="37">
        <v>142.08179999999999</v>
      </c>
      <c r="I52" s="36">
        <v>40.745260000000002</v>
      </c>
      <c r="J52" s="37"/>
      <c r="L52" s="64">
        <v>82.297139999999999</v>
      </c>
      <c r="M52" s="37">
        <v>77.931179999999998</v>
      </c>
      <c r="N52" s="64"/>
      <c r="O52" s="36"/>
      <c r="P52" s="64"/>
      <c r="Q52" s="37">
        <v>91.153040000000004</v>
      </c>
      <c r="R52" s="64"/>
      <c r="S52" s="37"/>
      <c r="T52" s="36"/>
      <c r="U52" s="37">
        <v>114.7174</v>
      </c>
      <c r="X52" s="36">
        <v>4347482</v>
      </c>
      <c r="Y52" s="36">
        <v>2291536</v>
      </c>
      <c r="Z52">
        <v>473866</v>
      </c>
      <c r="AA52" s="36">
        <v>2763335</v>
      </c>
      <c r="AB52" s="36">
        <v>2012692</v>
      </c>
      <c r="AC52" s="36"/>
      <c r="AD52">
        <f t="shared" si="9"/>
        <v>112.5552474444481</v>
      </c>
      <c r="AE52">
        <f t="shared" si="9"/>
        <v>59.327307509924324</v>
      </c>
      <c r="AF52">
        <f t="shared" si="9"/>
        <v>12.268275034953758</v>
      </c>
      <c r="AG52">
        <f t="shared" si="9"/>
        <v>71.542068419582634</v>
      </c>
      <c r="AH52">
        <f t="shared" si="9"/>
        <v>52.108104435961124</v>
      </c>
      <c r="AL52" s="36">
        <v>7059729</v>
      </c>
      <c r="AM52" s="36">
        <v>2288257</v>
      </c>
      <c r="AN52" s="36">
        <v>12798327</v>
      </c>
      <c r="AO52" s="36">
        <v>6267737</v>
      </c>
      <c r="AP52" s="36">
        <v>12152695</v>
      </c>
      <c r="AQ52" s="36"/>
      <c r="AR52">
        <f t="shared" si="10"/>
        <v>110.24636151506118</v>
      </c>
      <c r="AS52">
        <f t="shared" si="10"/>
        <v>35.733950759493652</v>
      </c>
      <c r="AT52">
        <f t="shared" si="10"/>
        <v>199.86163565626504</v>
      </c>
      <c r="AU52">
        <f t="shared" si="10"/>
        <v>97.878431195209473</v>
      </c>
      <c r="AV52">
        <f t="shared" si="10"/>
        <v>189.7792969605882</v>
      </c>
    </row>
    <row r="53" spans="1:48" x14ac:dyDescent="0.2">
      <c r="A53" s="64">
        <v>71.384479999999996</v>
      </c>
      <c r="B53" s="37"/>
      <c r="C53" s="64">
        <v>113.7184</v>
      </c>
      <c r="D53" s="36"/>
      <c r="E53" s="64"/>
      <c r="F53" s="37"/>
      <c r="G53" s="64"/>
      <c r="H53" s="37">
        <v>50.729840000000003</v>
      </c>
      <c r="I53" s="36">
        <v>41.04786</v>
      </c>
      <c r="J53" s="37"/>
      <c r="L53" s="64">
        <v>93.333939999999998</v>
      </c>
      <c r="M53" s="37">
        <v>76.890870000000007</v>
      </c>
      <c r="N53" s="64"/>
      <c r="O53" s="36"/>
      <c r="P53" s="64"/>
      <c r="Q53" s="37"/>
      <c r="R53" s="64"/>
      <c r="S53" s="37"/>
      <c r="T53" s="36"/>
      <c r="U53" s="37">
        <v>98.823400000000007</v>
      </c>
      <c r="X53" s="36">
        <v>3212875</v>
      </c>
      <c r="Y53" s="36">
        <v>8673313</v>
      </c>
      <c r="Z53">
        <v>1572486</v>
      </c>
      <c r="AA53" s="36">
        <v>3874842</v>
      </c>
      <c r="AB53" s="36">
        <v>1881094</v>
      </c>
      <c r="AC53" s="36"/>
      <c r="AD53">
        <f t="shared" si="9"/>
        <v>83.180549254276642</v>
      </c>
      <c r="AE53">
        <f t="shared" si="9"/>
        <v>224.54995578547502</v>
      </c>
      <c r="AF53">
        <f t="shared" si="9"/>
        <v>40.711278582160979</v>
      </c>
      <c r="AG53">
        <f t="shared" si="9"/>
        <v>100.31871325013884</v>
      </c>
      <c r="AH53">
        <f t="shared" si="9"/>
        <v>48.701064348573873</v>
      </c>
      <c r="AL53" s="36">
        <v>2927867</v>
      </c>
      <c r="AM53" s="36">
        <v>2057499</v>
      </c>
      <c r="AN53" s="36">
        <v>7291360</v>
      </c>
      <c r="AO53" s="36">
        <v>5080547</v>
      </c>
      <c r="AP53" s="36">
        <v>14323196</v>
      </c>
      <c r="AQ53" s="36"/>
      <c r="AR53">
        <f t="shared" si="10"/>
        <v>45.722248509824901</v>
      </c>
      <c r="AS53">
        <f t="shared" si="10"/>
        <v>32.130380439656662</v>
      </c>
      <c r="AT53">
        <f t="shared" si="10"/>
        <v>113.86356480488931</v>
      </c>
      <c r="AU53">
        <f t="shared" si="10"/>
        <v>79.338997468069877</v>
      </c>
      <c r="AV53">
        <f t="shared" si="10"/>
        <v>223.67434277818288</v>
      </c>
    </row>
    <row r="54" spans="1:48" x14ac:dyDescent="0.2">
      <c r="A54" s="64">
        <v>79.228430000000003</v>
      </c>
      <c r="B54" s="37"/>
      <c r="C54" s="64">
        <v>24.166060000000002</v>
      </c>
      <c r="D54" s="36"/>
      <c r="E54" s="64"/>
      <c r="F54" s="37"/>
      <c r="G54" s="64"/>
      <c r="H54" s="37">
        <v>31.677129999999998</v>
      </c>
      <c r="I54" s="36">
        <v>85.449399999999997</v>
      </c>
      <c r="J54" s="37"/>
      <c r="L54" s="64">
        <v>116.657</v>
      </c>
      <c r="M54" s="37">
        <v>107.67270000000001</v>
      </c>
      <c r="N54" s="64"/>
      <c r="O54" s="36"/>
      <c r="P54" s="64"/>
      <c r="Q54" s="37"/>
      <c r="R54" s="64"/>
      <c r="S54" s="37"/>
      <c r="T54" s="36"/>
      <c r="U54" s="37">
        <v>77.533140000000003</v>
      </c>
      <c r="X54" s="36">
        <v>2133666</v>
      </c>
      <c r="Y54" s="36">
        <v>8135868</v>
      </c>
      <c r="Z54">
        <v>1300802</v>
      </c>
      <c r="AA54" s="36">
        <v>4310056</v>
      </c>
      <c r="AB54" s="36">
        <v>3385508</v>
      </c>
      <c r="AC54" s="36"/>
      <c r="AD54">
        <f t="shared" si="9"/>
        <v>55.240091757437014</v>
      </c>
      <c r="AE54">
        <f t="shared" si="9"/>
        <v>210.63563596476467</v>
      </c>
      <c r="AF54">
        <f t="shared" si="9"/>
        <v>33.677446159922681</v>
      </c>
      <c r="AG54">
        <f t="shared" si="9"/>
        <v>111.58629744284809</v>
      </c>
      <c r="AH54">
        <f t="shared" si="9"/>
        <v>87.649975472045327</v>
      </c>
      <c r="AL54" s="36">
        <v>6896779</v>
      </c>
      <c r="AM54" s="36">
        <v>8710640</v>
      </c>
      <c r="AN54" s="36">
        <v>5920036</v>
      </c>
      <c r="AO54" s="36">
        <v>2435824</v>
      </c>
      <c r="AP54" s="36">
        <v>6782788</v>
      </c>
      <c r="AQ54" s="36"/>
      <c r="AR54">
        <f t="shared" si="10"/>
        <v>107.70169661236035</v>
      </c>
      <c r="AS54">
        <f t="shared" si="10"/>
        <v>136.02736967205857</v>
      </c>
      <c r="AT54">
        <f t="shared" si="10"/>
        <v>92.448651929582098</v>
      </c>
      <c r="AU54">
        <f t="shared" si="10"/>
        <v>38.0383911749392</v>
      </c>
      <c r="AV54">
        <f t="shared" si="10"/>
        <v>105.92158678159159</v>
      </c>
    </row>
    <row r="55" spans="1:48" x14ac:dyDescent="0.2">
      <c r="A55" s="64">
        <v>78.341620000000006</v>
      </c>
      <c r="B55" s="37"/>
      <c r="C55" s="64">
        <v>33.052230000000002</v>
      </c>
      <c r="D55" s="36"/>
      <c r="E55" s="64"/>
      <c r="F55" s="37"/>
      <c r="G55" s="64"/>
      <c r="H55" s="37"/>
      <c r="I55" s="36"/>
      <c r="J55" s="37"/>
      <c r="L55" s="64"/>
      <c r="M55" s="37">
        <v>75.088009999999997</v>
      </c>
      <c r="N55" s="64"/>
      <c r="O55" s="36"/>
      <c r="P55" s="64"/>
      <c r="Q55" s="37"/>
      <c r="R55" s="64"/>
      <c r="S55" s="37"/>
      <c r="T55" s="36"/>
      <c r="U55" s="37"/>
      <c r="X55" s="36"/>
      <c r="Y55" s="36">
        <v>3627466</v>
      </c>
      <c r="Z55">
        <v>1088659</v>
      </c>
      <c r="AA55" s="36">
        <v>4209019</v>
      </c>
      <c r="AB55" s="36">
        <v>3110265</v>
      </c>
      <c r="AC55" s="36"/>
      <c r="AE55">
        <f t="shared" ref="AE55:AH60" si="11">Y55/$X$34*100</f>
        <v>93.914209012555389</v>
      </c>
      <c r="AF55">
        <f t="shared" si="11"/>
        <v>28.185115689409507</v>
      </c>
      <c r="AG55">
        <f t="shared" si="11"/>
        <v>108.97047418330506</v>
      </c>
      <c r="AH55">
        <f t="shared" si="11"/>
        <v>80.524001408816943</v>
      </c>
      <c r="AL55" s="36">
        <v>3347208</v>
      </c>
      <c r="AM55" s="36">
        <v>4626487</v>
      </c>
      <c r="AN55" s="36">
        <v>7676955</v>
      </c>
      <c r="AO55" s="36">
        <v>3944477</v>
      </c>
      <c r="AP55" s="36">
        <v>4114068</v>
      </c>
      <c r="AQ55" s="36"/>
      <c r="AR55">
        <f t="shared" si="10"/>
        <v>52.270774591220835</v>
      </c>
      <c r="AS55">
        <f t="shared" si="10"/>
        <v>72.248291449534506</v>
      </c>
      <c r="AT55">
        <f t="shared" si="10"/>
        <v>119.88510554227456</v>
      </c>
      <c r="AU55">
        <f t="shared" si="10"/>
        <v>61.597865488865644</v>
      </c>
      <c r="AV55">
        <f t="shared" si="10"/>
        <v>64.24623778413374</v>
      </c>
    </row>
    <row r="56" spans="1:48" x14ac:dyDescent="0.2">
      <c r="A56" s="64">
        <v>79.009730000000005</v>
      </c>
      <c r="B56" s="37"/>
      <c r="C56" s="64"/>
      <c r="D56" s="36"/>
      <c r="E56" s="64"/>
      <c r="F56" s="37"/>
      <c r="G56" s="64"/>
      <c r="H56" s="37"/>
      <c r="I56" s="36"/>
      <c r="J56" s="37"/>
      <c r="L56" s="64"/>
      <c r="M56" s="37">
        <v>81.542289999999994</v>
      </c>
      <c r="N56" s="64"/>
      <c r="O56" s="36"/>
      <c r="P56" s="64"/>
      <c r="Q56" s="37"/>
      <c r="R56" s="64"/>
      <c r="S56" s="37"/>
      <c r="T56" s="36"/>
      <c r="U56" s="37"/>
      <c r="X56" s="36"/>
      <c r="Y56" s="36">
        <v>9538601</v>
      </c>
      <c r="Z56">
        <v>695954</v>
      </c>
      <c r="AA56" s="36">
        <v>2489436</v>
      </c>
      <c r="AB56" s="36">
        <v>1574594</v>
      </c>
      <c r="AC56" s="36"/>
      <c r="AE56">
        <f t="shared" si="11"/>
        <v>246.95205082594018</v>
      </c>
      <c r="AF56">
        <f t="shared" si="11"/>
        <v>18.018079127171411</v>
      </c>
      <c r="AG56">
        <f t="shared" si="11"/>
        <v>64.45089018818642</v>
      </c>
      <c r="AH56">
        <f t="shared" si="11"/>
        <v>40.765854187445349</v>
      </c>
      <c r="AL56" s="36">
        <v>9065481</v>
      </c>
      <c r="AM56" s="36">
        <v>4109494</v>
      </c>
      <c r="AN56" s="36">
        <v>4609632</v>
      </c>
      <c r="AO56" s="36">
        <v>6248436</v>
      </c>
      <c r="AP56" s="36">
        <v>2944758</v>
      </c>
      <c r="AQ56" s="36"/>
      <c r="AR56">
        <f t="shared" si="10"/>
        <v>141.56864882970979</v>
      </c>
      <c r="AS56">
        <f t="shared" si="10"/>
        <v>64.174809141820433</v>
      </c>
      <c r="AT56">
        <f t="shared" si="10"/>
        <v>71.985079869693934</v>
      </c>
      <c r="AU56">
        <f t="shared" si="10"/>
        <v>97.57702231342347</v>
      </c>
      <c r="AV56">
        <f t="shared" si="10"/>
        <v>45.986022273995012</v>
      </c>
    </row>
    <row r="57" spans="1:48" x14ac:dyDescent="0.2">
      <c r="A57" s="64"/>
      <c r="B57" s="37"/>
      <c r="C57" s="64"/>
      <c r="D57" s="36"/>
      <c r="E57" s="64"/>
      <c r="F57" s="37"/>
      <c r="G57" s="64"/>
      <c r="H57" s="37"/>
      <c r="I57" s="36"/>
      <c r="J57" s="37"/>
      <c r="L57" s="64"/>
      <c r="M57" s="37">
        <v>79.590590000000006</v>
      </c>
      <c r="N57" s="64"/>
      <c r="O57" s="36"/>
      <c r="P57" s="64"/>
      <c r="Q57" s="37"/>
      <c r="R57" s="64"/>
      <c r="S57" s="37"/>
      <c r="T57" s="36"/>
      <c r="U57" s="37"/>
      <c r="X57" s="36"/>
      <c r="Y57" s="36">
        <v>3143436</v>
      </c>
      <c r="Z57">
        <v>382179</v>
      </c>
      <c r="AA57" s="36">
        <v>2294098</v>
      </c>
      <c r="AB57" s="36">
        <v>3613717</v>
      </c>
      <c r="AC57" s="36"/>
      <c r="AE57">
        <f t="shared" si="11"/>
        <v>81.382790499370927</v>
      </c>
      <c r="AF57">
        <f t="shared" si="11"/>
        <v>9.894520992397835</v>
      </c>
      <c r="AG57">
        <f t="shared" si="11"/>
        <v>59.39363706435438</v>
      </c>
      <c r="AH57">
        <f t="shared" si="11"/>
        <v>93.558250759683105</v>
      </c>
      <c r="AL57" s="36">
        <v>4533691</v>
      </c>
      <c r="AM57" s="36"/>
      <c r="AN57" s="36">
        <v>5647260</v>
      </c>
      <c r="AO57" s="36">
        <v>5301556</v>
      </c>
      <c r="AP57" s="36">
        <v>5032392</v>
      </c>
      <c r="AQ57" s="36"/>
      <c r="AR57">
        <f t="shared" si="10"/>
        <v>70.799167642777675</v>
      </c>
      <c r="AT57">
        <f t="shared" si="10"/>
        <v>88.188918799793072</v>
      </c>
      <c r="AU57">
        <f t="shared" si="10"/>
        <v>82.790325148223346</v>
      </c>
      <c r="AV57">
        <f t="shared" si="10"/>
        <v>78.586997846164024</v>
      </c>
    </row>
    <row r="58" spans="1:48" x14ac:dyDescent="0.2">
      <c r="A58" s="64"/>
      <c r="B58" s="37"/>
      <c r="C58" s="64"/>
      <c r="D58" s="36"/>
      <c r="E58" s="64"/>
      <c r="F58" s="37"/>
      <c r="G58" s="64"/>
      <c r="H58" s="37"/>
      <c r="I58" s="36"/>
      <c r="J58" s="37"/>
      <c r="L58" s="64"/>
      <c r="M58" s="37">
        <v>75.535880000000006</v>
      </c>
      <c r="N58" s="64"/>
      <c r="O58" s="36"/>
      <c r="P58" s="64"/>
      <c r="Q58" s="37"/>
      <c r="R58" s="64"/>
      <c r="S58" s="37"/>
      <c r="T58" s="36"/>
      <c r="U58" s="37"/>
      <c r="X58" s="36"/>
      <c r="Y58" s="36"/>
      <c r="Z58" s="36"/>
      <c r="AA58" s="36">
        <v>5487955</v>
      </c>
      <c r="AB58" s="36"/>
      <c r="AC58" s="36"/>
      <c r="AG58">
        <f t="shared" si="11"/>
        <v>142.08181494230362</v>
      </c>
      <c r="AL58" s="36">
        <v>4990396</v>
      </c>
      <c r="AM58" s="36"/>
      <c r="AN58" s="36">
        <v>5837070</v>
      </c>
      <c r="AO58" s="36"/>
      <c r="AP58" s="36">
        <v>7346036</v>
      </c>
      <c r="AQ58" s="36"/>
      <c r="AR58">
        <f t="shared" si="10"/>
        <v>77.931178593302263</v>
      </c>
      <c r="AT58">
        <f t="shared" si="10"/>
        <v>91.153035677250244</v>
      </c>
      <c r="AV58">
        <f t="shared" si="10"/>
        <v>114.71739787159731</v>
      </c>
    </row>
    <row r="59" spans="1:48" x14ac:dyDescent="0.2">
      <c r="A59" s="66"/>
      <c r="B59" s="50"/>
      <c r="C59" s="66"/>
      <c r="D59" s="49"/>
      <c r="E59" s="66"/>
      <c r="F59" s="50"/>
      <c r="G59" s="66"/>
      <c r="H59" s="50"/>
      <c r="I59" s="49"/>
      <c r="J59" s="50"/>
      <c r="L59" s="66"/>
      <c r="M59" s="50">
        <v>52.573779999999999</v>
      </c>
      <c r="N59" s="66"/>
      <c r="O59" s="49"/>
      <c r="P59" s="66"/>
      <c r="Q59" s="50"/>
      <c r="R59" s="66"/>
      <c r="S59" s="50"/>
      <c r="T59" s="49"/>
      <c r="U59" s="50"/>
      <c r="X59" s="36"/>
      <c r="Y59" s="36"/>
      <c r="Z59" s="36"/>
      <c r="AA59" s="36">
        <v>1959456</v>
      </c>
      <c r="AB59" s="36"/>
      <c r="AC59" s="36"/>
      <c r="AG59">
        <f t="shared" si="11"/>
        <v>50.729837394728371</v>
      </c>
      <c r="AL59" s="36">
        <v>4923779</v>
      </c>
      <c r="AM59" s="36"/>
      <c r="AN59" s="36"/>
      <c r="AO59" s="36"/>
      <c r="AP59" s="36">
        <v>6328249</v>
      </c>
      <c r="AQ59" s="36"/>
      <c r="AR59">
        <f t="shared" si="10"/>
        <v>76.890872107734793</v>
      </c>
      <c r="AV59">
        <f t="shared" si="10"/>
        <v>98.823400588227159</v>
      </c>
    </row>
    <row r="60" spans="1:48" x14ac:dyDescent="0.2">
      <c r="X60" s="36"/>
      <c r="Y60" s="36"/>
      <c r="Z60" s="36"/>
      <c r="AA60" s="36">
        <v>1223539</v>
      </c>
      <c r="AB60" s="36"/>
      <c r="AC60" s="36"/>
      <c r="AG60">
        <f t="shared" si="11"/>
        <v>31.677125955422603</v>
      </c>
      <c r="AL60" s="36">
        <v>6894920</v>
      </c>
      <c r="AM60" s="36"/>
      <c r="AN60" s="36"/>
      <c r="AO60" s="36"/>
      <c r="AP60" s="36">
        <v>4964907</v>
      </c>
      <c r="AQ60" s="36"/>
      <c r="AR60">
        <f t="shared" si="10"/>
        <v>107.67266603823258</v>
      </c>
      <c r="AV60">
        <f t="shared" si="10"/>
        <v>77.533136471762276</v>
      </c>
    </row>
    <row r="61" spans="1:48" x14ac:dyDescent="0.2">
      <c r="A61" s="59" t="s">
        <v>22</v>
      </c>
      <c r="C61" s="36" t="s">
        <v>107</v>
      </c>
      <c r="D61" s="36"/>
      <c r="E61" s="36"/>
      <c r="F61" s="36"/>
      <c r="L61" s="59" t="s">
        <v>22</v>
      </c>
      <c r="N61" s="36" t="s">
        <v>110</v>
      </c>
      <c r="O61" s="36"/>
      <c r="P61" s="36"/>
      <c r="Q61" s="36"/>
      <c r="AL61" s="36">
        <v>4808331</v>
      </c>
      <c r="AM61" s="36"/>
      <c r="AN61" s="36"/>
      <c r="AO61" s="36"/>
      <c r="AP61" s="36"/>
      <c r="AQ61" s="36"/>
      <c r="AR61">
        <f t="shared" si="10"/>
        <v>75.088009427851361</v>
      </c>
    </row>
    <row r="62" spans="1:48" x14ac:dyDescent="0.2">
      <c r="A62" s="59" t="s">
        <v>161</v>
      </c>
      <c r="C62" s="36" t="s">
        <v>198</v>
      </c>
      <c r="D62" s="36"/>
      <c r="E62" s="36"/>
      <c r="F62" s="36"/>
      <c r="L62" s="59" t="s">
        <v>161</v>
      </c>
      <c r="N62" s="36" t="s">
        <v>198</v>
      </c>
      <c r="O62" s="36"/>
      <c r="P62" s="36"/>
      <c r="Q62" s="36"/>
      <c r="AL62" s="36">
        <v>5221637</v>
      </c>
      <c r="AM62" s="36"/>
      <c r="AN62" s="36"/>
      <c r="AO62" s="36"/>
      <c r="AP62" s="36"/>
      <c r="AQ62" s="36"/>
      <c r="AR62">
        <f t="shared" si="10"/>
        <v>81.542291552893815</v>
      </c>
    </row>
    <row r="63" spans="1:48" x14ac:dyDescent="0.2">
      <c r="A63" s="59"/>
      <c r="B63" s="36"/>
      <c r="C63" s="36"/>
      <c r="D63" s="36"/>
      <c r="E63" s="36"/>
      <c r="F63" s="36"/>
      <c r="L63" s="59"/>
      <c r="M63" s="36"/>
      <c r="N63" s="36"/>
      <c r="O63" s="36"/>
      <c r="P63" s="36"/>
      <c r="Q63" s="36"/>
      <c r="AL63" s="36">
        <v>5096658</v>
      </c>
      <c r="AM63" s="36"/>
      <c r="AN63" s="36"/>
      <c r="AO63" s="36"/>
      <c r="AP63" s="36"/>
      <c r="AQ63" s="36"/>
      <c r="AR63">
        <f t="shared" si="10"/>
        <v>79.590590571766796</v>
      </c>
    </row>
    <row r="64" spans="1:48" x14ac:dyDescent="0.2">
      <c r="A64" s="59" t="s">
        <v>163</v>
      </c>
      <c r="C64" s="36"/>
      <c r="D64" s="36"/>
      <c r="E64" s="36"/>
      <c r="F64" s="36"/>
      <c r="G64" s="36"/>
      <c r="L64" s="59" t="s">
        <v>163</v>
      </c>
      <c r="N64" s="36"/>
      <c r="O64" s="36"/>
      <c r="P64" s="36"/>
      <c r="Q64" s="36"/>
      <c r="R64" s="36"/>
      <c r="AL64" s="36">
        <v>4837011</v>
      </c>
      <c r="AM64" s="36"/>
      <c r="AN64" s="36"/>
      <c r="AO64" s="36"/>
      <c r="AP64" s="36"/>
      <c r="AQ64" s="36"/>
      <c r="AR64">
        <f t="shared" si="10"/>
        <v>75.535882943711798</v>
      </c>
    </row>
    <row r="65" spans="1:44" x14ac:dyDescent="0.2">
      <c r="A65" s="59" t="s">
        <v>164</v>
      </c>
      <c r="C65" s="36">
        <v>17.64</v>
      </c>
      <c r="D65" s="36"/>
      <c r="E65" s="36"/>
      <c r="F65" s="36"/>
      <c r="G65" s="36"/>
      <c r="L65" s="59" t="s">
        <v>164</v>
      </c>
      <c r="N65" s="36">
        <v>9.1859999999999999</v>
      </c>
      <c r="O65" s="36"/>
      <c r="P65" s="36"/>
      <c r="Q65" s="36"/>
      <c r="R65" s="36"/>
      <c r="AL65" s="36">
        <v>3366611</v>
      </c>
      <c r="AM65" s="36"/>
      <c r="AN65" s="36"/>
      <c r="AO65" s="36"/>
      <c r="AP65" s="36"/>
      <c r="AQ65" s="36"/>
      <c r="AR65">
        <f t="shared" si="10"/>
        <v>52.573776328607181</v>
      </c>
    </row>
    <row r="66" spans="1:44" x14ac:dyDescent="0.2">
      <c r="A66" s="59" t="s">
        <v>31</v>
      </c>
      <c r="C66" s="36" t="s">
        <v>43</v>
      </c>
      <c r="D66" s="36"/>
      <c r="E66" s="36"/>
      <c r="F66" s="36"/>
      <c r="G66" s="36"/>
      <c r="L66" s="59" t="s">
        <v>31</v>
      </c>
      <c r="N66" s="36" t="s">
        <v>43</v>
      </c>
      <c r="O66" s="36"/>
      <c r="P66" s="36"/>
      <c r="Q66" s="36"/>
      <c r="R66" s="36"/>
    </row>
    <row r="67" spans="1:44" x14ac:dyDescent="0.2">
      <c r="A67" s="59" t="s">
        <v>32</v>
      </c>
      <c r="C67" s="36" t="s">
        <v>44</v>
      </c>
      <c r="D67" s="36"/>
      <c r="E67" s="36"/>
      <c r="F67" s="36"/>
      <c r="G67" s="36"/>
      <c r="L67" s="59" t="s">
        <v>32</v>
      </c>
      <c r="N67" s="36" t="s">
        <v>44</v>
      </c>
      <c r="O67" s="36"/>
      <c r="P67" s="36"/>
      <c r="Q67" s="36"/>
      <c r="R67" s="36"/>
    </row>
    <row r="68" spans="1:44" x14ac:dyDescent="0.2">
      <c r="A68" s="59" t="s">
        <v>165</v>
      </c>
      <c r="C68" s="36" t="s">
        <v>45</v>
      </c>
      <c r="D68" s="36"/>
      <c r="E68" s="36"/>
      <c r="F68" s="36"/>
      <c r="G68" s="36"/>
      <c r="L68" s="59" t="s">
        <v>165</v>
      </c>
      <c r="N68" s="36" t="s">
        <v>45</v>
      </c>
      <c r="O68" s="36"/>
      <c r="P68" s="36"/>
      <c r="Q68" s="36"/>
      <c r="R68" s="36"/>
    </row>
    <row r="69" spans="1:44" x14ac:dyDescent="0.2">
      <c r="A69" s="59" t="s">
        <v>166</v>
      </c>
      <c r="C69" s="36">
        <v>0.36070000000000002</v>
      </c>
      <c r="D69" s="36"/>
      <c r="E69" s="36"/>
      <c r="F69" s="36"/>
      <c r="G69" s="36"/>
      <c r="L69" s="59" t="s">
        <v>166</v>
      </c>
      <c r="N69" s="36">
        <v>0.2329</v>
      </c>
      <c r="O69" s="36"/>
      <c r="P69" s="36"/>
      <c r="Q69" s="36"/>
      <c r="R69" s="36"/>
    </row>
    <row r="70" spans="1:44" x14ac:dyDescent="0.2">
      <c r="A70" s="59"/>
      <c r="C70" s="36"/>
      <c r="D70" s="36"/>
      <c r="E70" s="36"/>
      <c r="F70" s="36"/>
      <c r="G70" s="36"/>
      <c r="L70" s="59"/>
      <c r="N70" s="36"/>
      <c r="O70" s="36"/>
      <c r="P70" s="36"/>
      <c r="Q70" s="36"/>
      <c r="R70" s="36"/>
    </row>
    <row r="71" spans="1:44" x14ac:dyDescent="0.2">
      <c r="A71" s="59" t="s">
        <v>167</v>
      </c>
      <c r="C71" s="36"/>
      <c r="D71" s="36"/>
      <c r="E71" s="36"/>
      <c r="F71" s="36"/>
      <c r="G71" s="36"/>
      <c r="L71" s="59" t="s">
        <v>167</v>
      </c>
      <c r="N71" s="36"/>
      <c r="O71" s="36"/>
      <c r="P71" s="36"/>
      <c r="Q71" s="36"/>
      <c r="R71" s="36"/>
    </row>
    <row r="72" spans="1:44" x14ac:dyDescent="0.2">
      <c r="A72" s="59" t="s">
        <v>55</v>
      </c>
      <c r="C72" s="36" t="s">
        <v>199</v>
      </c>
      <c r="D72" s="36"/>
      <c r="E72" s="36"/>
      <c r="F72" s="36"/>
      <c r="G72" s="36"/>
      <c r="L72" s="59" t="s">
        <v>55</v>
      </c>
      <c r="N72" s="36" t="s">
        <v>200</v>
      </c>
      <c r="O72" s="36"/>
      <c r="P72" s="36"/>
      <c r="Q72" s="36"/>
      <c r="R72" s="36"/>
    </row>
    <row r="73" spans="1:44" x14ac:dyDescent="0.2">
      <c r="A73" s="59" t="s">
        <v>31</v>
      </c>
      <c r="C73" s="36">
        <v>2.9999999999999997E-4</v>
      </c>
      <c r="D73" s="36"/>
      <c r="E73" s="36"/>
      <c r="F73" s="36"/>
      <c r="G73" s="36"/>
      <c r="L73" s="59" t="s">
        <v>31</v>
      </c>
      <c r="N73" s="36">
        <v>4.1399999999999999E-2</v>
      </c>
      <c r="O73" s="36"/>
      <c r="P73" s="36"/>
      <c r="Q73" s="36"/>
      <c r="R73" s="36"/>
    </row>
    <row r="74" spans="1:44" x14ac:dyDescent="0.2">
      <c r="A74" s="59" t="s">
        <v>32</v>
      </c>
      <c r="C74" s="36" t="s">
        <v>113</v>
      </c>
      <c r="D74" s="36"/>
      <c r="E74" s="36"/>
      <c r="F74" s="36"/>
      <c r="G74" s="36"/>
      <c r="L74" s="59" t="s">
        <v>32</v>
      </c>
      <c r="N74" s="36" t="s">
        <v>49</v>
      </c>
      <c r="O74" s="36"/>
      <c r="P74" s="36"/>
      <c r="Q74" s="36"/>
      <c r="R74" s="36"/>
    </row>
    <row r="75" spans="1:44" x14ac:dyDescent="0.2">
      <c r="A75" s="59" t="s">
        <v>169</v>
      </c>
      <c r="C75" s="36" t="s">
        <v>45</v>
      </c>
      <c r="D75" s="36"/>
      <c r="E75" s="36"/>
      <c r="F75" s="36"/>
      <c r="G75" s="36"/>
      <c r="L75" s="59" t="s">
        <v>169</v>
      </c>
      <c r="N75" s="36" t="s">
        <v>45</v>
      </c>
      <c r="O75" s="36"/>
      <c r="P75" s="36"/>
      <c r="Q75" s="36"/>
      <c r="R75" s="36"/>
    </row>
    <row r="76" spans="1:44" x14ac:dyDescent="0.2">
      <c r="A76" s="59"/>
      <c r="C76" s="36"/>
      <c r="D76" s="36"/>
      <c r="E76" s="36"/>
      <c r="F76" s="36"/>
      <c r="G76" s="36"/>
      <c r="L76" s="59"/>
      <c r="N76" s="36"/>
      <c r="O76" s="36"/>
      <c r="P76" s="36"/>
      <c r="Q76" s="36"/>
      <c r="R76" s="36"/>
    </row>
    <row r="77" spans="1:44" x14ac:dyDescent="0.2">
      <c r="A77" s="59" t="s">
        <v>170</v>
      </c>
      <c r="C77" s="36"/>
      <c r="D77" s="36"/>
      <c r="E77" s="36"/>
      <c r="F77" s="36"/>
      <c r="G77" s="36"/>
      <c r="L77" s="59" t="s">
        <v>170</v>
      </c>
      <c r="N77" s="36"/>
      <c r="O77" s="36"/>
      <c r="P77" s="36"/>
      <c r="Q77" s="36"/>
      <c r="R77" s="36"/>
    </row>
    <row r="78" spans="1:44" x14ac:dyDescent="0.2">
      <c r="A78" s="59" t="s">
        <v>171</v>
      </c>
      <c r="C78" s="36">
        <v>71.95</v>
      </c>
      <c r="D78" s="36"/>
      <c r="E78" s="36"/>
      <c r="F78" s="36"/>
      <c r="G78" s="36"/>
      <c r="L78" s="59" t="s">
        <v>171</v>
      </c>
      <c r="N78" s="36">
        <v>13.55</v>
      </c>
      <c r="O78" s="36"/>
      <c r="P78" s="36"/>
      <c r="Q78" s="36"/>
      <c r="R78" s="36"/>
    </row>
    <row r="79" spans="1:44" x14ac:dyDescent="0.2">
      <c r="A79" s="59" t="s">
        <v>31</v>
      </c>
      <c r="C79" s="36" t="s">
        <v>43</v>
      </c>
      <c r="D79" s="36"/>
      <c r="E79" s="36"/>
      <c r="F79" s="36"/>
      <c r="G79" s="36"/>
      <c r="L79" s="59" t="s">
        <v>31</v>
      </c>
      <c r="N79" s="36">
        <v>8.8999999999999999E-3</v>
      </c>
      <c r="O79" s="36"/>
      <c r="P79" s="36"/>
      <c r="Q79" s="36"/>
      <c r="R79" s="36"/>
    </row>
    <row r="80" spans="1:44" x14ac:dyDescent="0.2">
      <c r="A80" s="59" t="s">
        <v>32</v>
      </c>
      <c r="C80" s="36" t="s">
        <v>44</v>
      </c>
      <c r="D80" s="36"/>
      <c r="E80" s="36"/>
      <c r="F80" s="36"/>
      <c r="G80" s="36"/>
      <c r="L80" s="59" t="s">
        <v>32</v>
      </c>
      <c r="N80" s="36" t="s">
        <v>85</v>
      </c>
      <c r="O80" s="36"/>
      <c r="P80" s="36"/>
      <c r="Q80" s="36"/>
      <c r="R80" s="36"/>
    </row>
    <row r="81" spans="1:21" x14ac:dyDescent="0.2">
      <c r="A81" s="59" t="s">
        <v>169</v>
      </c>
      <c r="C81" s="36" t="s">
        <v>45</v>
      </c>
      <c r="D81" s="36"/>
      <c r="E81" s="36"/>
      <c r="F81" s="36"/>
      <c r="G81" s="36"/>
      <c r="L81" s="59" t="s">
        <v>169</v>
      </c>
      <c r="N81" s="36" t="s">
        <v>45</v>
      </c>
      <c r="O81" s="36"/>
      <c r="P81" s="36"/>
      <c r="Q81" s="36"/>
      <c r="R81" s="36"/>
    </row>
    <row r="82" spans="1:21" x14ac:dyDescent="0.2">
      <c r="A82" s="59"/>
      <c r="C82" s="36"/>
      <c r="D82" s="36"/>
      <c r="E82" s="36"/>
      <c r="F82" s="36"/>
      <c r="G82" s="36"/>
      <c r="L82" s="59"/>
      <c r="N82" s="36"/>
      <c r="O82" s="36"/>
      <c r="P82" s="36"/>
      <c r="Q82" s="36"/>
      <c r="R82" s="36"/>
    </row>
    <row r="83" spans="1:21" x14ac:dyDescent="0.2">
      <c r="A83" s="59" t="s">
        <v>51</v>
      </c>
      <c r="C83" s="36" t="s">
        <v>114</v>
      </c>
      <c r="D83" s="36" t="s">
        <v>53</v>
      </c>
      <c r="E83" s="36" t="s">
        <v>54</v>
      </c>
      <c r="F83" s="36" t="s">
        <v>55</v>
      </c>
      <c r="G83" s="36" t="s">
        <v>31</v>
      </c>
      <c r="L83" s="59" t="s">
        <v>51</v>
      </c>
      <c r="N83" s="36" t="s">
        <v>114</v>
      </c>
      <c r="O83" s="36" t="s">
        <v>53</v>
      </c>
      <c r="P83" s="36" t="s">
        <v>54</v>
      </c>
      <c r="Q83" s="36" t="s">
        <v>55</v>
      </c>
      <c r="R83" s="36" t="s">
        <v>31</v>
      </c>
    </row>
    <row r="84" spans="1:21" x14ac:dyDescent="0.2">
      <c r="A84" s="59" t="s">
        <v>172</v>
      </c>
      <c r="C84" s="36">
        <v>89101</v>
      </c>
      <c r="D84" s="36">
        <v>4</v>
      </c>
      <c r="E84" s="36">
        <v>22275</v>
      </c>
      <c r="F84" s="36" t="s">
        <v>201</v>
      </c>
      <c r="G84" s="36" t="s">
        <v>63</v>
      </c>
      <c r="L84" s="59" t="s">
        <v>172</v>
      </c>
      <c r="N84" s="36">
        <v>30458</v>
      </c>
      <c r="O84" s="36">
        <v>4</v>
      </c>
      <c r="P84" s="36">
        <v>7614</v>
      </c>
      <c r="Q84" s="36" t="s">
        <v>202</v>
      </c>
      <c r="R84" s="36" t="s">
        <v>63</v>
      </c>
    </row>
    <row r="85" spans="1:21" x14ac:dyDescent="0.2">
      <c r="A85" s="59" t="s">
        <v>174</v>
      </c>
      <c r="C85" s="36">
        <v>157889</v>
      </c>
      <c r="D85" s="36">
        <v>125</v>
      </c>
      <c r="E85" s="36">
        <v>1263</v>
      </c>
      <c r="F85" s="36"/>
      <c r="G85" s="36"/>
      <c r="L85" s="59" t="s">
        <v>174</v>
      </c>
      <c r="N85" s="36">
        <v>100302</v>
      </c>
      <c r="O85" s="36">
        <v>121</v>
      </c>
      <c r="P85" s="36">
        <v>828.9</v>
      </c>
      <c r="Q85" s="36"/>
      <c r="R85" s="36"/>
    </row>
    <row r="86" spans="1:21" x14ac:dyDescent="0.2">
      <c r="A86" s="59" t="s">
        <v>175</v>
      </c>
      <c r="C86" s="36">
        <v>246990</v>
      </c>
      <c r="D86" s="36">
        <v>129</v>
      </c>
      <c r="E86" s="36"/>
      <c r="F86" s="36"/>
      <c r="G86" s="36"/>
      <c r="L86" s="59" t="s">
        <v>175</v>
      </c>
      <c r="N86" s="36">
        <v>130759</v>
      </c>
      <c r="O86" s="36">
        <v>125</v>
      </c>
      <c r="P86" s="36"/>
      <c r="Q86" s="36"/>
      <c r="R86" s="36"/>
    </row>
    <row r="87" spans="1:21" x14ac:dyDescent="0.2">
      <c r="A87" s="59"/>
      <c r="C87" s="36"/>
      <c r="D87" s="36"/>
      <c r="E87" s="36"/>
      <c r="F87" s="36"/>
      <c r="G87" s="36"/>
      <c r="L87" s="59"/>
      <c r="N87" s="36"/>
      <c r="O87" s="36"/>
      <c r="P87" s="36"/>
      <c r="Q87" s="36"/>
      <c r="R87" s="36"/>
    </row>
    <row r="88" spans="1:21" x14ac:dyDescent="0.2">
      <c r="A88" s="59" t="s">
        <v>89</v>
      </c>
      <c r="C88" s="36"/>
      <c r="D88" s="36"/>
      <c r="E88" s="36"/>
      <c r="F88" s="36"/>
      <c r="G88" s="36"/>
      <c r="L88" s="59" t="s">
        <v>89</v>
      </c>
      <c r="N88" s="36"/>
      <c r="O88" s="36"/>
      <c r="P88" s="36"/>
      <c r="Q88" s="36"/>
      <c r="R88" s="36"/>
    </row>
    <row r="89" spans="1:21" x14ac:dyDescent="0.2">
      <c r="A89" s="59" t="s">
        <v>176</v>
      </c>
      <c r="C89" s="36">
        <v>5</v>
      </c>
      <c r="D89" s="36"/>
      <c r="E89" s="36"/>
      <c r="F89" s="36"/>
      <c r="G89" s="36"/>
      <c r="L89" s="59" t="s">
        <v>176</v>
      </c>
      <c r="N89" s="36">
        <v>5</v>
      </c>
      <c r="O89" s="36"/>
      <c r="P89" s="36"/>
      <c r="Q89" s="36"/>
      <c r="R89" s="36"/>
    </row>
    <row r="90" spans="1:21" x14ac:dyDescent="0.2">
      <c r="A90" s="59" t="s">
        <v>177</v>
      </c>
      <c r="C90" s="36">
        <v>130</v>
      </c>
      <c r="D90" s="36"/>
      <c r="E90" s="36"/>
      <c r="F90" s="36"/>
      <c r="G90" s="36"/>
      <c r="L90" s="59" t="s">
        <v>177</v>
      </c>
      <c r="N90" s="36">
        <v>126</v>
      </c>
      <c r="O90" s="36"/>
      <c r="P90" s="36"/>
      <c r="Q90" s="36"/>
      <c r="R90" s="36"/>
    </row>
    <row r="92" spans="1:21" x14ac:dyDescent="0.2">
      <c r="A92" s="59" t="s">
        <v>24</v>
      </c>
      <c r="C92" s="36">
        <v>1</v>
      </c>
      <c r="D92" s="36"/>
      <c r="E92" s="36"/>
      <c r="F92" s="36"/>
      <c r="G92" s="36"/>
      <c r="H92" s="36"/>
      <c r="I92" s="36"/>
      <c r="J92" s="36"/>
      <c r="L92" s="59" t="s">
        <v>24</v>
      </c>
      <c r="N92" s="36">
        <v>1</v>
      </c>
      <c r="O92" s="36"/>
      <c r="P92" s="36"/>
      <c r="Q92" s="36"/>
      <c r="R92" s="36"/>
      <c r="S92" s="36"/>
      <c r="T92" s="36"/>
      <c r="U92" s="36"/>
    </row>
    <row r="93" spans="1:21" x14ac:dyDescent="0.2">
      <c r="A93" s="59" t="s">
        <v>27</v>
      </c>
      <c r="C93" s="36">
        <v>4</v>
      </c>
      <c r="D93" s="36"/>
      <c r="E93" s="36"/>
      <c r="F93" s="36"/>
      <c r="G93" s="36"/>
      <c r="H93" s="36"/>
      <c r="I93" s="36"/>
      <c r="J93" s="36"/>
      <c r="L93" s="59" t="s">
        <v>27</v>
      </c>
      <c r="N93" s="36">
        <v>4</v>
      </c>
      <c r="O93" s="36"/>
      <c r="P93" s="36"/>
      <c r="Q93" s="36"/>
      <c r="R93" s="36"/>
      <c r="S93" s="36"/>
      <c r="T93" s="36"/>
      <c r="U93" s="36"/>
    </row>
    <row r="94" spans="1:21" x14ac:dyDescent="0.2">
      <c r="A94" s="59" t="s">
        <v>28</v>
      </c>
      <c r="C94" s="36">
        <v>0.05</v>
      </c>
      <c r="D94" s="36"/>
      <c r="E94" s="36"/>
      <c r="F94" s="36"/>
      <c r="G94" s="36"/>
      <c r="H94" s="36"/>
      <c r="I94" s="36"/>
      <c r="J94" s="36"/>
      <c r="L94" s="59" t="s">
        <v>28</v>
      </c>
      <c r="N94" s="36">
        <v>0.05</v>
      </c>
      <c r="O94" s="36"/>
      <c r="P94" s="36"/>
      <c r="Q94" s="36"/>
      <c r="R94" s="36"/>
      <c r="S94" s="36"/>
      <c r="T94" s="36"/>
      <c r="U94" s="36"/>
    </row>
    <row r="95" spans="1:21" x14ac:dyDescent="0.2">
      <c r="A95" s="59"/>
      <c r="C95" s="36"/>
      <c r="D95" s="36"/>
      <c r="E95" s="36"/>
      <c r="F95" s="36"/>
      <c r="G95" s="36"/>
      <c r="H95" s="36"/>
      <c r="I95" s="36"/>
      <c r="J95" s="36"/>
      <c r="L95" s="59"/>
      <c r="N95" s="36"/>
      <c r="O95" s="36"/>
      <c r="P95" s="36"/>
      <c r="Q95" s="36"/>
      <c r="R95" s="36"/>
      <c r="S95" s="36"/>
      <c r="T95" s="36"/>
      <c r="U95" s="36"/>
    </row>
    <row r="96" spans="1:21" x14ac:dyDescent="0.2">
      <c r="A96" s="59" t="s">
        <v>131</v>
      </c>
      <c r="C96" s="36" t="s">
        <v>132</v>
      </c>
      <c r="D96" s="36" t="s">
        <v>36</v>
      </c>
      <c r="E96" s="36" t="s">
        <v>37</v>
      </c>
      <c r="F96" s="36" t="s">
        <v>38</v>
      </c>
      <c r="G96" s="36" t="s">
        <v>133</v>
      </c>
      <c r="H96" s="36" t="s">
        <v>178</v>
      </c>
      <c r="I96" s="36"/>
      <c r="J96" s="36"/>
      <c r="L96" s="59" t="s">
        <v>131</v>
      </c>
      <c r="N96" s="36" t="s">
        <v>132</v>
      </c>
      <c r="O96" s="36" t="s">
        <v>36</v>
      </c>
      <c r="P96" s="36" t="s">
        <v>37</v>
      </c>
      <c r="Q96" s="36" t="s">
        <v>38</v>
      </c>
      <c r="R96" s="36" t="s">
        <v>133</v>
      </c>
      <c r="S96" s="36" t="s">
        <v>178</v>
      </c>
      <c r="T96" s="36"/>
      <c r="U96" s="36"/>
    </row>
    <row r="97" spans="1:21" x14ac:dyDescent="0.2">
      <c r="A97" s="59" t="s">
        <v>47</v>
      </c>
      <c r="C97" s="36">
        <v>0.58420000000000005</v>
      </c>
      <c r="D97" s="36" t="s">
        <v>203</v>
      </c>
      <c r="E97" s="36" t="s">
        <v>42</v>
      </c>
      <c r="F97" s="36" t="s">
        <v>41</v>
      </c>
      <c r="G97" s="36" t="s">
        <v>204</v>
      </c>
      <c r="H97" s="36" t="s">
        <v>205</v>
      </c>
      <c r="I97" s="36" t="s">
        <v>10</v>
      </c>
      <c r="J97" s="36"/>
      <c r="L97" s="59" t="s">
        <v>47</v>
      </c>
      <c r="N97" s="36">
        <v>35.11</v>
      </c>
      <c r="O97" s="36" t="s">
        <v>206</v>
      </c>
      <c r="P97" s="36" t="s">
        <v>45</v>
      </c>
      <c r="Q97" s="36" t="s">
        <v>113</v>
      </c>
      <c r="R97" s="36">
        <v>1E-4</v>
      </c>
      <c r="S97" s="36" t="s">
        <v>205</v>
      </c>
      <c r="T97" s="36" t="s">
        <v>10</v>
      </c>
      <c r="U97" s="36"/>
    </row>
    <row r="98" spans="1:21" x14ac:dyDescent="0.2">
      <c r="A98" s="59" t="s">
        <v>50</v>
      </c>
      <c r="C98" s="36">
        <v>73.31</v>
      </c>
      <c r="D98" s="36" t="s">
        <v>207</v>
      </c>
      <c r="E98" s="36" t="s">
        <v>45</v>
      </c>
      <c r="F98" s="36" t="s">
        <v>44</v>
      </c>
      <c r="G98" s="36" t="s">
        <v>43</v>
      </c>
      <c r="H98" s="36" t="s">
        <v>208</v>
      </c>
      <c r="I98" s="36" t="s">
        <v>18</v>
      </c>
      <c r="J98" s="36"/>
      <c r="L98" s="59" t="s">
        <v>50</v>
      </c>
      <c r="N98" s="36">
        <v>-7.3209999999999997</v>
      </c>
      <c r="O98" s="36" t="s">
        <v>209</v>
      </c>
      <c r="P98" s="36" t="s">
        <v>42</v>
      </c>
      <c r="Q98" s="36" t="s">
        <v>41</v>
      </c>
      <c r="R98" s="36">
        <v>0.77280000000000004</v>
      </c>
      <c r="S98" s="36" t="s">
        <v>208</v>
      </c>
      <c r="T98" s="36" t="s">
        <v>18</v>
      </c>
      <c r="U98" s="36"/>
    </row>
    <row r="99" spans="1:21" x14ac:dyDescent="0.2">
      <c r="A99" s="59" t="s">
        <v>60</v>
      </c>
      <c r="C99" s="36">
        <v>32.520000000000003</v>
      </c>
      <c r="D99" s="36" t="s">
        <v>210</v>
      </c>
      <c r="E99" s="36" t="s">
        <v>45</v>
      </c>
      <c r="F99" s="36" t="s">
        <v>85</v>
      </c>
      <c r="G99" s="36">
        <v>3.8999999999999998E-3</v>
      </c>
      <c r="H99" s="36" t="s">
        <v>211</v>
      </c>
      <c r="I99" s="36" t="s">
        <v>17</v>
      </c>
      <c r="J99" s="36"/>
      <c r="L99" s="59" t="s">
        <v>60</v>
      </c>
      <c r="N99" s="36">
        <v>24.48</v>
      </c>
      <c r="O99" s="36" t="s">
        <v>212</v>
      </c>
      <c r="P99" s="36" t="s">
        <v>45</v>
      </c>
      <c r="Q99" s="36" t="s">
        <v>85</v>
      </c>
      <c r="R99" s="36">
        <v>9.2999999999999992E-3</v>
      </c>
      <c r="S99" s="36" t="s">
        <v>211</v>
      </c>
      <c r="T99" s="36" t="s">
        <v>17</v>
      </c>
      <c r="U99" s="36"/>
    </row>
    <row r="100" spans="1:21" x14ac:dyDescent="0.2">
      <c r="A100" s="59" t="s">
        <v>56</v>
      </c>
      <c r="C100" s="36">
        <v>20.18</v>
      </c>
      <c r="D100" s="36" t="s">
        <v>213</v>
      </c>
      <c r="E100" s="36" t="s">
        <v>42</v>
      </c>
      <c r="F100" s="36" t="s">
        <v>41</v>
      </c>
      <c r="G100" s="36">
        <v>0.12590000000000001</v>
      </c>
      <c r="H100" s="36" t="s">
        <v>181</v>
      </c>
      <c r="I100" s="36" t="s">
        <v>13</v>
      </c>
      <c r="J100" s="36"/>
      <c r="L100" s="59" t="s">
        <v>56</v>
      </c>
      <c r="N100" s="36">
        <v>20.74</v>
      </c>
      <c r="O100" s="36" t="s">
        <v>214</v>
      </c>
      <c r="P100" s="36" t="s">
        <v>45</v>
      </c>
      <c r="Q100" s="36" t="s">
        <v>49</v>
      </c>
      <c r="R100" s="36">
        <v>2.81E-2</v>
      </c>
      <c r="S100" s="36" t="s">
        <v>181</v>
      </c>
      <c r="T100" s="36" t="s">
        <v>13</v>
      </c>
      <c r="U100" s="36"/>
    </row>
    <row r="101" spans="1:21" x14ac:dyDescent="0.2">
      <c r="A101" s="59"/>
      <c r="C101" s="36"/>
      <c r="D101" s="36"/>
      <c r="E101" s="36"/>
      <c r="F101" s="36"/>
      <c r="G101" s="36"/>
      <c r="H101" s="36"/>
      <c r="I101" s="36"/>
      <c r="J101" s="36"/>
      <c r="L101" s="59"/>
      <c r="N101" s="36"/>
      <c r="O101" s="36"/>
      <c r="P101" s="36"/>
      <c r="Q101" s="36"/>
      <c r="R101" s="36"/>
      <c r="S101" s="36"/>
      <c r="T101" s="36"/>
      <c r="U101" s="36"/>
    </row>
    <row r="102" spans="1:21" x14ac:dyDescent="0.2">
      <c r="A102" s="59" t="s">
        <v>100</v>
      </c>
      <c r="C102" s="36" t="s">
        <v>150</v>
      </c>
      <c r="D102" s="36" t="s">
        <v>151</v>
      </c>
      <c r="E102" s="36" t="s">
        <v>132</v>
      </c>
      <c r="F102" s="36" t="s">
        <v>103</v>
      </c>
      <c r="G102" s="36" t="s">
        <v>183</v>
      </c>
      <c r="H102" s="36" t="s">
        <v>184</v>
      </c>
      <c r="I102" s="36" t="s">
        <v>152</v>
      </c>
      <c r="J102" s="36" t="s">
        <v>53</v>
      </c>
      <c r="L102" s="59" t="s">
        <v>100</v>
      </c>
      <c r="N102" s="36" t="s">
        <v>150</v>
      </c>
      <c r="O102" s="36" t="s">
        <v>151</v>
      </c>
      <c r="P102" s="36" t="s">
        <v>132</v>
      </c>
      <c r="Q102" s="36" t="s">
        <v>103</v>
      </c>
      <c r="R102" s="36" t="s">
        <v>183</v>
      </c>
      <c r="S102" s="36" t="s">
        <v>184</v>
      </c>
      <c r="T102" s="36" t="s">
        <v>152</v>
      </c>
      <c r="U102" s="36" t="s">
        <v>53</v>
      </c>
    </row>
    <row r="103" spans="1:21" x14ac:dyDescent="0.2">
      <c r="A103" s="59" t="s">
        <v>47</v>
      </c>
      <c r="C103" s="36">
        <v>99.6</v>
      </c>
      <c r="D103" s="36">
        <v>99.02</v>
      </c>
      <c r="E103" s="36">
        <v>0.58420000000000005</v>
      </c>
      <c r="F103" s="36">
        <v>9.5860000000000003</v>
      </c>
      <c r="G103" s="36">
        <v>28</v>
      </c>
      <c r="H103" s="36">
        <v>27</v>
      </c>
      <c r="I103" s="36">
        <v>6.0940000000000001E-2</v>
      </c>
      <c r="J103" s="36">
        <v>125</v>
      </c>
      <c r="L103" s="59" t="s">
        <v>47</v>
      </c>
      <c r="N103" s="36">
        <v>97.81</v>
      </c>
      <c r="O103" s="36">
        <v>62.71</v>
      </c>
      <c r="P103" s="36">
        <v>35.11</v>
      </c>
      <c r="Q103" s="36">
        <v>8.0259999999999998</v>
      </c>
      <c r="R103" s="36">
        <v>31</v>
      </c>
      <c r="S103" s="36">
        <v>22</v>
      </c>
      <c r="T103" s="36">
        <v>4.3739999999999997</v>
      </c>
      <c r="U103" s="36">
        <v>121</v>
      </c>
    </row>
    <row r="104" spans="1:21" x14ac:dyDescent="0.2">
      <c r="A104" s="59" t="s">
        <v>50</v>
      </c>
      <c r="C104" s="36">
        <v>99.6</v>
      </c>
      <c r="D104" s="36">
        <v>26.3</v>
      </c>
      <c r="E104" s="36">
        <v>73.31</v>
      </c>
      <c r="F104" s="36">
        <v>10</v>
      </c>
      <c r="G104" s="36">
        <v>28</v>
      </c>
      <c r="H104" s="36">
        <v>23</v>
      </c>
      <c r="I104" s="36">
        <v>7.33</v>
      </c>
      <c r="J104" s="36">
        <v>125</v>
      </c>
      <c r="L104" s="59" t="s">
        <v>50</v>
      </c>
      <c r="N104" s="36">
        <v>97.81</v>
      </c>
      <c r="O104" s="36">
        <v>105.1</v>
      </c>
      <c r="P104" s="36">
        <v>-7.3209999999999997</v>
      </c>
      <c r="Q104" s="36">
        <v>7.8280000000000003</v>
      </c>
      <c r="R104" s="36">
        <v>31</v>
      </c>
      <c r="S104" s="36">
        <v>24</v>
      </c>
      <c r="T104" s="36">
        <v>0.93520000000000003</v>
      </c>
      <c r="U104" s="36">
        <v>121</v>
      </c>
    </row>
    <row r="105" spans="1:21" x14ac:dyDescent="0.2">
      <c r="A105" s="59" t="s">
        <v>60</v>
      </c>
      <c r="C105" s="36">
        <v>99.6</v>
      </c>
      <c r="D105" s="36">
        <v>67.08</v>
      </c>
      <c r="E105" s="36">
        <v>32.520000000000003</v>
      </c>
      <c r="F105" s="36">
        <v>9.6790000000000003</v>
      </c>
      <c r="G105" s="36">
        <v>28</v>
      </c>
      <c r="H105" s="36">
        <v>26</v>
      </c>
      <c r="I105" s="36">
        <v>3.36</v>
      </c>
      <c r="J105" s="36">
        <v>125</v>
      </c>
      <c r="L105" s="59" t="s">
        <v>60</v>
      </c>
      <c r="N105" s="36">
        <v>97.81</v>
      </c>
      <c r="O105" s="36">
        <v>73.33</v>
      </c>
      <c r="P105" s="36">
        <v>24.48</v>
      </c>
      <c r="Q105" s="36">
        <v>7.923</v>
      </c>
      <c r="R105" s="36">
        <v>31</v>
      </c>
      <c r="S105" s="36">
        <v>23</v>
      </c>
      <c r="T105" s="36">
        <v>3.09</v>
      </c>
      <c r="U105" s="36">
        <v>121</v>
      </c>
    </row>
    <row r="106" spans="1:21" x14ac:dyDescent="0.2">
      <c r="A106" s="59" t="s">
        <v>56</v>
      </c>
      <c r="C106" s="36">
        <v>99.6</v>
      </c>
      <c r="D106" s="36">
        <v>79.42</v>
      </c>
      <c r="E106" s="36">
        <v>20.18</v>
      </c>
      <c r="F106" s="36">
        <v>9.6790000000000003</v>
      </c>
      <c r="G106" s="36">
        <v>28</v>
      </c>
      <c r="H106" s="36">
        <v>26</v>
      </c>
      <c r="I106" s="36">
        <v>2.085</v>
      </c>
      <c r="J106" s="36">
        <v>125</v>
      </c>
      <c r="L106" s="59" t="s">
        <v>56</v>
      </c>
      <c r="N106" s="36">
        <v>97.81</v>
      </c>
      <c r="O106" s="36">
        <v>77.08</v>
      </c>
      <c r="P106" s="36">
        <v>20.74</v>
      </c>
      <c r="Q106" s="36">
        <v>7.657</v>
      </c>
      <c r="R106" s="36">
        <v>31</v>
      </c>
      <c r="S106" s="36">
        <v>26</v>
      </c>
      <c r="T106" s="36">
        <v>2.7080000000000002</v>
      </c>
      <c r="U106" s="36">
        <v>121</v>
      </c>
    </row>
  </sheetData>
  <mergeCells count="12">
    <mergeCell ref="R28:S28"/>
    <mergeCell ref="T28:U28"/>
    <mergeCell ref="A27:J27"/>
    <mergeCell ref="L27:U27"/>
    <mergeCell ref="A28:B28"/>
    <mergeCell ref="C28:D28"/>
    <mergeCell ref="E28:F28"/>
    <mergeCell ref="G28:H28"/>
    <mergeCell ref="I28:J28"/>
    <mergeCell ref="L28:M28"/>
    <mergeCell ref="N28:O28"/>
    <mergeCell ref="P28:Q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FD38-AD0B-364A-A961-6A5FBB01D834}">
  <dimension ref="A2:Z52"/>
  <sheetViews>
    <sheetView workbookViewId="0">
      <selection activeCell="B14" sqref="B14"/>
    </sheetView>
  </sheetViews>
  <sheetFormatPr baseColWidth="10" defaultColWidth="8.83203125" defaultRowHeight="15" x14ac:dyDescent="0.2"/>
  <cols>
    <col min="1" max="5" width="10" customWidth="1"/>
    <col min="6" max="6" width="20.5" customWidth="1"/>
    <col min="7" max="8" width="9.83203125" bestFit="1" customWidth="1"/>
    <col min="9" max="10" width="9.83203125" customWidth="1"/>
    <col min="20" max="20" width="24.33203125" customWidth="1"/>
  </cols>
  <sheetData>
    <row r="2" spans="6:26" x14ac:dyDescent="0.2">
      <c r="L2" s="36"/>
      <c r="T2" s="75">
        <v>44120</v>
      </c>
      <c r="U2" s="34" t="s">
        <v>215</v>
      </c>
      <c r="V2" s="32" t="s">
        <v>216</v>
      </c>
    </row>
    <row r="3" spans="6:26" x14ac:dyDescent="0.2">
      <c r="G3" s="75">
        <v>44120</v>
      </c>
      <c r="H3" s="75">
        <v>44658</v>
      </c>
      <c r="I3" s="75">
        <v>44120</v>
      </c>
      <c r="J3" s="75">
        <v>44658</v>
      </c>
      <c r="L3" s="36"/>
      <c r="T3" s="76" t="s">
        <v>217</v>
      </c>
      <c r="U3" s="77">
        <v>100</v>
      </c>
      <c r="V3" s="25">
        <v>70.8</v>
      </c>
    </row>
    <row r="4" spans="6:26" x14ac:dyDescent="0.2">
      <c r="F4" s="34"/>
      <c r="G4" s="78" t="s">
        <v>0</v>
      </c>
      <c r="H4" s="78"/>
      <c r="I4" s="78" t="s">
        <v>1</v>
      </c>
      <c r="J4" s="79"/>
      <c r="L4" s="36"/>
      <c r="T4" s="63" t="s">
        <v>218</v>
      </c>
      <c r="U4" s="64">
        <v>0</v>
      </c>
      <c r="V4" s="37">
        <v>0</v>
      </c>
    </row>
    <row r="5" spans="6:26" x14ac:dyDescent="0.2">
      <c r="F5" s="63" t="s">
        <v>217</v>
      </c>
      <c r="G5" s="36">
        <v>70.8</v>
      </c>
      <c r="H5" s="36">
        <v>54.5</v>
      </c>
      <c r="I5" s="36">
        <v>100</v>
      </c>
      <c r="J5" s="37">
        <v>100</v>
      </c>
      <c r="T5" s="80" t="s">
        <v>219</v>
      </c>
      <c r="U5" s="66">
        <v>100</v>
      </c>
      <c r="V5" s="50">
        <v>57.1</v>
      </c>
    </row>
    <row r="6" spans="6:26" x14ac:dyDescent="0.2">
      <c r="F6" s="63" t="s">
        <v>218</v>
      </c>
      <c r="G6" s="36">
        <v>0</v>
      </c>
      <c r="H6" s="36"/>
      <c r="I6" s="36">
        <v>0</v>
      </c>
      <c r="J6" s="37"/>
    </row>
    <row r="7" spans="6:26" x14ac:dyDescent="0.2">
      <c r="F7" s="65" t="s">
        <v>220</v>
      </c>
      <c r="G7" s="49">
        <v>57.1</v>
      </c>
      <c r="H7" s="49">
        <v>23.8</v>
      </c>
      <c r="I7" s="49">
        <v>100</v>
      </c>
      <c r="J7" s="50">
        <v>19</v>
      </c>
      <c r="T7" s="81">
        <v>44658</v>
      </c>
      <c r="U7" s="82" t="s">
        <v>221</v>
      </c>
      <c r="V7" s="78"/>
      <c r="W7" s="79"/>
      <c r="X7" s="82" t="s">
        <v>222</v>
      </c>
      <c r="Y7" s="78"/>
      <c r="Z7" s="79"/>
    </row>
    <row r="8" spans="6:26" x14ac:dyDescent="0.2">
      <c r="T8" s="83" t="s">
        <v>223</v>
      </c>
      <c r="U8" s="84" t="s">
        <v>6</v>
      </c>
      <c r="V8" s="85" t="s">
        <v>7</v>
      </c>
      <c r="W8" s="86" t="s">
        <v>224</v>
      </c>
      <c r="X8" s="87" t="s">
        <v>6</v>
      </c>
      <c r="Y8" s="88" t="s">
        <v>7</v>
      </c>
      <c r="Z8" s="86" t="s">
        <v>2</v>
      </c>
    </row>
    <row r="9" spans="6:26" x14ac:dyDescent="0.2">
      <c r="T9" s="5" t="s">
        <v>225</v>
      </c>
      <c r="U9" s="34">
        <v>11</v>
      </c>
      <c r="V9" s="31">
        <v>0</v>
      </c>
      <c r="W9" s="89">
        <f>100*U9/SUM(U9:V9)</f>
        <v>100</v>
      </c>
      <c r="X9" s="34">
        <v>6</v>
      </c>
      <c r="Y9" s="31">
        <v>5</v>
      </c>
      <c r="Z9" s="89">
        <f>100*X9/SUM(X9:Y9)</f>
        <v>54.545454545454547</v>
      </c>
    </row>
    <row r="10" spans="6:26" x14ac:dyDescent="0.2">
      <c r="T10" s="55" t="s">
        <v>226</v>
      </c>
      <c r="U10" s="58">
        <v>4</v>
      </c>
      <c r="V10" s="56">
        <v>17</v>
      </c>
      <c r="W10" s="90">
        <f>100*U10/SUM(U10:V10)</f>
        <v>19.047619047619047</v>
      </c>
      <c r="X10" s="58">
        <v>5</v>
      </c>
      <c r="Y10" s="56">
        <v>16</v>
      </c>
      <c r="Z10" s="90">
        <f>100*X10/SUM(X10:Y10)</f>
        <v>23.80952380952381</v>
      </c>
    </row>
    <row r="11" spans="6:26" x14ac:dyDescent="0.2">
      <c r="I11" s="91"/>
      <c r="L11" s="91"/>
    </row>
    <row r="12" spans="6:26" x14ac:dyDescent="0.2">
      <c r="I12" s="91"/>
      <c r="L12" s="91"/>
    </row>
    <row r="14" spans="6:26" x14ac:dyDescent="0.2">
      <c r="I14" s="91"/>
      <c r="L14" s="91"/>
    </row>
    <row r="15" spans="6:26" x14ac:dyDescent="0.2">
      <c r="I15" s="91"/>
      <c r="L15" s="91"/>
    </row>
    <row r="16" spans="6:26" x14ac:dyDescent="0.2">
      <c r="I16" s="91"/>
      <c r="L16" s="91"/>
    </row>
    <row r="22" spans="1:15" x14ac:dyDescent="0.2">
      <c r="A22" s="59" t="s">
        <v>22</v>
      </c>
      <c r="B22" s="36" t="s">
        <v>227</v>
      </c>
      <c r="C22" s="36"/>
      <c r="D22" s="36"/>
      <c r="E22" s="36"/>
      <c r="F22" s="36"/>
      <c r="G22" s="59" t="s">
        <v>21</v>
      </c>
      <c r="H22" s="36"/>
      <c r="I22" s="36"/>
      <c r="J22" s="36"/>
      <c r="K22" s="36"/>
      <c r="L22" s="36"/>
      <c r="M22" s="36"/>
      <c r="N22" s="36"/>
      <c r="O22" s="36"/>
    </row>
    <row r="23" spans="1:15" x14ac:dyDescent="0.2">
      <c r="A23" s="59"/>
      <c r="B23" s="36"/>
      <c r="C23" s="36"/>
      <c r="D23" s="36"/>
      <c r="E23" s="36"/>
      <c r="F23" s="36"/>
      <c r="G23" s="59"/>
      <c r="H23" s="36"/>
      <c r="I23" s="36"/>
      <c r="J23" s="36"/>
      <c r="K23" s="36"/>
      <c r="L23" s="36"/>
      <c r="M23" s="36"/>
      <c r="N23" s="36"/>
      <c r="O23" s="36"/>
    </row>
    <row r="24" spans="1:15" x14ac:dyDescent="0.2">
      <c r="A24" s="59" t="s">
        <v>228</v>
      </c>
      <c r="B24" s="36" t="s">
        <v>229</v>
      </c>
      <c r="C24" s="36"/>
      <c r="D24" s="36"/>
      <c r="E24" s="36"/>
      <c r="F24" s="36"/>
      <c r="G24" s="59" t="s">
        <v>24</v>
      </c>
      <c r="H24" s="36">
        <v>2</v>
      </c>
      <c r="I24" s="36"/>
      <c r="J24" s="36"/>
      <c r="K24" s="36"/>
      <c r="L24" s="36"/>
      <c r="M24" s="36"/>
      <c r="N24" s="36"/>
      <c r="O24" s="36"/>
    </row>
    <row r="25" spans="1:15" x14ac:dyDescent="0.2">
      <c r="A25" s="59" t="s">
        <v>230</v>
      </c>
      <c r="B25" s="36" t="s">
        <v>45</v>
      </c>
      <c r="C25" s="36"/>
      <c r="D25" s="36"/>
      <c r="E25" s="36"/>
      <c r="F25" s="36"/>
      <c r="G25" s="59" t="s">
        <v>27</v>
      </c>
      <c r="H25" s="36">
        <v>3</v>
      </c>
      <c r="I25" s="36"/>
      <c r="J25" s="36"/>
      <c r="K25" s="36"/>
      <c r="L25" s="36"/>
      <c r="M25" s="36"/>
      <c r="N25" s="36"/>
      <c r="O25" s="36"/>
    </row>
    <row r="26" spans="1:15" x14ac:dyDescent="0.2">
      <c r="A26" s="59" t="s">
        <v>28</v>
      </c>
      <c r="B26" s="36">
        <v>0.05</v>
      </c>
      <c r="C26" s="36"/>
      <c r="D26" s="36"/>
      <c r="E26" s="36"/>
      <c r="F26" s="36"/>
      <c r="G26" s="59" t="s">
        <v>28</v>
      </c>
      <c r="H26" s="36">
        <v>0.05</v>
      </c>
      <c r="I26" s="36"/>
      <c r="J26" s="36"/>
      <c r="K26" s="36"/>
      <c r="L26" s="36"/>
      <c r="M26" s="36"/>
      <c r="N26" s="36"/>
      <c r="O26" s="36"/>
    </row>
    <row r="27" spans="1:15" x14ac:dyDescent="0.2">
      <c r="A27" s="59"/>
      <c r="B27" s="36"/>
      <c r="C27" s="36"/>
      <c r="D27" s="36"/>
      <c r="E27" s="36"/>
      <c r="F27" s="36"/>
      <c r="G27" s="59"/>
      <c r="H27" s="36"/>
      <c r="I27" s="36"/>
      <c r="J27" s="36"/>
      <c r="K27" s="36"/>
      <c r="L27" s="36"/>
      <c r="M27" s="36"/>
      <c r="N27" s="36"/>
      <c r="O27" s="36"/>
    </row>
    <row r="28" spans="1:15" x14ac:dyDescent="0.2">
      <c r="A28" s="59" t="s">
        <v>29</v>
      </c>
      <c r="B28" s="36" t="s">
        <v>30</v>
      </c>
      <c r="C28" s="36" t="s">
        <v>31</v>
      </c>
      <c r="D28" s="36" t="s">
        <v>32</v>
      </c>
      <c r="E28" s="36" t="s">
        <v>33</v>
      </c>
      <c r="F28" s="36"/>
      <c r="G28" s="59" t="s">
        <v>231</v>
      </c>
      <c r="H28" s="36" t="s">
        <v>35</v>
      </c>
      <c r="I28" s="36" t="s">
        <v>36</v>
      </c>
      <c r="J28" s="36" t="s">
        <v>37</v>
      </c>
      <c r="K28" s="36" t="s">
        <v>38</v>
      </c>
      <c r="L28" s="36" t="s">
        <v>133</v>
      </c>
      <c r="M28" s="36"/>
      <c r="N28" s="36"/>
      <c r="O28" s="36"/>
    </row>
    <row r="29" spans="1:15" x14ac:dyDescent="0.2">
      <c r="A29" s="59" t="s">
        <v>232</v>
      </c>
      <c r="B29" s="36">
        <v>3.3290000000000002</v>
      </c>
      <c r="C29" s="36">
        <v>0.56679999999999997</v>
      </c>
      <c r="D29" s="36" t="s">
        <v>41</v>
      </c>
      <c r="E29" s="36" t="s">
        <v>42</v>
      </c>
      <c r="F29" s="36"/>
      <c r="G29" s="59"/>
      <c r="H29" s="36"/>
      <c r="I29" s="36"/>
      <c r="J29" s="36"/>
      <c r="K29" s="36"/>
      <c r="L29" s="36"/>
      <c r="M29" s="36"/>
      <c r="N29" s="36"/>
      <c r="O29" s="36"/>
    </row>
    <row r="30" spans="1:15" x14ac:dyDescent="0.2">
      <c r="A30" s="59" t="s">
        <v>233</v>
      </c>
      <c r="B30" s="36">
        <v>60.75</v>
      </c>
      <c r="C30" s="36">
        <v>0.27329999999999999</v>
      </c>
      <c r="D30" s="36" t="s">
        <v>41</v>
      </c>
      <c r="E30" s="36" t="s">
        <v>42</v>
      </c>
      <c r="F30" s="36"/>
      <c r="G30" s="59" t="s">
        <v>0</v>
      </c>
      <c r="H30" s="36"/>
      <c r="I30" s="36"/>
      <c r="J30" s="36"/>
      <c r="K30" s="36"/>
      <c r="L30" s="36"/>
      <c r="M30" s="36"/>
      <c r="N30" s="36"/>
      <c r="O30" s="36"/>
    </row>
    <row r="31" spans="1:15" x14ac:dyDescent="0.2">
      <c r="A31" s="59" t="s">
        <v>234</v>
      </c>
      <c r="B31" s="36">
        <v>5.452</v>
      </c>
      <c r="C31" s="36">
        <v>0.25440000000000002</v>
      </c>
      <c r="D31" s="36" t="s">
        <v>41</v>
      </c>
      <c r="E31" s="36" t="s">
        <v>42</v>
      </c>
      <c r="F31" s="36"/>
      <c r="G31" s="59" t="s">
        <v>235</v>
      </c>
      <c r="H31" s="36">
        <v>62.65</v>
      </c>
      <c r="I31" s="36" t="s">
        <v>236</v>
      </c>
      <c r="J31" s="36" t="s">
        <v>42</v>
      </c>
      <c r="K31" s="36" t="s">
        <v>41</v>
      </c>
      <c r="L31" s="36">
        <v>0.44800000000000001</v>
      </c>
      <c r="M31" s="36"/>
      <c r="N31" s="36"/>
      <c r="O31" s="36"/>
    </row>
    <row r="32" spans="1:15" x14ac:dyDescent="0.2">
      <c r="A32" s="59" t="s">
        <v>237</v>
      </c>
      <c r="B32" s="36">
        <v>22.85</v>
      </c>
      <c r="C32" s="36">
        <v>0.16009999999999999</v>
      </c>
      <c r="D32" s="36" t="s">
        <v>41</v>
      </c>
      <c r="E32" s="36" t="s">
        <v>42</v>
      </c>
      <c r="F32" s="36"/>
      <c r="G32" s="59" t="s">
        <v>238</v>
      </c>
      <c r="H32" s="36">
        <v>22.2</v>
      </c>
      <c r="I32" s="36" t="s">
        <v>239</v>
      </c>
      <c r="J32" s="36" t="s">
        <v>42</v>
      </c>
      <c r="K32" s="36" t="s">
        <v>41</v>
      </c>
      <c r="L32" s="36">
        <v>0.88919999999999999</v>
      </c>
      <c r="M32" s="36"/>
      <c r="N32" s="36"/>
      <c r="O32" s="36"/>
    </row>
    <row r="33" spans="1:15" x14ac:dyDescent="0.2">
      <c r="A33" s="59"/>
      <c r="B33" s="36"/>
      <c r="C33" s="36"/>
      <c r="D33" s="36"/>
      <c r="E33" s="36"/>
      <c r="F33" s="36"/>
      <c r="G33" s="59" t="s">
        <v>240</v>
      </c>
      <c r="H33" s="36">
        <v>-40.450000000000003</v>
      </c>
      <c r="I33" s="36" t="s">
        <v>241</v>
      </c>
      <c r="J33" s="36" t="s">
        <v>42</v>
      </c>
      <c r="K33" s="36" t="s">
        <v>41</v>
      </c>
      <c r="L33" s="36">
        <v>0.7298</v>
      </c>
      <c r="M33" s="36"/>
      <c r="N33" s="36"/>
      <c r="O33" s="36"/>
    </row>
    <row r="34" spans="1:15" x14ac:dyDescent="0.2">
      <c r="A34" s="59" t="s">
        <v>51</v>
      </c>
      <c r="B34" s="36" t="s">
        <v>114</v>
      </c>
      <c r="C34" s="36" t="s">
        <v>53</v>
      </c>
      <c r="D34" s="36" t="s">
        <v>54</v>
      </c>
      <c r="E34" s="36" t="s">
        <v>55</v>
      </c>
      <c r="F34" s="36" t="s">
        <v>31</v>
      </c>
      <c r="G34" s="59"/>
      <c r="H34" s="36"/>
      <c r="I34" s="36"/>
      <c r="J34" s="36"/>
      <c r="K34" s="36"/>
      <c r="L34" s="36"/>
      <c r="M34" s="36"/>
      <c r="N34" s="36"/>
      <c r="O34" s="36"/>
    </row>
    <row r="35" spans="1:15" x14ac:dyDescent="0.2">
      <c r="A35" s="59" t="s">
        <v>232</v>
      </c>
      <c r="B35" s="36">
        <v>485.5</v>
      </c>
      <c r="C35" s="36">
        <v>2</v>
      </c>
      <c r="D35" s="36">
        <v>242.8</v>
      </c>
      <c r="E35" s="36" t="s">
        <v>242</v>
      </c>
      <c r="F35" s="36" t="s">
        <v>243</v>
      </c>
      <c r="G35" s="59" t="s">
        <v>1</v>
      </c>
      <c r="H35" s="36"/>
      <c r="I35" s="36"/>
      <c r="J35" s="36"/>
      <c r="K35" s="36"/>
      <c r="L35" s="36"/>
      <c r="M35" s="36"/>
      <c r="N35" s="36"/>
      <c r="O35" s="36"/>
    </row>
    <row r="36" spans="1:15" x14ac:dyDescent="0.2">
      <c r="A36" s="59" t="s">
        <v>233</v>
      </c>
      <c r="B36" s="36">
        <v>8862</v>
      </c>
      <c r="C36" s="36">
        <v>2</v>
      </c>
      <c r="D36" s="36">
        <v>4431</v>
      </c>
      <c r="E36" s="36" t="s">
        <v>244</v>
      </c>
      <c r="F36" s="36" t="s">
        <v>245</v>
      </c>
      <c r="G36" s="59" t="s">
        <v>235</v>
      </c>
      <c r="H36" s="36">
        <v>100</v>
      </c>
      <c r="I36" s="36" t="s">
        <v>246</v>
      </c>
      <c r="J36" s="36" t="s">
        <v>42</v>
      </c>
      <c r="K36" s="36" t="s">
        <v>41</v>
      </c>
      <c r="L36" s="36">
        <v>0.17080000000000001</v>
      </c>
      <c r="M36" s="36"/>
      <c r="N36" s="36"/>
      <c r="O36" s="36"/>
    </row>
    <row r="37" spans="1:15" x14ac:dyDescent="0.2">
      <c r="A37" s="59" t="s">
        <v>234</v>
      </c>
      <c r="B37" s="36">
        <v>795.2</v>
      </c>
      <c r="C37" s="36">
        <v>1</v>
      </c>
      <c r="D37" s="36">
        <v>795.2</v>
      </c>
      <c r="E37" s="36" t="s">
        <v>247</v>
      </c>
      <c r="F37" s="36" t="s">
        <v>248</v>
      </c>
      <c r="G37" s="59" t="s">
        <v>238</v>
      </c>
      <c r="H37" s="36">
        <v>40.5</v>
      </c>
      <c r="I37" s="36" t="s">
        <v>249</v>
      </c>
      <c r="J37" s="36" t="s">
        <v>42</v>
      </c>
      <c r="K37" s="36" t="s">
        <v>41</v>
      </c>
      <c r="L37" s="36">
        <v>0.60760000000000003</v>
      </c>
      <c r="M37" s="36"/>
      <c r="N37" s="36"/>
      <c r="O37" s="36"/>
    </row>
    <row r="38" spans="1:15" x14ac:dyDescent="0.2">
      <c r="A38" s="59" t="s">
        <v>237</v>
      </c>
      <c r="B38" s="36">
        <v>3333</v>
      </c>
      <c r="C38" s="36">
        <v>2</v>
      </c>
      <c r="D38" s="36">
        <v>1666</v>
      </c>
      <c r="E38" s="36" t="s">
        <v>250</v>
      </c>
      <c r="F38" s="36" t="s">
        <v>251</v>
      </c>
      <c r="G38" s="59" t="s">
        <v>240</v>
      </c>
      <c r="H38" s="36">
        <v>-59.5</v>
      </c>
      <c r="I38" s="36" t="s">
        <v>252</v>
      </c>
      <c r="J38" s="36" t="s">
        <v>42</v>
      </c>
      <c r="K38" s="36" t="s">
        <v>41</v>
      </c>
      <c r="L38" s="36">
        <v>0.48380000000000001</v>
      </c>
      <c r="M38" s="36"/>
      <c r="N38" s="36"/>
      <c r="O38" s="36"/>
    </row>
    <row r="39" spans="1:15" x14ac:dyDescent="0.2">
      <c r="A39" s="59" t="s">
        <v>70</v>
      </c>
      <c r="B39" s="36">
        <v>635.20000000000005</v>
      </c>
      <c r="C39" s="36">
        <v>2</v>
      </c>
      <c r="D39" s="36">
        <v>317.60000000000002</v>
      </c>
      <c r="E39" s="36"/>
      <c r="F39" s="36"/>
      <c r="G39" s="59"/>
      <c r="H39" s="36"/>
      <c r="I39" s="36"/>
      <c r="J39" s="36"/>
      <c r="K39" s="36"/>
      <c r="L39" s="36"/>
      <c r="M39" s="36"/>
      <c r="N39" s="36"/>
      <c r="O39" s="36"/>
    </row>
    <row r="40" spans="1:15" x14ac:dyDescent="0.2">
      <c r="A40" s="59"/>
      <c r="B40" s="36"/>
      <c r="C40" s="36"/>
      <c r="D40" s="36"/>
      <c r="E40" s="36"/>
      <c r="F40" s="36"/>
      <c r="G40" s="59"/>
      <c r="H40" s="36"/>
      <c r="I40" s="36"/>
      <c r="J40" s="36"/>
      <c r="K40" s="36"/>
      <c r="L40" s="36"/>
      <c r="M40" s="36"/>
      <c r="N40" s="36"/>
      <c r="O40" s="36"/>
    </row>
    <row r="41" spans="1:15" x14ac:dyDescent="0.2">
      <c r="A41" s="59" t="s">
        <v>75</v>
      </c>
      <c r="B41" s="36"/>
      <c r="C41" s="36"/>
      <c r="D41" s="36"/>
      <c r="E41" s="36"/>
      <c r="F41" s="36"/>
      <c r="G41" s="59" t="s">
        <v>100</v>
      </c>
      <c r="H41" s="36" t="s">
        <v>101</v>
      </c>
      <c r="I41" s="36" t="s">
        <v>102</v>
      </c>
      <c r="J41" s="36" t="s">
        <v>35</v>
      </c>
      <c r="K41" s="36" t="s">
        <v>103</v>
      </c>
      <c r="L41" s="36" t="s">
        <v>104</v>
      </c>
      <c r="M41" s="36" t="s">
        <v>105</v>
      </c>
      <c r="N41" s="36" t="s">
        <v>106</v>
      </c>
      <c r="O41" s="36" t="s">
        <v>53</v>
      </c>
    </row>
    <row r="42" spans="1:15" x14ac:dyDescent="0.2">
      <c r="A42" s="59" t="s">
        <v>126</v>
      </c>
      <c r="B42" s="36">
        <v>34.369999999999997</v>
      </c>
      <c r="C42" s="36"/>
      <c r="D42" s="36"/>
      <c r="E42" s="36"/>
      <c r="F42" s="36"/>
      <c r="G42" s="59"/>
      <c r="H42" s="36"/>
      <c r="I42" s="36"/>
      <c r="J42" s="36"/>
      <c r="K42" s="36"/>
      <c r="L42" s="36"/>
      <c r="M42" s="36"/>
      <c r="N42" s="36"/>
      <c r="O42" s="36"/>
    </row>
    <row r="43" spans="1:15" x14ac:dyDescent="0.2">
      <c r="A43" s="59" t="s">
        <v>127</v>
      </c>
      <c r="B43" s="36">
        <v>53.17</v>
      </c>
      <c r="C43" s="36"/>
      <c r="D43" s="36"/>
      <c r="E43" s="36"/>
      <c r="F43" s="36"/>
      <c r="G43" s="59" t="s">
        <v>0</v>
      </c>
      <c r="H43" s="36"/>
      <c r="I43" s="36"/>
      <c r="J43" s="36"/>
      <c r="K43" s="36"/>
      <c r="L43" s="36"/>
      <c r="M43" s="36"/>
      <c r="N43" s="36"/>
      <c r="O43" s="36"/>
    </row>
    <row r="44" spans="1:15" x14ac:dyDescent="0.2">
      <c r="A44" s="59" t="s">
        <v>128</v>
      </c>
      <c r="B44" s="36">
        <v>-18.8</v>
      </c>
      <c r="C44" s="36"/>
      <c r="D44" s="36"/>
      <c r="E44" s="36"/>
      <c r="F44" s="36"/>
      <c r="G44" s="59" t="s">
        <v>235</v>
      </c>
      <c r="H44" s="36">
        <v>62.65</v>
      </c>
      <c r="I44" s="36">
        <v>0</v>
      </c>
      <c r="J44" s="36">
        <v>62.65</v>
      </c>
      <c r="K44" s="36">
        <v>38.57</v>
      </c>
      <c r="L44" s="36">
        <v>2</v>
      </c>
      <c r="M44" s="36">
        <v>1</v>
      </c>
      <c r="N44" s="36">
        <v>1.6240000000000001</v>
      </c>
      <c r="O44" s="36">
        <v>4</v>
      </c>
    </row>
    <row r="45" spans="1:15" x14ac:dyDescent="0.2">
      <c r="A45" s="59" t="s">
        <v>83</v>
      </c>
      <c r="B45" s="36">
        <v>11.88</v>
      </c>
      <c r="C45" s="36"/>
      <c r="D45" s="36"/>
      <c r="E45" s="36"/>
      <c r="F45" s="36"/>
      <c r="G45" s="59" t="s">
        <v>238</v>
      </c>
      <c r="H45" s="36">
        <v>62.65</v>
      </c>
      <c r="I45" s="36">
        <v>40.450000000000003</v>
      </c>
      <c r="J45" s="36">
        <v>22.2</v>
      </c>
      <c r="K45" s="36">
        <v>31.5</v>
      </c>
      <c r="L45" s="36">
        <v>2</v>
      </c>
      <c r="M45" s="36">
        <v>2</v>
      </c>
      <c r="N45" s="36">
        <v>0.70489999999999997</v>
      </c>
      <c r="O45" s="36">
        <v>4</v>
      </c>
    </row>
    <row r="46" spans="1:15" x14ac:dyDescent="0.2">
      <c r="A46" s="59" t="s">
        <v>86</v>
      </c>
      <c r="B46" s="36" t="s">
        <v>253</v>
      </c>
      <c r="C46" s="36"/>
      <c r="D46" s="36"/>
      <c r="E46" s="36"/>
      <c r="F46" s="36"/>
      <c r="G46" s="59" t="s">
        <v>240</v>
      </c>
      <c r="H46" s="36">
        <v>0</v>
      </c>
      <c r="I46" s="36">
        <v>40.450000000000003</v>
      </c>
      <c r="J46" s="36">
        <v>-40.450000000000003</v>
      </c>
      <c r="K46" s="36">
        <v>38.57</v>
      </c>
      <c r="L46" s="36">
        <v>1</v>
      </c>
      <c r="M46" s="36">
        <v>2</v>
      </c>
      <c r="N46" s="36">
        <v>1.0489999999999999</v>
      </c>
      <c r="O46" s="36">
        <v>4</v>
      </c>
    </row>
    <row r="47" spans="1:15" x14ac:dyDescent="0.2">
      <c r="A47" s="59"/>
      <c r="B47" s="36"/>
      <c r="C47" s="36"/>
      <c r="D47" s="36"/>
      <c r="E47" s="36"/>
      <c r="F47" s="36"/>
      <c r="G47" s="59"/>
      <c r="H47" s="36"/>
      <c r="I47" s="36"/>
      <c r="J47" s="36"/>
      <c r="K47" s="36"/>
      <c r="L47" s="36"/>
      <c r="M47" s="36"/>
      <c r="N47" s="36"/>
      <c r="O47" s="36"/>
    </row>
    <row r="48" spans="1:15" x14ac:dyDescent="0.2">
      <c r="A48" s="59" t="s">
        <v>89</v>
      </c>
      <c r="B48" s="36"/>
      <c r="C48" s="36"/>
      <c r="D48" s="36"/>
      <c r="E48" s="36"/>
      <c r="F48" s="36"/>
      <c r="G48" s="59" t="s">
        <v>1</v>
      </c>
      <c r="H48" s="36"/>
      <c r="I48" s="36"/>
      <c r="J48" s="36"/>
      <c r="K48" s="36"/>
      <c r="L48" s="36"/>
      <c r="M48" s="36"/>
      <c r="N48" s="36"/>
      <c r="O48" s="36"/>
    </row>
    <row r="49" spans="1:15" x14ac:dyDescent="0.2">
      <c r="A49" s="59" t="s">
        <v>254</v>
      </c>
      <c r="B49" s="36">
        <v>2</v>
      </c>
      <c r="C49" s="36"/>
      <c r="D49" s="36"/>
      <c r="E49" s="36"/>
      <c r="F49" s="36"/>
      <c r="G49" s="59" t="s">
        <v>235</v>
      </c>
      <c r="H49" s="36">
        <v>100</v>
      </c>
      <c r="I49" s="36">
        <v>0</v>
      </c>
      <c r="J49" s="36">
        <v>100</v>
      </c>
      <c r="K49" s="36">
        <v>38.57</v>
      </c>
      <c r="L49" s="36">
        <v>2</v>
      </c>
      <c r="M49" s="36">
        <v>1</v>
      </c>
      <c r="N49" s="36">
        <v>2.5920000000000001</v>
      </c>
      <c r="O49" s="36">
        <v>4</v>
      </c>
    </row>
    <row r="50" spans="1:15" x14ac:dyDescent="0.2">
      <c r="A50" s="59" t="s">
        <v>255</v>
      </c>
      <c r="B50" s="36">
        <v>3</v>
      </c>
      <c r="C50" s="36"/>
      <c r="D50" s="36"/>
      <c r="E50" s="36"/>
      <c r="F50" s="36"/>
      <c r="G50" s="59" t="s">
        <v>238</v>
      </c>
      <c r="H50" s="36">
        <v>100</v>
      </c>
      <c r="I50" s="36">
        <v>59.5</v>
      </c>
      <c r="J50" s="36">
        <v>40.5</v>
      </c>
      <c r="K50" s="36">
        <v>31.5</v>
      </c>
      <c r="L50" s="36">
        <v>2</v>
      </c>
      <c r="M50" s="36">
        <v>2</v>
      </c>
      <c r="N50" s="36">
        <v>1.286</v>
      </c>
      <c r="O50" s="36">
        <v>4</v>
      </c>
    </row>
    <row r="51" spans="1:15" x14ac:dyDescent="0.2">
      <c r="A51" s="59" t="s">
        <v>256</v>
      </c>
      <c r="B51" s="36">
        <v>5</v>
      </c>
      <c r="C51" s="36"/>
      <c r="D51" s="36"/>
      <c r="E51" s="36"/>
      <c r="F51" s="36"/>
      <c r="G51" s="59" t="s">
        <v>240</v>
      </c>
      <c r="H51" s="36">
        <v>0</v>
      </c>
      <c r="I51" s="36">
        <v>59.5</v>
      </c>
      <c r="J51" s="36">
        <v>-59.5</v>
      </c>
      <c r="K51" s="36">
        <v>38.57</v>
      </c>
      <c r="L51" s="36">
        <v>1</v>
      </c>
      <c r="M51" s="36">
        <v>2</v>
      </c>
      <c r="N51" s="36">
        <v>1.5429999999999999</v>
      </c>
      <c r="O51" s="36">
        <v>4</v>
      </c>
    </row>
    <row r="52" spans="1:15" x14ac:dyDescent="0.2">
      <c r="A52" s="59" t="s">
        <v>257</v>
      </c>
      <c r="B52" s="36">
        <v>0</v>
      </c>
      <c r="C52" s="36"/>
      <c r="D52" s="36"/>
      <c r="E52" s="36"/>
      <c r="F52" s="36"/>
    </row>
  </sheetData>
  <mergeCells count="4">
    <mergeCell ref="G4:H4"/>
    <mergeCell ref="I4:J4"/>
    <mergeCell ref="U7:W7"/>
    <mergeCell ref="X7:Z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SourceFig4A</vt:lpstr>
      <vt:lpstr>SourceFig4B</vt:lpstr>
      <vt:lpstr>SourceFig4D</vt:lpstr>
      <vt:lpstr>SourceFig4C</vt:lpstr>
      <vt:lpstr>SourceFig4E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</dc:creator>
  <cp:lastModifiedBy>Collin</cp:lastModifiedBy>
  <dcterms:created xsi:type="dcterms:W3CDTF">2023-08-04T07:41:25Z</dcterms:created>
  <dcterms:modified xsi:type="dcterms:W3CDTF">2023-08-04T07:42:26Z</dcterms:modified>
</cp:coreProperties>
</file>