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aper Drafts\cardiac cfDNA characterization\eLife Submission documents\eLife full submission\Source Data\Figure 5 - Figure Supplement 1 - Source Data\"/>
    </mc:Choice>
  </mc:AlternateContent>
  <xr:revisionPtr revIDLastSave="0" documentId="8_{F4E8EB85-1C0C-4FFC-BC19-C16397DC3C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BS_20220622_redo 3D cardiotox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8" i="1" l="1"/>
  <c r="L46" i="1"/>
  <c r="L44" i="1"/>
  <c r="L42" i="1"/>
  <c r="L40" i="1"/>
  <c r="L38" i="1"/>
  <c r="L36" i="1"/>
  <c r="L34" i="1"/>
  <c r="L32" i="1"/>
  <c r="L30" i="1"/>
  <c r="L28" i="1"/>
  <c r="L26" i="1"/>
  <c r="L24" i="1"/>
  <c r="L22" i="1"/>
  <c r="L20" i="1"/>
  <c r="L18" i="1"/>
  <c r="L16" i="1"/>
  <c r="L14" i="1"/>
  <c r="L12" i="1"/>
  <c r="L10" i="1"/>
  <c r="L8" i="1"/>
  <c r="L6" i="1"/>
  <c r="L4" i="1"/>
  <c r="L2" i="1"/>
  <c r="D48" i="1"/>
  <c r="D46" i="1"/>
  <c r="D44" i="1"/>
  <c r="D42" i="1"/>
  <c r="D40" i="1"/>
  <c r="D38" i="1"/>
  <c r="D36" i="1"/>
  <c r="D34" i="1"/>
  <c r="D32" i="1"/>
  <c r="D30" i="1"/>
  <c r="D28" i="1"/>
  <c r="D26" i="1"/>
  <c r="D24" i="1"/>
  <c r="D22" i="1"/>
  <c r="D20" i="1"/>
  <c r="D18" i="1"/>
  <c r="D16" i="1"/>
  <c r="D14" i="1"/>
  <c r="D12" i="1"/>
  <c r="D10" i="1"/>
  <c r="D8" i="1"/>
  <c r="D6" i="1"/>
  <c r="D4" i="1"/>
  <c r="D2" i="1"/>
  <c r="M2" i="1" l="1"/>
  <c r="N6" i="1" s="1"/>
  <c r="E6" i="1" s="1"/>
  <c r="N12" i="1" l="1"/>
  <c r="E12" i="1" s="1"/>
  <c r="N48" i="1"/>
  <c r="E48" i="1" s="1"/>
  <c r="N44" i="1"/>
  <c r="E44" i="1" s="1"/>
  <c r="N38" i="1"/>
  <c r="E38" i="1" s="1"/>
  <c r="N26" i="1"/>
  <c r="E26" i="1" s="1"/>
  <c r="N24" i="1"/>
  <c r="E24" i="1" s="1"/>
  <c r="N20" i="1"/>
  <c r="E20" i="1" s="1"/>
  <c r="N40" i="1"/>
  <c r="E40" i="1" s="1"/>
  <c r="N36" i="1"/>
  <c r="E36" i="1" s="1"/>
  <c r="N14" i="1"/>
  <c r="E14" i="1" s="1"/>
  <c r="N2" i="1"/>
  <c r="E2" i="1" s="1"/>
  <c r="N42" i="1"/>
  <c r="E42" i="1" s="1"/>
  <c r="N34" i="1"/>
  <c r="E34" i="1" s="1"/>
  <c r="N10" i="1"/>
  <c r="E10" i="1" s="1"/>
  <c r="N30" i="1"/>
  <c r="E30" i="1" s="1"/>
  <c r="N32" i="1"/>
  <c r="E32" i="1" s="1"/>
  <c r="N18" i="1"/>
  <c r="E18" i="1" s="1"/>
  <c r="N46" i="1"/>
  <c r="E46" i="1" s="1"/>
  <c r="N16" i="1"/>
  <c r="E16" i="1" s="1"/>
  <c r="N4" i="1"/>
  <c r="E4" i="1" s="1"/>
  <c r="N22" i="1"/>
  <c r="E22" i="1" s="1"/>
  <c r="N28" i="1"/>
  <c r="E28" i="1" s="1"/>
  <c r="N8" i="1"/>
  <c r="E8" i="1" s="1"/>
</calcChain>
</file>

<file path=xl/sharedStrings.xml><?xml version="1.0" encoding="utf-8"?>
<sst xmlns="http://schemas.openxmlformats.org/spreadsheetml/2006/main" count="210" uniqueCount="40">
  <si>
    <t>Sample</t>
  </si>
  <si>
    <t>Target</t>
  </si>
  <si>
    <t>Concentration</t>
  </si>
  <si>
    <t>NKX2.5</t>
  </si>
  <si>
    <t>D6 DMSO R1</t>
  </si>
  <si>
    <t>D6 CPI R1</t>
  </si>
  <si>
    <t>D6 DOX R1</t>
  </si>
  <si>
    <t>D9 DMSO R1</t>
  </si>
  <si>
    <t>D9 CPI early R1</t>
  </si>
  <si>
    <t>D9 CPI late R1</t>
  </si>
  <si>
    <t>D9 DOX early R1</t>
  </si>
  <si>
    <t>D9 DOX late R1</t>
  </si>
  <si>
    <t>D6 DMSO R2</t>
  </si>
  <si>
    <t>D6 CPI R2</t>
  </si>
  <si>
    <t>D6 DOX R2</t>
  </si>
  <si>
    <t>D9 DMSO R2</t>
  </si>
  <si>
    <t>D9 CPI early R2</t>
  </si>
  <si>
    <t>D9 CPI late R2</t>
  </si>
  <si>
    <t>D9 DOX early R2</t>
  </si>
  <si>
    <t>D9 DOX late R2</t>
  </si>
  <si>
    <t>D6 DMSO R3</t>
  </si>
  <si>
    <t>D6 CPI R3</t>
  </si>
  <si>
    <t>D6 DOX R3</t>
  </si>
  <si>
    <t>D9 DMSO R3</t>
  </si>
  <si>
    <t>D9 CPI early R3</t>
  </si>
  <si>
    <t>D9 CPI late R3</t>
  </si>
  <si>
    <t>D9 DOX early R3</t>
  </si>
  <si>
    <t>D9 DOX late R3</t>
  </si>
  <si>
    <t>TBP</t>
  </si>
  <si>
    <t>Normalized</t>
  </si>
  <si>
    <t>Avg</t>
  </si>
  <si>
    <t>Avg tot TBP</t>
  </si>
  <si>
    <t>Norm factor</t>
  </si>
  <si>
    <t>Day 6 DMSO</t>
  </si>
  <si>
    <t>Day 6 CPI</t>
  </si>
  <si>
    <t>Day 6 DOX</t>
  </si>
  <si>
    <t>Day 9 DMSO</t>
  </si>
  <si>
    <t>Day 9 CPI early</t>
  </si>
  <si>
    <t>Day 9 CPI late</t>
  </si>
  <si>
    <t>Day 9 DOX 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</si>
</sst>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4" fillId="0" borderId="0" xfId="0" applyFon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9"/>
  <sheetViews>
    <sheetView tabSelected="1" workbookViewId="0">
      <selection activeCell="S10" sqref="S10"/>
    </sheetView>
  </sheetViews>
  <sheetFormatPr defaultRowHeight="15" x14ac:dyDescent="0.25"/>
  <cols>
    <col min="1" max="1" width="16.7109375" customWidth="1"/>
    <col min="9" max="9" width="13.5703125" customWidth="1"/>
    <col min="13" max="13" width="12.5703125" customWidth="1"/>
    <col min="17" max="17" width="12.7109375" customWidth="1"/>
    <col min="18" max="18" width="11.140625" customWidth="1"/>
    <col min="19" max="19" width="10.7109375" customWidth="1"/>
    <col min="20" max="20" width="12.28515625" customWidth="1"/>
    <col min="21" max="21" width="15.42578125" customWidth="1"/>
    <col min="22" max="22" width="15.140625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30</v>
      </c>
      <c r="E1" t="s">
        <v>29</v>
      </c>
      <c r="I1" t="s">
        <v>0</v>
      </c>
      <c r="J1" t="s">
        <v>1</v>
      </c>
      <c r="K1" t="s">
        <v>2</v>
      </c>
      <c r="L1" t="s">
        <v>30</v>
      </c>
      <c r="M1" t="s">
        <v>31</v>
      </c>
      <c r="N1" t="s">
        <v>32</v>
      </c>
      <c r="Q1" t="s">
        <v>33</v>
      </c>
      <c r="R1" t="s">
        <v>34</v>
      </c>
      <c r="S1" t="s">
        <v>35</v>
      </c>
      <c r="T1" t="s">
        <v>36</v>
      </c>
      <c r="U1" t="s">
        <v>37</v>
      </c>
      <c r="V1" t="s">
        <v>38</v>
      </c>
      <c r="W1" t="s">
        <v>39</v>
      </c>
    </row>
    <row r="2" spans="1:23" x14ac:dyDescent="0.25">
      <c r="A2" t="s">
        <v>5</v>
      </c>
      <c r="B2" t="s">
        <v>3</v>
      </c>
      <c r="C2">
        <v>34.1</v>
      </c>
      <c r="D2">
        <f>AVERAGE(C2:C3)</f>
        <v>34.299999999999997</v>
      </c>
      <c r="E2">
        <f>D2/N2</f>
        <v>87.210758771929818</v>
      </c>
      <c r="I2" t="s">
        <v>5</v>
      </c>
      <c r="J2" t="s">
        <v>28</v>
      </c>
      <c r="K2">
        <v>5</v>
      </c>
      <c r="L2">
        <f>AVERAGE(K2:K3)</f>
        <v>4.75</v>
      </c>
      <c r="M2">
        <f>AVERAGE(L:L)</f>
        <v>12.077291666666666</v>
      </c>
      <c r="N2">
        <f>L2/$M$2</f>
        <v>0.39330009832502461</v>
      </c>
      <c r="Q2" s="2">
        <v>43.30073600174979</v>
      </c>
      <c r="R2" s="2">
        <v>87.210758771929818</v>
      </c>
      <c r="S2" s="2">
        <v>110.3614583333333</v>
      </c>
      <c r="T2" s="2">
        <v>32.852909741458902</v>
      </c>
      <c r="U2" s="2">
        <v>63.513614211309516</v>
      </c>
      <c r="V2" s="2">
        <v>61.274494485294106</v>
      </c>
      <c r="W2" s="2">
        <v>81.451501937984489</v>
      </c>
    </row>
    <row r="3" spans="1:23" x14ac:dyDescent="0.25">
      <c r="A3" t="s">
        <v>5</v>
      </c>
      <c r="B3" t="s">
        <v>3</v>
      </c>
      <c r="C3">
        <v>34.5</v>
      </c>
      <c r="I3" t="s">
        <v>5</v>
      </c>
      <c r="J3" t="s">
        <v>28</v>
      </c>
      <c r="K3">
        <v>4.5</v>
      </c>
      <c r="Q3" s="2">
        <v>52.283318198005702</v>
      </c>
      <c r="R3" s="2">
        <v>70.605705128205116</v>
      </c>
      <c r="S3" s="2">
        <v>104.22868150684931</v>
      </c>
      <c r="T3" s="2">
        <v>45.244361481266878</v>
      </c>
      <c r="U3" s="2">
        <v>44.889321322278903</v>
      </c>
      <c r="V3" s="2">
        <v>59.722523451134364</v>
      </c>
      <c r="W3" s="2">
        <v>65.800416666666678</v>
      </c>
    </row>
    <row r="4" spans="1:23" x14ac:dyDescent="0.25">
      <c r="A4" t="s">
        <v>13</v>
      </c>
      <c r="B4" t="s">
        <v>3</v>
      </c>
      <c r="C4">
        <v>21.7</v>
      </c>
      <c r="D4">
        <f>AVERAGE(C4:C5)</f>
        <v>19</v>
      </c>
      <c r="E4">
        <f>D4/N4</f>
        <v>70.605705128205116</v>
      </c>
      <c r="I4" t="s">
        <v>13</v>
      </c>
      <c r="J4" t="s">
        <v>28</v>
      </c>
      <c r="K4">
        <v>3.7</v>
      </c>
      <c r="L4">
        <f>AVERAGE(K4:K5)</f>
        <v>3.25</v>
      </c>
      <c r="N4">
        <f>L4/$M$2</f>
        <v>0.26910006727501684</v>
      </c>
      <c r="Q4" s="2">
        <v>43.500965909090901</v>
      </c>
      <c r="R4" s="2">
        <v>50.602915859173116</v>
      </c>
      <c r="S4" s="2">
        <v>87.416587301587285</v>
      </c>
      <c r="T4" s="2">
        <v>45.318819977607163</v>
      </c>
      <c r="U4" s="2">
        <v>58.318878509963767</v>
      </c>
      <c r="V4" s="2">
        <v>49.327541721563456</v>
      </c>
      <c r="W4" s="2">
        <v>77.847602911646575</v>
      </c>
    </row>
    <row r="5" spans="1:23" x14ac:dyDescent="0.25">
      <c r="A5" t="s">
        <v>13</v>
      </c>
      <c r="B5" t="s">
        <v>3</v>
      </c>
      <c r="C5">
        <v>16.3</v>
      </c>
      <c r="I5" t="s">
        <v>13</v>
      </c>
      <c r="J5" t="s">
        <v>28</v>
      </c>
      <c r="K5">
        <v>2.8</v>
      </c>
    </row>
    <row r="6" spans="1:23" x14ac:dyDescent="0.25">
      <c r="A6" t="s">
        <v>21</v>
      </c>
      <c r="B6" t="s">
        <v>3</v>
      </c>
      <c r="C6">
        <v>56.2</v>
      </c>
      <c r="D6">
        <f>AVERAGE(C6:C7)</f>
        <v>54.05</v>
      </c>
      <c r="E6">
        <f>D6/N6</f>
        <v>50.602915859173116</v>
      </c>
      <c r="I6" t="s">
        <v>21</v>
      </c>
      <c r="J6" t="s">
        <v>28</v>
      </c>
      <c r="K6">
        <v>13.5</v>
      </c>
      <c r="L6">
        <f>AVERAGE(K6:K7)</f>
        <v>12.9</v>
      </c>
      <c r="N6">
        <f>L6/$M$2</f>
        <v>1.0681202670300669</v>
      </c>
    </row>
    <row r="7" spans="1:23" x14ac:dyDescent="0.25">
      <c r="A7" t="s">
        <v>21</v>
      </c>
      <c r="B7" t="s">
        <v>3</v>
      </c>
      <c r="C7">
        <v>51.9</v>
      </c>
      <c r="I7" t="s">
        <v>21</v>
      </c>
      <c r="J7" t="s">
        <v>28</v>
      </c>
      <c r="K7">
        <v>12.3</v>
      </c>
    </row>
    <row r="8" spans="1:23" x14ac:dyDescent="0.25">
      <c r="A8" t="s">
        <v>4</v>
      </c>
      <c r="B8" t="s">
        <v>3</v>
      </c>
      <c r="C8">
        <v>66.7</v>
      </c>
      <c r="D8">
        <f>AVERAGE(C8:C9)</f>
        <v>68.300000000000011</v>
      </c>
      <c r="E8">
        <f>D8/N8</f>
        <v>43.30073600174979</v>
      </c>
      <c r="I8" t="s">
        <v>4</v>
      </c>
      <c r="J8" t="s">
        <v>28</v>
      </c>
      <c r="K8">
        <v>18.899999999999999</v>
      </c>
      <c r="L8">
        <f>AVERAGE(K8:K9)</f>
        <v>19.049999999999997</v>
      </c>
      <c r="N8">
        <f>L8/$M$2</f>
        <v>1.5773403943350985</v>
      </c>
    </row>
    <row r="9" spans="1:23" x14ac:dyDescent="0.25">
      <c r="A9" t="s">
        <v>4</v>
      </c>
      <c r="B9" t="s">
        <v>3</v>
      </c>
      <c r="C9">
        <v>69.900000000000006</v>
      </c>
      <c r="I9" t="s">
        <v>4</v>
      </c>
      <c r="J9" t="s">
        <v>28</v>
      </c>
      <c r="K9">
        <v>19.2</v>
      </c>
    </row>
    <row r="10" spans="1:23" x14ac:dyDescent="0.25">
      <c r="A10" t="s">
        <v>12</v>
      </c>
      <c r="B10" t="s">
        <v>3</v>
      </c>
      <c r="C10">
        <v>43.7</v>
      </c>
      <c r="D10">
        <f>AVERAGE(C10:C11)</f>
        <v>50.650000000000006</v>
      </c>
      <c r="E10">
        <f>D10/N10</f>
        <v>52.283318198005702</v>
      </c>
      <c r="I10" t="s">
        <v>12</v>
      </c>
      <c r="J10" t="s">
        <v>28</v>
      </c>
      <c r="K10">
        <v>8.9</v>
      </c>
      <c r="L10">
        <f>AVERAGE(K10:K11)</f>
        <v>11.7</v>
      </c>
      <c r="N10">
        <f>L10/$M$2</f>
        <v>0.96876024219006052</v>
      </c>
    </row>
    <row r="11" spans="1:23" x14ac:dyDescent="0.25">
      <c r="A11" t="s">
        <v>12</v>
      </c>
      <c r="B11" t="s">
        <v>3</v>
      </c>
      <c r="C11">
        <v>57.6</v>
      </c>
      <c r="I11" t="s">
        <v>12</v>
      </c>
      <c r="J11" t="s">
        <v>28</v>
      </c>
      <c r="K11">
        <v>14.5</v>
      </c>
    </row>
    <row r="12" spans="1:23" x14ac:dyDescent="0.25">
      <c r="A12" t="s">
        <v>20</v>
      </c>
      <c r="B12" t="s">
        <v>3</v>
      </c>
      <c r="C12">
        <v>53.3</v>
      </c>
      <c r="D12">
        <f>AVERAGE(C12:C13)</f>
        <v>57.45</v>
      </c>
      <c r="E12">
        <f>D12/N12</f>
        <v>43.500965909090901</v>
      </c>
      <c r="I12" t="s">
        <v>20</v>
      </c>
      <c r="J12" t="s">
        <v>28</v>
      </c>
      <c r="K12">
        <v>15.8</v>
      </c>
      <c r="L12">
        <f>AVERAGE(K12:K13)</f>
        <v>15.950000000000001</v>
      </c>
      <c r="N12">
        <f>L12/$M$2</f>
        <v>1.3206603301650828</v>
      </c>
    </row>
    <row r="13" spans="1:23" x14ac:dyDescent="0.25">
      <c r="A13" t="s">
        <v>20</v>
      </c>
      <c r="B13" t="s">
        <v>3</v>
      </c>
      <c r="C13">
        <v>61.6</v>
      </c>
      <c r="I13" t="s">
        <v>20</v>
      </c>
      <c r="J13" t="s">
        <v>28</v>
      </c>
      <c r="K13">
        <v>16.100000000000001</v>
      </c>
    </row>
    <row r="14" spans="1:23" x14ac:dyDescent="0.25">
      <c r="A14" t="s">
        <v>6</v>
      </c>
      <c r="B14" t="s">
        <v>3</v>
      </c>
      <c r="C14">
        <v>8.1</v>
      </c>
      <c r="D14">
        <f>AVERAGE(C14:C15)</f>
        <v>7.9499999999999993</v>
      </c>
      <c r="E14">
        <f>D14/N14</f>
        <v>110.3614583333333</v>
      </c>
      <c r="I14" t="s">
        <v>6</v>
      </c>
      <c r="J14" t="s">
        <v>28</v>
      </c>
      <c r="K14">
        <v>0.84</v>
      </c>
      <c r="L14">
        <f>AVERAGE(K14:K15)</f>
        <v>0.87</v>
      </c>
      <c r="N14">
        <f>L14/$M$2</f>
        <v>7.2036018009004513E-2</v>
      </c>
    </row>
    <row r="15" spans="1:23" x14ac:dyDescent="0.25">
      <c r="A15" t="s">
        <v>6</v>
      </c>
      <c r="B15" t="s">
        <v>3</v>
      </c>
      <c r="C15">
        <v>7.8</v>
      </c>
      <c r="I15" t="s">
        <v>6</v>
      </c>
      <c r="J15" t="s">
        <v>28</v>
      </c>
      <c r="K15">
        <v>0.9</v>
      </c>
    </row>
    <row r="16" spans="1:23" x14ac:dyDescent="0.25">
      <c r="A16" t="s">
        <v>14</v>
      </c>
      <c r="B16" t="s">
        <v>3</v>
      </c>
      <c r="C16">
        <v>6.1</v>
      </c>
      <c r="D16">
        <f>AVERAGE(C16:C17)</f>
        <v>6.3</v>
      </c>
      <c r="E16">
        <f>D16/N16</f>
        <v>104.22868150684931</v>
      </c>
      <c r="I16" t="s">
        <v>14</v>
      </c>
      <c r="J16" t="s">
        <v>28</v>
      </c>
      <c r="K16">
        <v>0.46</v>
      </c>
      <c r="L16">
        <f>AVERAGE(K16:K17)</f>
        <v>0.73</v>
      </c>
      <c r="N16">
        <f>L16/$M$2</f>
        <v>6.0444015111003779E-2</v>
      </c>
    </row>
    <row r="17" spans="1:14" x14ac:dyDescent="0.25">
      <c r="A17" t="s">
        <v>14</v>
      </c>
      <c r="B17" t="s">
        <v>3</v>
      </c>
      <c r="C17">
        <v>6.5</v>
      </c>
      <c r="I17" t="s">
        <v>14</v>
      </c>
      <c r="J17" t="s">
        <v>28</v>
      </c>
      <c r="K17">
        <v>1</v>
      </c>
    </row>
    <row r="18" spans="1:14" x14ac:dyDescent="0.25">
      <c r="A18" t="s">
        <v>22</v>
      </c>
      <c r="B18" t="s">
        <v>3</v>
      </c>
      <c r="C18">
        <v>6.9</v>
      </c>
      <c r="D18">
        <f>AVERAGE(C18:C19)</f>
        <v>7.6000000000000005</v>
      </c>
      <c r="E18">
        <f>D18/N18</f>
        <v>87.416587301587285</v>
      </c>
      <c r="I18" t="s">
        <v>22</v>
      </c>
      <c r="J18" t="s">
        <v>28</v>
      </c>
      <c r="K18">
        <v>1.1000000000000001</v>
      </c>
      <c r="L18">
        <f>AVERAGE(K18:K19)</f>
        <v>1.05</v>
      </c>
      <c r="N18">
        <f>L18/$M$2</f>
        <v>8.6940021735005452E-2</v>
      </c>
    </row>
    <row r="19" spans="1:14" x14ac:dyDescent="0.25">
      <c r="A19" t="s">
        <v>22</v>
      </c>
      <c r="B19" t="s">
        <v>3</v>
      </c>
      <c r="C19">
        <v>8.3000000000000007</v>
      </c>
      <c r="I19" t="s">
        <v>22</v>
      </c>
      <c r="J19" t="s">
        <v>28</v>
      </c>
      <c r="K19">
        <v>1</v>
      </c>
    </row>
    <row r="20" spans="1:14" x14ac:dyDescent="0.25">
      <c r="A20" t="s">
        <v>8</v>
      </c>
      <c r="B20" t="s">
        <v>3</v>
      </c>
      <c r="C20">
        <v>32.799999999999997</v>
      </c>
      <c r="D20">
        <f>AVERAGE(C20:C21)</f>
        <v>29.45</v>
      </c>
      <c r="E20">
        <f>D20/N20</f>
        <v>63.513614211309516</v>
      </c>
      <c r="I20" t="s">
        <v>8</v>
      </c>
      <c r="J20" t="s">
        <v>28</v>
      </c>
      <c r="K20">
        <v>6.4</v>
      </c>
      <c r="L20">
        <f>AVERAGE(K20:K21)</f>
        <v>5.6</v>
      </c>
      <c r="N20">
        <f>L20/$M$2</f>
        <v>0.463680115920029</v>
      </c>
    </row>
    <row r="21" spans="1:14" x14ac:dyDescent="0.25">
      <c r="A21" t="s">
        <v>8</v>
      </c>
      <c r="B21" t="s">
        <v>3</v>
      </c>
      <c r="C21">
        <v>26.1</v>
      </c>
      <c r="I21" t="s">
        <v>8</v>
      </c>
      <c r="J21" t="s">
        <v>28</v>
      </c>
      <c r="K21">
        <v>4.8</v>
      </c>
    </row>
    <row r="22" spans="1:14" x14ac:dyDescent="0.25">
      <c r="A22" t="s">
        <v>16</v>
      </c>
      <c r="B22" t="s">
        <v>3</v>
      </c>
      <c r="C22">
        <v>74.599999999999994</v>
      </c>
      <c r="D22">
        <f>AVERAGE(C22:C23)</f>
        <v>72.849999999999994</v>
      </c>
      <c r="E22">
        <f>D22/N22</f>
        <v>44.889321322278903</v>
      </c>
      <c r="I22" t="s">
        <v>16</v>
      </c>
      <c r="J22" t="s">
        <v>28</v>
      </c>
      <c r="K22">
        <v>20</v>
      </c>
      <c r="L22">
        <f>AVERAGE(K22:K23)</f>
        <v>19.600000000000001</v>
      </c>
      <c r="N22">
        <f>L22/$M$2</f>
        <v>1.6228804057201016</v>
      </c>
    </row>
    <row r="23" spans="1:14" x14ac:dyDescent="0.25">
      <c r="A23" t="s">
        <v>16</v>
      </c>
      <c r="B23" t="s">
        <v>3</v>
      </c>
      <c r="C23">
        <v>71.099999999999994</v>
      </c>
      <c r="I23" t="s">
        <v>16</v>
      </c>
      <c r="J23" t="s">
        <v>28</v>
      </c>
      <c r="K23">
        <v>19.2</v>
      </c>
    </row>
    <row r="24" spans="1:14" x14ac:dyDescent="0.25">
      <c r="A24" t="s">
        <v>24</v>
      </c>
      <c r="B24" t="s">
        <v>3</v>
      </c>
      <c r="C24">
        <v>92.7</v>
      </c>
      <c r="D24">
        <f>AVERAGE(C24:C25)</f>
        <v>88.85</v>
      </c>
      <c r="E24">
        <f>D24/N24</f>
        <v>58.318878509963767</v>
      </c>
      <c r="I24" t="s">
        <v>24</v>
      </c>
      <c r="J24" t="s">
        <v>28</v>
      </c>
      <c r="K24">
        <v>20.100000000000001</v>
      </c>
      <c r="L24">
        <f>AVERAGE(K24:K25)</f>
        <v>18.399999999999999</v>
      </c>
      <c r="N24">
        <f>L24/$M$2</f>
        <v>1.5235203808800952</v>
      </c>
    </row>
    <row r="25" spans="1:14" x14ac:dyDescent="0.25">
      <c r="A25" t="s">
        <v>24</v>
      </c>
      <c r="B25" t="s">
        <v>3</v>
      </c>
      <c r="C25">
        <v>85</v>
      </c>
      <c r="I25" t="s">
        <v>24</v>
      </c>
      <c r="J25" t="s">
        <v>28</v>
      </c>
      <c r="K25">
        <v>16.7</v>
      </c>
    </row>
    <row r="26" spans="1:14" x14ac:dyDescent="0.25">
      <c r="A26" t="s">
        <v>9</v>
      </c>
      <c r="B26" t="s">
        <v>3</v>
      </c>
      <c r="C26">
        <v>68.599999999999994</v>
      </c>
      <c r="D26">
        <f>AVERAGE(C26:C27)</f>
        <v>69</v>
      </c>
      <c r="E26">
        <f>D26/N26</f>
        <v>61.274494485294106</v>
      </c>
      <c r="I26" t="s">
        <v>9</v>
      </c>
      <c r="J26" t="s">
        <v>28</v>
      </c>
      <c r="K26">
        <v>14.4</v>
      </c>
      <c r="L26">
        <f>AVERAGE(K26:K27)</f>
        <v>13.600000000000001</v>
      </c>
      <c r="N26">
        <f>L26/$M$2</f>
        <v>1.1260802815200706</v>
      </c>
    </row>
    <row r="27" spans="1:14" x14ac:dyDescent="0.25">
      <c r="A27" t="s">
        <v>9</v>
      </c>
      <c r="B27" t="s">
        <v>3</v>
      </c>
      <c r="C27">
        <v>69.400000000000006</v>
      </c>
      <c r="I27" t="s">
        <v>9</v>
      </c>
      <c r="J27" t="s">
        <v>28</v>
      </c>
      <c r="K27">
        <v>12.8</v>
      </c>
    </row>
    <row r="28" spans="1:14" x14ac:dyDescent="0.25">
      <c r="A28" t="s">
        <v>17</v>
      </c>
      <c r="B28" t="s">
        <v>3</v>
      </c>
      <c r="C28">
        <v>92.6</v>
      </c>
      <c r="D28">
        <f>AVERAGE(C28:C29)</f>
        <v>94.449999999999989</v>
      </c>
      <c r="E28">
        <f>D28/N28</f>
        <v>59.722523451134364</v>
      </c>
      <c r="I28" t="s">
        <v>17</v>
      </c>
      <c r="J28" t="s">
        <v>28</v>
      </c>
      <c r="K28">
        <v>19</v>
      </c>
      <c r="L28">
        <f>AVERAGE(K28:K29)</f>
        <v>19.100000000000001</v>
      </c>
      <c r="N28">
        <f>L28/$M$2</f>
        <v>1.5814803953700991</v>
      </c>
    </row>
    <row r="29" spans="1:14" x14ac:dyDescent="0.25">
      <c r="A29" t="s">
        <v>17</v>
      </c>
      <c r="B29" t="s">
        <v>3</v>
      </c>
      <c r="C29">
        <v>96.3</v>
      </c>
      <c r="I29" t="s">
        <v>17</v>
      </c>
      <c r="J29" t="s">
        <v>28</v>
      </c>
      <c r="K29">
        <v>19.2</v>
      </c>
    </row>
    <row r="30" spans="1:14" x14ac:dyDescent="0.25">
      <c r="A30" t="s">
        <v>25</v>
      </c>
      <c r="B30" t="s">
        <v>3</v>
      </c>
      <c r="C30">
        <v>180</v>
      </c>
      <c r="D30">
        <f>AVERAGE(C30:C31)</f>
        <v>155</v>
      </c>
      <c r="E30">
        <f>D30/N30</f>
        <v>49.327541721563456</v>
      </c>
      <c r="I30" t="s">
        <v>25</v>
      </c>
      <c r="J30" t="s">
        <v>28</v>
      </c>
      <c r="K30">
        <v>44.4</v>
      </c>
      <c r="L30">
        <f>AVERAGE(K30:K31)</f>
        <v>37.950000000000003</v>
      </c>
      <c r="N30">
        <f>L30/$M$2</f>
        <v>3.1422607855651967</v>
      </c>
    </row>
    <row r="31" spans="1:14" x14ac:dyDescent="0.25">
      <c r="A31" t="s">
        <v>25</v>
      </c>
      <c r="B31" t="s">
        <v>3</v>
      </c>
      <c r="C31">
        <v>130</v>
      </c>
      <c r="I31" t="s">
        <v>25</v>
      </c>
      <c r="J31" t="s">
        <v>28</v>
      </c>
      <c r="K31">
        <v>31.5</v>
      </c>
    </row>
    <row r="32" spans="1:14" x14ac:dyDescent="0.25">
      <c r="A32" t="s">
        <v>7</v>
      </c>
      <c r="B32" t="s">
        <v>3</v>
      </c>
      <c r="C32">
        <v>41.3</v>
      </c>
      <c r="D32">
        <f>AVERAGE(C32:C33)</f>
        <v>49.099999999999994</v>
      </c>
      <c r="E32">
        <f>D32/N32</f>
        <v>32.852909741458902</v>
      </c>
      <c r="I32" t="s">
        <v>7</v>
      </c>
      <c r="J32" t="s">
        <v>28</v>
      </c>
      <c r="K32">
        <v>15.6</v>
      </c>
      <c r="L32">
        <f>AVERAGE(K32:K33)</f>
        <v>18.05</v>
      </c>
      <c r="N32">
        <f>L32/$M$2</f>
        <v>1.4945403736350935</v>
      </c>
    </row>
    <row r="33" spans="1:14" x14ac:dyDescent="0.25">
      <c r="A33" t="s">
        <v>7</v>
      </c>
      <c r="B33" t="s">
        <v>3</v>
      </c>
      <c r="C33">
        <v>56.9</v>
      </c>
      <c r="I33" t="s">
        <v>7</v>
      </c>
      <c r="J33" t="s">
        <v>28</v>
      </c>
      <c r="K33">
        <v>20.5</v>
      </c>
    </row>
    <row r="34" spans="1:14" x14ac:dyDescent="0.25">
      <c r="A34" t="s">
        <v>15</v>
      </c>
      <c r="B34" t="s">
        <v>3</v>
      </c>
      <c r="C34">
        <v>162.1</v>
      </c>
      <c r="D34">
        <f>AVERAGE(C34:C35)</f>
        <v>161.64999999999998</v>
      </c>
      <c r="E34">
        <f>D34/N34</f>
        <v>45.244361481266878</v>
      </c>
      <c r="I34" t="s">
        <v>15</v>
      </c>
      <c r="J34" t="s">
        <v>28</v>
      </c>
      <c r="K34">
        <v>46.2</v>
      </c>
      <c r="L34">
        <f>AVERAGE(K34:K35)</f>
        <v>43.150000000000006</v>
      </c>
      <c r="N34">
        <f>L34/$M$2</f>
        <v>3.5728208932052241</v>
      </c>
    </row>
    <row r="35" spans="1:14" x14ac:dyDescent="0.25">
      <c r="A35" t="s">
        <v>15</v>
      </c>
      <c r="B35" t="s">
        <v>3</v>
      </c>
      <c r="C35">
        <v>161.19999999999999</v>
      </c>
      <c r="I35" t="s">
        <v>15</v>
      </c>
      <c r="J35" t="s">
        <v>28</v>
      </c>
      <c r="K35">
        <v>40.1</v>
      </c>
    </row>
    <row r="36" spans="1:14" x14ac:dyDescent="0.25">
      <c r="A36" t="s">
        <v>23</v>
      </c>
      <c r="B36" t="s">
        <v>3</v>
      </c>
      <c r="C36">
        <v>92.5</v>
      </c>
      <c r="D36">
        <f>AVERAGE(C36:C37)</f>
        <v>97.75</v>
      </c>
      <c r="E36">
        <f>D36/N36</f>
        <v>45.318819977607163</v>
      </c>
      <c r="I36" t="s">
        <v>23</v>
      </c>
      <c r="J36" t="s">
        <v>28</v>
      </c>
      <c r="K36">
        <v>23.8</v>
      </c>
      <c r="L36">
        <f>AVERAGE(K36:K37)</f>
        <v>26.05</v>
      </c>
      <c r="N36">
        <f>L36/$M$2</f>
        <v>2.1569405392351348</v>
      </c>
    </row>
    <row r="37" spans="1:14" x14ac:dyDescent="0.25">
      <c r="A37" t="s">
        <v>23</v>
      </c>
      <c r="B37" t="s">
        <v>3</v>
      </c>
      <c r="C37">
        <v>103</v>
      </c>
      <c r="I37" t="s">
        <v>23</v>
      </c>
      <c r="J37" t="s">
        <v>28</v>
      </c>
      <c r="K37">
        <v>28.3</v>
      </c>
    </row>
    <row r="38" spans="1:14" x14ac:dyDescent="0.25">
      <c r="A38" s="1" t="s">
        <v>10</v>
      </c>
      <c r="B38" t="s">
        <v>3</v>
      </c>
      <c r="C38">
        <v>6.2</v>
      </c>
      <c r="D38">
        <f>AVERAGE(C38:C39)</f>
        <v>6.8000000000000007</v>
      </c>
      <c r="E38" s="1">
        <f>D38/N38</f>
        <v>190.98972868217052</v>
      </c>
      <c r="I38" s="1" t="s">
        <v>10</v>
      </c>
      <c r="J38" t="s">
        <v>28</v>
      </c>
      <c r="K38">
        <v>0.4</v>
      </c>
      <c r="L38" s="1">
        <f>AVERAGE(K38:K39)</f>
        <v>0.43000000000000005</v>
      </c>
      <c r="N38">
        <f>L38/$M$2</f>
        <v>3.5604008901002231E-2</v>
      </c>
    </row>
    <row r="39" spans="1:14" x14ac:dyDescent="0.25">
      <c r="A39" s="1" t="s">
        <v>10</v>
      </c>
      <c r="B39" t="s">
        <v>3</v>
      </c>
      <c r="C39">
        <v>7.4</v>
      </c>
      <c r="E39" s="1"/>
      <c r="I39" s="1" t="s">
        <v>10</v>
      </c>
      <c r="J39" t="s">
        <v>28</v>
      </c>
      <c r="K39">
        <v>0.46</v>
      </c>
      <c r="L39" s="1"/>
    </row>
    <row r="40" spans="1:14" x14ac:dyDescent="0.25">
      <c r="A40" s="1" t="s">
        <v>18</v>
      </c>
      <c r="B40" t="s">
        <v>3</v>
      </c>
      <c r="C40">
        <v>7.6</v>
      </c>
      <c r="D40">
        <f>AVERAGE(C40:C41)</f>
        <v>7.4</v>
      </c>
      <c r="E40" s="1" t="e">
        <f>D40/N40</f>
        <v>#DIV/0!</v>
      </c>
      <c r="I40" s="1" t="s">
        <v>18</v>
      </c>
      <c r="J40" t="s">
        <v>28</v>
      </c>
      <c r="K40">
        <v>0</v>
      </c>
      <c r="L40" s="1">
        <f>AVERAGE(K40:K41)</f>
        <v>0</v>
      </c>
      <c r="N40">
        <f>L40/$M$2</f>
        <v>0</v>
      </c>
    </row>
    <row r="41" spans="1:14" x14ac:dyDescent="0.25">
      <c r="A41" s="1" t="s">
        <v>18</v>
      </c>
      <c r="B41" t="s">
        <v>3</v>
      </c>
      <c r="C41">
        <v>7.2</v>
      </c>
      <c r="E41" s="1"/>
      <c r="I41" s="1" t="s">
        <v>18</v>
      </c>
      <c r="J41" t="s">
        <v>28</v>
      </c>
      <c r="K41">
        <v>0</v>
      </c>
      <c r="L41" s="1"/>
    </row>
    <row r="42" spans="1:14" x14ac:dyDescent="0.25">
      <c r="A42" s="1" t="s">
        <v>26</v>
      </c>
      <c r="B42" t="s">
        <v>3</v>
      </c>
      <c r="C42">
        <v>7.2</v>
      </c>
      <c r="D42">
        <f>AVERAGE(C42:C43)</f>
        <v>6.75</v>
      </c>
      <c r="E42" s="1">
        <f>D42/N42</f>
        <v>2717.3906249999995</v>
      </c>
      <c r="I42" s="1" t="s">
        <v>26</v>
      </c>
      <c r="J42" t="s">
        <v>28</v>
      </c>
      <c r="K42">
        <v>0.06</v>
      </c>
      <c r="L42" s="1">
        <f>AVERAGE(K42:K43)</f>
        <v>0.03</v>
      </c>
      <c r="N42">
        <f>L42/$M$2</f>
        <v>2.4840006210001555E-3</v>
      </c>
    </row>
    <row r="43" spans="1:14" x14ac:dyDescent="0.25">
      <c r="A43" s="1" t="s">
        <v>26</v>
      </c>
      <c r="B43" t="s">
        <v>3</v>
      </c>
      <c r="C43">
        <v>6.3</v>
      </c>
      <c r="I43" s="1" t="s">
        <v>26</v>
      </c>
      <c r="J43" t="s">
        <v>28</v>
      </c>
      <c r="K43">
        <v>0</v>
      </c>
    </row>
    <row r="44" spans="1:14" x14ac:dyDescent="0.25">
      <c r="A44" t="s">
        <v>11</v>
      </c>
      <c r="B44" t="s">
        <v>3</v>
      </c>
      <c r="C44">
        <v>2.2000000000000002</v>
      </c>
      <c r="D44">
        <f>AVERAGE(C44:C45)</f>
        <v>4.3499999999999996</v>
      </c>
      <c r="E44">
        <f>D44/N44</f>
        <v>81.451501937984489</v>
      </c>
      <c r="I44" t="s">
        <v>11</v>
      </c>
      <c r="J44" t="s">
        <v>28</v>
      </c>
      <c r="K44">
        <v>0.23</v>
      </c>
      <c r="L44">
        <f>AVERAGE(K44:K45)</f>
        <v>0.64500000000000002</v>
      </c>
      <c r="N44">
        <f>L44/$M$2</f>
        <v>5.3406013351503343E-2</v>
      </c>
    </row>
    <row r="45" spans="1:14" x14ac:dyDescent="0.25">
      <c r="A45" t="s">
        <v>11</v>
      </c>
      <c r="B45" t="s">
        <v>3</v>
      </c>
      <c r="C45">
        <v>6.5</v>
      </c>
      <c r="I45" t="s">
        <v>11</v>
      </c>
      <c r="J45" t="s">
        <v>28</v>
      </c>
      <c r="K45">
        <v>1.06</v>
      </c>
    </row>
    <row r="46" spans="1:14" x14ac:dyDescent="0.25">
      <c r="A46" t="s">
        <v>19</v>
      </c>
      <c r="B46" t="s">
        <v>3</v>
      </c>
      <c r="C46">
        <v>44.6</v>
      </c>
      <c r="D46">
        <f>AVERAGE(C46:C47)</f>
        <v>47.400000000000006</v>
      </c>
      <c r="E46">
        <f>D46/N46</f>
        <v>65.800416666666678</v>
      </c>
      <c r="I46" t="s">
        <v>19</v>
      </c>
      <c r="J46" t="s">
        <v>28</v>
      </c>
      <c r="K46">
        <v>9.1999999999999993</v>
      </c>
      <c r="L46">
        <f>AVERAGE(K46:K47)</f>
        <v>8.6999999999999993</v>
      </c>
      <c r="N46">
        <f>L46/$M$2</f>
        <v>0.72036018009004499</v>
      </c>
    </row>
    <row r="47" spans="1:14" x14ac:dyDescent="0.25">
      <c r="A47" t="s">
        <v>19</v>
      </c>
      <c r="B47" t="s">
        <v>3</v>
      </c>
      <c r="C47">
        <v>50.2</v>
      </c>
      <c r="I47" t="s">
        <v>19</v>
      </c>
      <c r="J47" t="s">
        <v>28</v>
      </c>
      <c r="K47">
        <v>8.1999999999999993</v>
      </c>
    </row>
    <row r="48" spans="1:14" x14ac:dyDescent="0.25">
      <c r="A48" t="s">
        <v>27</v>
      </c>
      <c r="B48" t="s">
        <v>3</v>
      </c>
      <c r="C48">
        <v>58.4</v>
      </c>
      <c r="D48">
        <f>AVERAGE(C48:C49)</f>
        <v>53.5</v>
      </c>
      <c r="E48">
        <f>D48/N48</f>
        <v>77.847602911646575</v>
      </c>
      <c r="I48" t="s">
        <v>27</v>
      </c>
      <c r="J48" t="s">
        <v>28</v>
      </c>
      <c r="K48">
        <v>9.1999999999999993</v>
      </c>
      <c r="L48">
        <f>AVERAGE(K48:K49)</f>
        <v>8.3000000000000007</v>
      </c>
      <c r="N48">
        <f>L48/$M$2</f>
        <v>0.68724017181004304</v>
      </c>
    </row>
    <row r="49" spans="1:11" x14ac:dyDescent="0.25">
      <c r="A49" t="s">
        <v>27</v>
      </c>
      <c r="B49" t="s">
        <v>3</v>
      </c>
      <c r="C49">
        <v>48.6</v>
      </c>
      <c r="I49" t="s">
        <v>27</v>
      </c>
      <c r="J49" t="s">
        <v>28</v>
      </c>
      <c r="K49">
        <v>7.4</v>
      </c>
    </row>
  </sheetData>
  <sortState xmlns:xlrd2="http://schemas.microsoft.com/office/spreadsheetml/2017/richdata2" ref="I2:K49">
    <sortCondition ref="I2:I4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BBS_20220622_redo 3D cardiotox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Silver, Brian (NIH/NIEHS) [F]</dc:creator>
  <cp:lastModifiedBy>Silver, Brian (NIH/NIEHS) [F]</cp:lastModifiedBy>
  <dcterms:created xsi:type="dcterms:W3CDTF">2022-06-22T20:41:33Z</dcterms:created>
  <dcterms:modified xsi:type="dcterms:W3CDTF">2022-11-08T16:05:25Z</dcterms:modified>
</cp:coreProperties>
</file>