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nlab\Desktop\eLife From Beni 07-2024\Excel files for all the figures\"/>
    </mc:Choice>
  </mc:AlternateContent>
  <bookViews>
    <workbookView xWindow="0" yWindow="75" windowWidth="19140" windowHeight="7335" activeTab="1"/>
  </bookViews>
  <sheets>
    <sheet name="Figure 3 Supp. Fig 2 Panels E,H" sheetId="11" r:id="rId1"/>
    <sheet name="Figure 3 Supp. Fig 2 Panels A,B" sheetId="12" r:id="rId2"/>
  </sheets>
  <calcPr calcId="162913"/>
</workbook>
</file>

<file path=xl/calcChain.xml><?xml version="1.0" encoding="utf-8"?>
<calcChain xmlns="http://schemas.openxmlformats.org/spreadsheetml/2006/main">
  <c r="I14" i="11" l="1"/>
  <c r="J44" i="12" l="1"/>
  <c r="J43" i="12"/>
  <c r="J39" i="12"/>
  <c r="J38" i="12"/>
  <c r="I38" i="12"/>
  <c r="O35" i="12"/>
  <c r="P35" i="12"/>
  <c r="F35" i="12"/>
  <c r="E35" i="12"/>
  <c r="I44" i="12"/>
  <c r="I43" i="12"/>
  <c r="I39" i="12"/>
  <c r="F34" i="12"/>
  <c r="P34" i="12"/>
  <c r="O34" i="12"/>
  <c r="E34" i="12"/>
  <c r="Q12" i="11" l="1"/>
  <c r="U12" i="11" s="1"/>
  <c r="R12" i="11"/>
  <c r="V12" i="11"/>
  <c r="W12" i="11"/>
  <c r="S12" i="11" l="1"/>
  <c r="T12" i="11"/>
  <c r="X12" i="11" s="1"/>
  <c r="W8" i="11" l="1"/>
  <c r="V22" i="11"/>
  <c r="W22" i="11"/>
  <c r="V23" i="11"/>
  <c r="W23" i="11"/>
  <c r="V24" i="11"/>
  <c r="W24" i="11"/>
  <c r="V25" i="11"/>
  <c r="W25" i="11"/>
  <c r="W21" i="11"/>
  <c r="V21" i="11"/>
  <c r="V8" i="11"/>
  <c r="V9" i="11"/>
  <c r="W9" i="11"/>
  <c r="V10" i="11"/>
  <c r="W10" i="11"/>
  <c r="V11" i="11"/>
  <c r="W11" i="11"/>
  <c r="W7" i="11"/>
  <c r="V7" i="11"/>
  <c r="W15" i="11" l="1"/>
  <c r="AE13" i="11" s="1"/>
  <c r="V15" i="11"/>
  <c r="AF13" i="11" s="1"/>
  <c r="V28" i="11"/>
  <c r="AF14" i="11" s="1"/>
  <c r="V14" i="11"/>
  <c r="AF10" i="11" s="1"/>
  <c r="V27" i="11"/>
  <c r="AF11" i="11" s="1"/>
  <c r="W27" i="11"/>
  <c r="AE11" i="11" s="1"/>
  <c r="W28" i="11"/>
  <c r="AE14" i="11" s="1"/>
  <c r="W14" i="11"/>
  <c r="AE10" i="11" s="1"/>
  <c r="I42" i="11" l="1"/>
  <c r="K42" i="11"/>
  <c r="L42" i="11"/>
  <c r="M42" i="11"/>
  <c r="N42" i="11"/>
  <c r="O42" i="11"/>
  <c r="K43" i="11"/>
  <c r="L43" i="11"/>
  <c r="M43" i="11"/>
  <c r="N43" i="11"/>
  <c r="O43" i="11"/>
  <c r="J43" i="11"/>
  <c r="J42" i="11"/>
  <c r="I43" i="11"/>
  <c r="R8" i="11"/>
  <c r="T8" i="11" l="1"/>
  <c r="Q39" i="11"/>
  <c r="R39" i="11"/>
  <c r="R38" i="11"/>
  <c r="Q38" i="11"/>
  <c r="R35" i="11"/>
  <c r="Q35" i="11"/>
  <c r="R34" i="11"/>
  <c r="Q34" i="11"/>
  <c r="S39" i="11" l="1"/>
  <c r="Q42" i="11"/>
  <c r="Q43" i="11"/>
  <c r="S34" i="11"/>
  <c r="R42" i="11"/>
  <c r="R43" i="11"/>
  <c r="S38" i="11"/>
  <c r="S35" i="11"/>
  <c r="S43" i="11" l="1"/>
  <c r="S42" i="11"/>
  <c r="O28" i="11"/>
  <c r="N28" i="11"/>
  <c r="M28" i="11"/>
  <c r="K28" i="11"/>
  <c r="J28" i="11"/>
  <c r="I28" i="11"/>
  <c r="Q8" i="11"/>
  <c r="Q9" i="11"/>
  <c r="U9" i="11" s="1"/>
  <c r="R9" i="11"/>
  <c r="Q10" i="11"/>
  <c r="U10" i="11" s="1"/>
  <c r="R10" i="11"/>
  <c r="Q11" i="11"/>
  <c r="U11" i="11" s="1"/>
  <c r="R11" i="11"/>
  <c r="R7" i="11"/>
  <c r="Q7" i="11"/>
  <c r="Q22" i="11"/>
  <c r="U22" i="11" s="1"/>
  <c r="R22" i="11"/>
  <c r="Q23" i="11"/>
  <c r="U23" i="11" s="1"/>
  <c r="R23" i="11"/>
  <c r="Q24" i="11"/>
  <c r="U24" i="11" s="1"/>
  <c r="R24" i="11"/>
  <c r="Q25" i="11"/>
  <c r="U25" i="11" s="1"/>
  <c r="R25" i="11"/>
  <c r="R21" i="11"/>
  <c r="Q21" i="11"/>
  <c r="J18" i="11"/>
  <c r="J27" i="11"/>
  <c r="K27" i="11"/>
  <c r="L27" i="11"/>
  <c r="M27" i="11"/>
  <c r="N27" i="11"/>
  <c r="O27" i="11"/>
  <c r="I27" i="11"/>
  <c r="U21" i="11" l="1"/>
  <c r="U28" i="11" s="1"/>
  <c r="Q28" i="11"/>
  <c r="R28" i="11"/>
  <c r="T21" i="11"/>
  <c r="S21" i="11"/>
  <c r="T25" i="11"/>
  <c r="X25" i="11" s="1"/>
  <c r="S25" i="11"/>
  <c r="T23" i="11"/>
  <c r="X23" i="11" s="1"/>
  <c r="S23" i="11"/>
  <c r="U7" i="11"/>
  <c r="Q14" i="11"/>
  <c r="T11" i="11"/>
  <c r="X11" i="11" s="1"/>
  <c r="S11" i="11"/>
  <c r="T9" i="11"/>
  <c r="X9" i="11" s="1"/>
  <c r="S9" i="11"/>
  <c r="T7" i="11"/>
  <c r="S7" i="11"/>
  <c r="T24" i="11"/>
  <c r="X24" i="11" s="1"/>
  <c r="S24" i="11"/>
  <c r="T22" i="11"/>
  <c r="X22" i="11" s="1"/>
  <c r="S22" i="11"/>
  <c r="T10" i="11"/>
  <c r="X10" i="11" s="1"/>
  <c r="S10" i="11"/>
  <c r="U8" i="11"/>
  <c r="S8" i="11"/>
  <c r="R14" i="11"/>
  <c r="R15" i="11"/>
  <c r="Q15" i="11"/>
  <c r="R27" i="11"/>
  <c r="Q27" i="11"/>
  <c r="N18" i="11"/>
  <c r="L18" i="11"/>
  <c r="J14" i="11"/>
  <c r="L14" i="11"/>
  <c r="K14" i="11"/>
  <c r="M14" i="11"/>
  <c r="N14" i="11"/>
  <c r="O14" i="11"/>
  <c r="J15" i="11"/>
  <c r="L15" i="11"/>
  <c r="K15" i="11"/>
  <c r="M15" i="11"/>
  <c r="N15" i="11"/>
  <c r="O15" i="11"/>
  <c r="I15" i="11"/>
  <c r="U27" i="11" l="1"/>
  <c r="AB11" i="11" s="1"/>
  <c r="S28" i="11"/>
  <c r="X21" i="11"/>
  <c r="T28" i="11"/>
  <c r="X8" i="11"/>
  <c r="S14" i="11"/>
  <c r="L28" i="11"/>
  <c r="X7" i="11"/>
  <c r="S15" i="11"/>
  <c r="U14" i="11"/>
  <c r="AB10" i="11" s="1"/>
  <c r="U15" i="11"/>
  <c r="T14" i="11"/>
  <c r="AA10" i="11" s="1"/>
  <c r="T15" i="11"/>
  <c r="T27" i="11"/>
  <c r="AA11" i="11" s="1"/>
  <c r="S27" i="11"/>
  <c r="X15" i="11" l="1"/>
  <c r="X14" i="11"/>
  <c r="X27" i="11"/>
  <c r="X28" i="11"/>
  <c r="AA14" i="11"/>
  <c r="AA13" i="11"/>
  <c r="AB13" i="11"/>
  <c r="AB14" i="11"/>
</calcChain>
</file>

<file path=xl/sharedStrings.xml><?xml version="1.0" encoding="utf-8"?>
<sst xmlns="http://schemas.openxmlformats.org/spreadsheetml/2006/main" count="122" uniqueCount="62">
  <si>
    <t>Total ectopic</t>
  </si>
  <si>
    <t>Total retracted</t>
  </si>
  <si>
    <t>Crowded</t>
  </si>
  <si>
    <t>02-11-2015 grouped movie 3hr, every 5 min picture</t>
  </si>
  <si>
    <t>28-10-2015 grouped movie 2hr, grouped worm 3every 5 min picture</t>
  </si>
  <si>
    <t>Grouped 1, 11-11-2015</t>
  </si>
  <si>
    <t>Grouped 2, 18-11-2015</t>
  </si>
  <si>
    <t>SE</t>
  </si>
  <si>
    <t>18-12-2018 worm 2, 2hr</t>
  </si>
  <si>
    <t>18-12-2018 worm 1, 3hr</t>
  </si>
  <si>
    <t>28-12-2018 BP709 movie, 3hr</t>
  </si>
  <si>
    <t>30-12-2018 BP709 movie, 3hr</t>
  </si>
  <si>
    <t>03-01-2019 BP709 worm 3</t>
  </si>
  <si>
    <t>Crowded 27-12-2018</t>
  </si>
  <si>
    <t>Total new growth</t>
  </si>
  <si>
    <t>Total dynamic retraction</t>
  </si>
  <si>
    <t>Total dynamic growth</t>
  </si>
  <si>
    <t>The length of the primary branch was normalized to 100um</t>
  </si>
  <si>
    <t>Crowded 1% tricaine</t>
  </si>
  <si>
    <t>Normalized to 100um of primary branch</t>
  </si>
  <si>
    <t>Total partially retracted</t>
  </si>
  <si>
    <t xml:space="preserve">Total new growth </t>
  </si>
  <si>
    <t>TTEST</t>
  </si>
  <si>
    <t>Worm1, 1% tricaine,18-11-2018</t>
  </si>
  <si>
    <t>Worm1, 1% tricaine,19-11-2018</t>
  </si>
  <si>
    <t>Worm 1, 22-11-2018, 1% tricaine</t>
  </si>
  <si>
    <t>Worm 2, 21-11-2018, 1% tricaine</t>
  </si>
  <si>
    <t>Isolated 1% tricaine</t>
  </si>
  <si>
    <t>Normalized to 100 um of primary branch</t>
  </si>
  <si>
    <t>Worm 1, 02-12-2018, 1% tricaine</t>
  </si>
  <si>
    <t>Avg in 100um</t>
  </si>
  <si>
    <t>Total growth from existing</t>
  </si>
  <si>
    <t>Crowded 0.01% tetramisole</t>
  </si>
  <si>
    <t>Crowded mixture: 0.01% tetramisole+0.1% tricaine</t>
  </si>
  <si>
    <t>Normalized to 100 um</t>
  </si>
  <si>
    <t>Retracted: full+partial</t>
  </si>
  <si>
    <t>Growth: new+partial</t>
  </si>
  <si>
    <t>(growth-retraction)/total ectopic</t>
  </si>
  <si>
    <t>growth/total ectopic</t>
  </si>
  <si>
    <t>retraction/total ectopic</t>
  </si>
  <si>
    <t>Dynamic retraction/total ectopic</t>
  </si>
  <si>
    <t>dynamic growth/total ectopic</t>
  </si>
  <si>
    <t>Isolated</t>
  </si>
  <si>
    <t>Growth</t>
  </si>
  <si>
    <t>Retraction</t>
  </si>
  <si>
    <t>Growth/retraction</t>
  </si>
  <si>
    <t>Crowded amiloride</t>
  </si>
  <si>
    <t>Crowded DMSO</t>
  </si>
  <si>
    <t>AVERAGE</t>
  </si>
  <si>
    <t>ectopic/non ectopic branches</t>
  </si>
  <si>
    <t>Standard error</t>
  </si>
  <si>
    <t>Crowded amiloride vs. crowded DMSO</t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</si>
  <si>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.01046</t>
    </r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</si>
  <si>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.00906</t>
    </r>
  </si>
  <si>
    <t>% straight 4ry branches</t>
  </si>
  <si>
    <t>Crowded: Growth vs retraction</t>
  </si>
  <si>
    <t>Isolated: Growth vs retraction</t>
  </si>
  <si>
    <t>Growth: Isolated vs crowded</t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</si>
  <si>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.00512</t>
    </r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</si>
  <si>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.02144</t>
    </r>
  </si>
  <si>
    <r>
      <t>The </t>
    </r>
    <r>
      <rPr>
        <i/>
        <sz val="11"/>
        <color rgb="FF000000"/>
        <rFont val="Open Sans"/>
      </rPr>
      <t>p</t>
    </r>
    <r>
      <rPr>
        <sz val="11"/>
        <color rgb="FF000000"/>
        <rFont val="Open Sans"/>
      </rPr>
      <t>-value is .0226</t>
    </r>
  </si>
  <si>
    <t>0.01% tetramisole+1% tricaine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</si>
</sst>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0"/>
    <numFmt numFmtId="167" formatCode="0.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Open Sans"/>
    </font>
    <font>
      <i/>
      <sz val="11"/>
      <color rgb="FF000000"/>
      <name val="Open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0" fillId="2" borderId="0" xfId="0" applyFill="1"/>
    <xf numFmtId="164" fontId="0" fillId="2" borderId="0" xfId="0" applyNumberFormat="1" applyFont="1" applyFill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0" fillId="4" borderId="0" xfId="0" applyFill="1"/>
    <xf numFmtId="164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0" fontId="0" fillId="5" borderId="0" xfId="0" applyFill="1"/>
    <xf numFmtId="164" fontId="1" fillId="5" borderId="0" xfId="0" applyNumberFormat="1" applyFont="1" applyFill="1" applyAlignment="1">
      <alignment horizontal="center"/>
    </xf>
    <xf numFmtId="165" fontId="1" fillId="5" borderId="0" xfId="0" applyNumberFormat="1" applyFont="1" applyFill="1" applyAlignment="1">
      <alignment horizontal="center"/>
    </xf>
    <xf numFmtId="164" fontId="0" fillId="5" borderId="0" xfId="0" applyNumberFormat="1" applyFont="1" applyFill="1" applyAlignment="1">
      <alignment horizontal="center"/>
    </xf>
    <xf numFmtId="165" fontId="0" fillId="5" borderId="0" xfId="0" applyNumberFormat="1" applyFont="1" applyFill="1" applyAlignment="1">
      <alignment horizontal="center"/>
    </xf>
    <xf numFmtId="0" fontId="0" fillId="6" borderId="0" xfId="0" applyFill="1"/>
    <xf numFmtId="164" fontId="1" fillId="6" borderId="0" xfId="0" applyNumberFormat="1" applyFont="1" applyFill="1" applyAlignment="1">
      <alignment horizontal="center"/>
    </xf>
    <xf numFmtId="164" fontId="0" fillId="6" borderId="0" xfId="0" applyNumberFormat="1" applyFon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165" fontId="0" fillId="6" borderId="0" xfId="0" applyNumberFormat="1" applyFont="1" applyFill="1" applyAlignment="1">
      <alignment horizontal="center"/>
    </xf>
    <xf numFmtId="166" fontId="0" fillId="4" borderId="0" xfId="0" applyNumberFormat="1" applyFill="1"/>
    <xf numFmtId="166" fontId="0" fillId="5" borderId="0" xfId="0" applyNumberFormat="1" applyFill="1"/>
    <xf numFmtId="164" fontId="0" fillId="0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0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7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1" fillId="0" borderId="0" xfId="0" applyNumberFormat="1" applyFont="1" applyFill="1"/>
    <xf numFmtId="0" fontId="9" fillId="7" borderId="0" xfId="0" applyFont="1" applyFill="1"/>
    <xf numFmtId="0" fontId="1" fillId="0" borderId="0" xfId="0" applyFont="1" applyFill="1"/>
    <xf numFmtId="0" fontId="0" fillId="9" borderId="0" xfId="0" applyFill="1" applyAlignment="1">
      <alignment horizontal="center"/>
    </xf>
    <xf numFmtId="0" fontId="9" fillId="1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2875143720234"/>
          <c:y val="0.25311618805668551"/>
          <c:w val="0.48720808070224347"/>
          <c:h val="0.62841168565309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 Supp. Fig 2 Panels E,H'!$Z$10</c:f>
              <c:strCache>
                <c:ptCount val="1"/>
                <c:pt idx="0">
                  <c:v>Crowded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3 Supp. Fig 2 Panels E,H'!$AA$13:$AA$14</c:f>
                <c:numCache>
                  <c:formatCode>General</c:formatCode>
                  <c:ptCount val="2"/>
                  <c:pt idx="0">
                    <c:v>1.1990022846367977E-2</c:v>
                  </c:pt>
                  <c:pt idx="1">
                    <c:v>6.6284149439848256E-2</c:v>
                  </c:pt>
                </c:numCache>
              </c:numRef>
            </c:plus>
            <c:minus>
              <c:numRef>
                <c:f>'Figure 3 Supp. Fig 2 Panels E,H'!$AA$13:$AA$14</c:f>
                <c:numCache>
                  <c:formatCode>General</c:formatCode>
                  <c:ptCount val="2"/>
                  <c:pt idx="0">
                    <c:v>1.1990022846367977E-2</c:v>
                  </c:pt>
                  <c:pt idx="1">
                    <c:v>6.6284149439848256E-2</c:v>
                  </c:pt>
                </c:numCache>
              </c:numRef>
            </c:minus>
          </c:errBars>
          <c:cat>
            <c:strRef>
              <c:f>'Figure 3 Supp. Fig 2 Panels E,H'!$AA$8:$AB$8</c:f>
              <c:strCache>
                <c:ptCount val="2"/>
                <c:pt idx="0">
                  <c:v>Growth</c:v>
                </c:pt>
                <c:pt idx="1">
                  <c:v>Retraction</c:v>
                </c:pt>
              </c:strCache>
            </c:strRef>
          </c:cat>
          <c:val>
            <c:numRef>
              <c:f>'Figure 3 Supp. Fig 2 Panels E,H'!$AA$10:$AB$10</c:f>
              <c:numCache>
                <c:formatCode>0.0000</c:formatCode>
                <c:ptCount val="2"/>
                <c:pt idx="0">
                  <c:v>1.8357487922705317E-2</c:v>
                </c:pt>
                <c:pt idx="1">
                  <c:v>0.75217391304347814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12D-ACC6-BB155D668426}"/>
            </c:ext>
          </c:extLst>
        </c:ser>
        <c:ser>
          <c:idx val="1"/>
          <c:order val="1"/>
          <c:tx>
            <c:strRef>
              <c:f>'Figure 3 Supp. Fig 2 Panels E,H'!$Z$11</c:f>
              <c:strCache>
                <c:ptCount val="1"/>
                <c:pt idx="0">
                  <c:v>Isolated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3 Supp. Fig 2 Panels E,H'!$AB$13:$AB$14</c:f>
                <c:numCache>
                  <c:formatCode>General</c:formatCode>
                  <c:ptCount val="2"/>
                  <c:pt idx="0">
                    <c:v>0.10461142721139537</c:v>
                  </c:pt>
                  <c:pt idx="1">
                    <c:v>6.1021740531466487E-2</c:v>
                  </c:pt>
                </c:numCache>
              </c:numRef>
            </c:plus>
            <c:minus>
              <c:numRef>
                <c:f>'Figure 3 Supp. Fig 2 Panels E,H'!$AB$13:$AB$14</c:f>
                <c:numCache>
                  <c:formatCode>General</c:formatCode>
                  <c:ptCount val="2"/>
                  <c:pt idx="0">
                    <c:v>0.10461142721139537</c:v>
                  </c:pt>
                  <c:pt idx="1">
                    <c:v>6.1021740531466487E-2</c:v>
                  </c:pt>
                </c:numCache>
              </c:numRef>
            </c:minus>
          </c:errBars>
          <c:cat>
            <c:strRef>
              <c:f>'Figure 3 Supp. Fig 2 Panels E,H'!$AA$8:$AB$8</c:f>
              <c:strCache>
                <c:ptCount val="2"/>
                <c:pt idx="0">
                  <c:v>Growth</c:v>
                </c:pt>
                <c:pt idx="1">
                  <c:v>Retraction</c:v>
                </c:pt>
              </c:strCache>
            </c:strRef>
          </c:cat>
          <c:val>
            <c:numRef>
              <c:f>'Figure 3 Supp. Fig 2 Panels E,H'!$AA$11:$AB$11</c:f>
              <c:numCache>
                <c:formatCode>0.0</c:formatCode>
                <c:ptCount val="2"/>
                <c:pt idx="0">
                  <c:v>0.15864184553810454</c:v>
                </c:pt>
                <c:pt idx="1">
                  <c:v>0.54665417715590414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12D-ACC6-BB155D66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46944"/>
        <c:axId val="166897920"/>
      </c:barChart>
      <c:catAx>
        <c:axId val="19534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97920"/>
        <c:crosses val="autoZero"/>
        <c:auto val="1"/>
        <c:lblAlgn val="ctr"/>
        <c:lblOffset val="100"/>
        <c:noMultiLvlLbl val="0"/>
      </c:catAx>
      <c:valAx>
        <c:axId val="16689792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Dynamic branches/total ectopic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534694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3459877796739725"/>
          <c:y val="0.17804826187280548"/>
          <c:w val="0.19930976867240394"/>
          <c:h val="0.19892242636337124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74759405074368"/>
          <c:y val="2.5428331875182269E-2"/>
          <c:w val="0.59684514435695535"/>
          <c:h val="0.76436789151356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 Supp. Fig 2 Panels E,H'!$U$46</c:f>
              <c:strCache>
                <c:ptCount val="1"/>
                <c:pt idx="0">
                  <c:v>Crowded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'Figure 3 Supp. Fig 2 Panels E,H'!$V$44:$W$45</c:f>
              <c:multiLvlStrCache>
                <c:ptCount val="2"/>
                <c:lvl>
                  <c:pt idx="0">
                    <c:v>Growth</c:v>
                  </c:pt>
                  <c:pt idx="1">
                    <c:v>Retraction</c:v>
                  </c:pt>
                </c:lvl>
                <c:lvl>
                  <c:pt idx="0">
                    <c:v>0.01% tetramisole+1% tricaine</c:v>
                  </c:pt>
                </c:lvl>
              </c:multiLvlStrCache>
            </c:multiLvlStrRef>
          </c:cat>
          <c:val>
            <c:numRef>
              <c:f>'Figure 3 Supp. Fig 2 Panels E,H'!$V$46:$W$46</c:f>
              <c:numCache>
                <c:formatCode>General</c:formatCode>
                <c:ptCount val="2"/>
                <c:pt idx="0">
                  <c:v>0.59279999999999999</c:v>
                </c:pt>
                <c:pt idx="1">
                  <c:v>0.17169999999999999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D-44F8-B57B-9406CF551284}"/>
            </c:ext>
          </c:extLst>
        </c:ser>
        <c:ser>
          <c:idx val="1"/>
          <c:order val="1"/>
          <c:tx>
            <c:strRef>
              <c:f>'Figure 3 Supp. Fig 2 Panels E,H'!$U$47</c:f>
              <c:strCache>
                <c:ptCount val="1"/>
                <c:pt idx="0">
                  <c:v>Isolated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'Figure 3 Supp. Fig 2 Panels E,H'!$V$44:$W$45</c:f>
              <c:multiLvlStrCache>
                <c:ptCount val="2"/>
                <c:lvl>
                  <c:pt idx="0">
                    <c:v>Growth</c:v>
                  </c:pt>
                  <c:pt idx="1">
                    <c:v>Retraction</c:v>
                  </c:pt>
                </c:lvl>
                <c:lvl>
                  <c:pt idx="0">
                    <c:v>0.01% tetramisole+1% tricaine</c:v>
                  </c:pt>
                </c:lvl>
              </c:multiLvlStrCache>
            </c:multiLvlStrRef>
          </c:cat>
          <c:val>
            <c:numRef>
              <c:f>'Figure 3 Supp. Fig 2 Panels E,H'!$V$47:$W$47</c:f>
              <c:numCache>
                <c:formatCode>General</c:formatCode>
                <c:ptCount val="2"/>
                <c:pt idx="0">
                  <c:v>0.1673</c:v>
                </c:pt>
                <c:pt idx="1">
                  <c:v>0.11269999999999999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D-44F8-B57B-9406CF55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7176031"/>
        <c:axId val="1537169375"/>
      </c:barChart>
      <c:catAx>
        <c:axId val="153717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169375"/>
        <c:crosses val="autoZero"/>
        <c:auto val="1"/>
        <c:lblAlgn val="ctr"/>
        <c:lblOffset val="100"/>
        <c:noMultiLvlLbl val="0"/>
      </c:catAx>
      <c:valAx>
        <c:axId val="1537169375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 sz="14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Dynamic branches/total ectopic</a:t>
                </a:r>
                <a:endParaRPr lang="en-US" sz="14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17603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59273840769902"/>
          <c:y val="0.13483741615631381"/>
          <c:w val="0.13596281714785652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ectopic/non ectopic branches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 Supp. Fig 2 Panels A,B'!$I$37</c:f>
              <c:strCache>
                <c:ptCount val="1"/>
                <c:pt idx="0">
                  <c:v>ectopic/non ectopic branches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 Supp. Fig 2 Panels A,B'!$J$38:$J$39</c:f>
                <c:numCache>
                  <c:formatCode>General</c:formatCode>
                  <c:ptCount val="2"/>
                  <c:pt idx="0">
                    <c:v>1.4818161575846927E-2</c:v>
                  </c:pt>
                  <c:pt idx="1">
                    <c:v>3.0044916466400597E-2</c:v>
                  </c:pt>
                </c:numCache>
              </c:numRef>
            </c:plus>
            <c:minus>
              <c:numRef>
                <c:f>'Figure 3 Supp. Fig 2 Panels A,B'!$J$38:$J$39</c:f>
                <c:numCache>
                  <c:formatCode>General</c:formatCode>
                  <c:ptCount val="2"/>
                  <c:pt idx="0">
                    <c:v>1.4818161575846927E-2</c:v>
                  </c:pt>
                  <c:pt idx="1">
                    <c:v>3.0044916466400597E-2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 Supp. Fig 2 Panels A,B'!$H$38:$H$39</c:f>
              <c:strCache>
                <c:ptCount val="2"/>
                <c:pt idx="0">
                  <c:v>Crowded DMSO</c:v>
                </c:pt>
                <c:pt idx="1">
                  <c:v>Crowded amiloride</c:v>
                </c:pt>
              </c:strCache>
            </c:strRef>
          </c:cat>
          <c:val>
            <c:numRef>
              <c:f>'Figure 3 Supp. Fig 2 Panels A,B'!$I$38:$I$39</c:f>
              <c:numCache>
                <c:formatCode>0.00</c:formatCode>
                <c:ptCount val="2"/>
                <c:pt idx="0">
                  <c:v>0.13705613911271258</c:v>
                </c:pt>
                <c:pt idx="1">
                  <c:v>0.23466147615248972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E-404C-B7F3-14012AD92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848512"/>
        <c:axId val="2110850592"/>
      </c:barChart>
      <c:catAx>
        <c:axId val="211084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0850592"/>
        <c:crosses val="autoZero"/>
        <c:auto val="1"/>
        <c:lblAlgn val="ctr"/>
        <c:lblOffset val="100"/>
        <c:noMultiLvlLbl val="0"/>
      </c:catAx>
      <c:valAx>
        <c:axId val="211085059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ectopic/non ectopic branches</a:t>
                </a:r>
                <a:r>
                  <a:rPr lang="en-US" sz="1400" b="0" i="0" u="none" strike="noStrike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254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084851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06866785002502"/>
          <c:y val="0.17171296296296296"/>
          <c:w val="0.81395639788368412"/>
          <c:h val="0.77079906678331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 Supp. Fig 2 Panels A,B'!$I$42</c:f>
              <c:strCache>
                <c:ptCount val="1"/>
                <c:pt idx="0">
                  <c:v>% straight 4ry branches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 Supp. Fig 2 Panels A,B'!$J$43:$J$44</c:f>
                <c:numCache>
                  <c:formatCode>General</c:formatCode>
                  <c:ptCount val="2"/>
                  <c:pt idx="0">
                    <c:v>3.1527642288386071</c:v>
                  </c:pt>
                  <c:pt idx="1">
                    <c:v>2.2751796379950369</c:v>
                  </c:pt>
                </c:numCache>
              </c:numRef>
            </c:plus>
            <c:minus>
              <c:numRef>
                <c:f>'Figure 3 Supp. Fig 2 Panels A,B'!$J$43:$J$44</c:f>
                <c:numCache>
                  <c:formatCode>General</c:formatCode>
                  <c:ptCount val="2"/>
                  <c:pt idx="0">
                    <c:v>3.1527642288386071</c:v>
                  </c:pt>
                  <c:pt idx="1">
                    <c:v>2.2751796379950369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 Supp. Fig 2 Panels A,B'!$H$43:$H$44</c:f>
              <c:strCache>
                <c:ptCount val="2"/>
                <c:pt idx="0">
                  <c:v>Crowded DMSO</c:v>
                </c:pt>
                <c:pt idx="1">
                  <c:v>Crowded amiloride</c:v>
                </c:pt>
              </c:strCache>
            </c:strRef>
          </c:cat>
          <c:val>
            <c:numRef>
              <c:f>'Figure 3 Supp. Fig 2 Panels A,B'!$I$43:$I$44</c:f>
              <c:numCache>
                <c:formatCode>0.00</c:formatCode>
                <c:ptCount val="2"/>
                <c:pt idx="0">
                  <c:v>33.000648757001173</c:v>
                </c:pt>
                <c:pt idx="1">
                  <c:v>22.423111045582271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1-4E6B-8321-754CD1E28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797584"/>
        <c:axId val="544793424"/>
      </c:barChart>
      <c:catAx>
        <c:axId val="54479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793424"/>
        <c:crosses val="autoZero"/>
        <c:auto val="1"/>
        <c:lblAlgn val="ctr"/>
        <c:lblOffset val="100"/>
        <c:noMultiLvlLbl val="0"/>
      </c:catAx>
      <c:valAx>
        <c:axId val="544793424"/>
        <c:scaling>
          <c:orientation val="minMax"/>
          <c:max val="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straight 4ry branches</a:t>
                </a:r>
                <a:endParaRPr lang="en-US" sz="14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79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537983</xdr:colOff>
      <xdr:row>32</xdr:row>
      <xdr:rowOff>177095</xdr:rowOff>
    </xdr:from>
    <xdr:to>
      <xdr:col>30</xdr:col>
      <xdr:colOff>121707</xdr:colOff>
      <xdr:row>58</xdr:row>
      <xdr:rowOff>130528</xdr:rowOff>
    </xdr:to>
    <xdr:grpSp>
      <xdr:nvGrpSpPr>
        <xdr:cNvPr id="3" name="Group 2"/>
        <xdr:cNvGrpSpPr/>
      </xdr:nvGrpSpPr>
      <xdr:grpSpPr>
        <a:xfrm>
          <a:off x="37483077" y="6404064"/>
          <a:ext cx="6267099" cy="4815152"/>
          <a:chOff x="36006702" y="6677908"/>
          <a:chExt cx="5977380" cy="4906433"/>
        </a:xfrm>
      </xdr:grpSpPr>
      <xdr:graphicFrame macro="">
        <xdr:nvGraphicFramePr>
          <xdr:cNvPr id="2" name="Chart 1"/>
          <xdr:cNvGraphicFramePr/>
        </xdr:nvGraphicFramePr>
        <xdr:xfrm>
          <a:off x="36006702" y="6677908"/>
          <a:ext cx="5977380" cy="49064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Straight Connector 4"/>
          <xdr:cNvCxnSpPr/>
        </xdr:nvCxnSpPr>
        <xdr:spPr>
          <a:xfrm>
            <a:off x="37494986" y="8237802"/>
            <a:ext cx="132027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/>
          <xdr:cNvSpPr txBox="1"/>
        </xdr:nvSpPr>
        <xdr:spPr>
          <a:xfrm>
            <a:off x="37413406" y="9897622"/>
            <a:ext cx="460376" cy="3871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CA" sz="1800"/>
              <a:t>*</a:t>
            </a:r>
          </a:p>
        </xdr:txBody>
      </xdr:sp>
      <xdr:cxnSp macro="">
        <xdr:nvCxnSpPr>
          <xdr:cNvPr id="9" name="Straight Connector 8"/>
          <xdr:cNvCxnSpPr/>
        </xdr:nvCxnSpPr>
        <xdr:spPr>
          <a:xfrm>
            <a:off x="37980761" y="7878233"/>
            <a:ext cx="132027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952500</xdr:colOff>
      <xdr:row>50</xdr:row>
      <xdr:rowOff>9525</xdr:rowOff>
    </xdr:from>
    <xdr:to>
      <xdr:col>22</xdr:col>
      <xdr:colOff>1821656</xdr:colOff>
      <xdr:row>64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0.39692</cdr:x>
      <cdr:y>0.1511</cdr:y>
    </cdr:from>
    <cdr:to>
      <cdr:x>0.47394</cdr:x>
      <cdr:y>0.23001</cdr:y>
    </cdr:to>
    <cdr:sp macro="" textlink="">
      <cdr:nvSpPr>
        <cdr:cNvPr id="2" name="TextBox 6"/>
        <cdr:cNvSpPr txBox="1"/>
      </cdr:nvSpPr>
      <cdr:spPr>
        <a:xfrm xmlns:a="http://schemas.openxmlformats.org/drawingml/2006/main">
          <a:off x="2372519" y="741362"/>
          <a:ext cx="460376" cy="387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</a:t>
          </a:r>
        </a:p>
      </cdr:txBody>
    </cdr:sp>
  </cdr:relSizeAnchor>
  <cdr:relSizeAnchor xmlns:cdr="http://schemas.openxmlformats.org/drawingml/2006/chartDrawing">
    <cdr:from>
      <cdr:x>0.25858</cdr:x>
      <cdr:y>0.24817</cdr:y>
    </cdr:from>
    <cdr:to>
      <cdr:x>0.39227</cdr:x>
      <cdr:y>0.32708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1545610" y="1217613"/>
          <a:ext cx="799129" cy="387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***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0.3206</cdr:x>
      <cdr:y>0.24479</cdr:y>
    </cdr:from>
    <cdr:to>
      <cdr:x>0.625</cdr:x>
      <cdr:y>0.24479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465793" y="671512"/>
          <a:ext cx="1391707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0.41736</cdr:x>
      <cdr:y>0.114</cdr:y>
    </cdr:from>
    <cdr:to>
      <cdr:x>0.51806</cdr:x>
      <cdr:y>0.25514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908175" y="312738"/>
          <a:ext cx="460377" cy="387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54767</xdr:colOff>
      <xdr:row>36</xdr:row>
      <xdr:rowOff>73818</xdr:rowOff>
    </xdr:from>
    <xdr:to>
      <xdr:col>25</xdr:col>
      <xdr:colOff>416717</xdr:colOff>
      <xdr:row>50</xdr:row>
      <xdr:rowOff>150018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47625</xdr:colOff>
      <xdr:row>52</xdr:row>
      <xdr:rowOff>95250</xdr:rowOff>
    </xdr:from>
    <xdr:to>
      <xdr:col>25</xdr:col>
      <xdr:colOff>409575</xdr:colOff>
      <xdr:row>66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0.29015</cdr:x>
      <cdr:y>0.48174</cdr:y>
    </cdr:from>
    <cdr:to>
      <cdr:x>0.74248</cdr:x>
      <cdr:y>0.48174</cdr:y>
    </cdr:to>
    <cdr:cxnSp macro="">
      <cdr:nvCxnSpPr>
        <cdr:cNvPr id="2" name="Straight Connector 1"/>
        <cdr:cNvCxnSpPr/>
      </cdr:nvCxnSpPr>
      <cdr:spPr>
        <a:xfrm xmlns:a="http://schemas.openxmlformats.org/drawingml/2006/main" flipH="1">
          <a:off x="1690688" y="1321500"/>
          <a:ext cx="263565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0.49911</cdr:x>
      <cdr:y>0.2963</cdr:y>
    </cdr:from>
    <cdr:to>
      <cdr:x>0.66924</cdr:x>
      <cdr:y>0.43834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08301" y="812800"/>
          <a:ext cx="991281" cy="389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dirty="0" smtClean="0"/>
            <a:t>*</a:t>
          </a:r>
          <a:endParaRPr lang="en-US" sz="2800" dirty="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0.31058</cdr:x>
      <cdr:y>0.38191</cdr:y>
    </cdr:from>
    <cdr:to>
      <cdr:x>0.76291</cdr:x>
      <cdr:y>0.38191</cdr:y>
    </cdr:to>
    <cdr:cxnSp macro="">
      <cdr:nvCxnSpPr>
        <cdr:cNvPr id="2" name="Straight Connector 1"/>
        <cdr:cNvCxnSpPr/>
      </cdr:nvCxnSpPr>
      <cdr:spPr>
        <a:xfrm xmlns:a="http://schemas.openxmlformats.org/drawingml/2006/main" flipH="1">
          <a:off x="1809750" y="1047656"/>
          <a:ext cx="263565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0.49707</cdr:x>
      <cdr:y>0.20949</cdr:y>
    </cdr:from>
    <cdr:to>
      <cdr:x>0.66719</cdr:x>
      <cdr:y>0.35154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96394" y="574675"/>
          <a:ext cx="991281" cy="389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dirty="0" smtClean="0"/>
            <a:t>**</a:t>
          </a:r>
          <a:endParaRPr lang="en-US" sz="2800" dirty="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1"/>
  <sheetViews>
    <sheetView topLeftCell="X25" zoomScale="80" zoomScaleNormal="80" workbookViewId="0">
      <selection activeCell="J34" sqref="J34"/>
    </sheetView>
  </sheetViews>
  <sheetFormatPr defaultRowHeight="14.75"/>
  <cols>
    <col min="7" max="7" width="18.54296875" customWidth="1"/>
    <col min="8" max="8" width="58.40625" customWidth="1"/>
    <col min="9" max="9" width="31.26953125" style="19" customWidth="1"/>
    <col min="10" max="11" width="23.40625" style="22" customWidth="1"/>
    <col min="12" max="13" width="23.40625" style="27" customWidth="1"/>
    <col min="14" max="15" width="23.40625" style="32" customWidth="1"/>
    <col min="17" max="17" width="30" style="13" customWidth="1"/>
    <col min="18" max="18" width="19.54296875" style="13" customWidth="1"/>
    <col min="19" max="19" width="33.54296875" customWidth="1"/>
    <col min="20" max="20" width="21.1328125" customWidth="1"/>
    <col min="21" max="21" width="23.86328125" customWidth="1"/>
    <col min="22" max="22" width="31.54296875" style="53" customWidth="1"/>
    <col min="23" max="23" width="32.26953125" style="53" customWidth="1"/>
    <col min="24" max="24" width="18.40625" customWidth="1"/>
    <col min="26" max="26" width="21.1328125" customWidth="1"/>
    <col min="27" max="27" width="23.40625" customWidth="1"/>
    <col min="28" max="28" width="26.26953125" customWidth="1"/>
    <col min="30" max="30" width="16.1328125" style="53" customWidth="1"/>
    <col min="31" max="31" width="33.40625" style="53" customWidth="1"/>
    <col min="32" max="32" width="35.7265625" style="53" customWidth="1"/>
  </cols>
  <sheetData>
    <row r="1" spans="1:32" s="4" customFormat="1">
      <c r="A1" s="73" t="s">
        <v>17</v>
      </c>
      <c r="B1" s="73"/>
      <c r="C1" s="73"/>
      <c r="D1" s="73"/>
      <c r="E1" s="73"/>
      <c r="F1" s="73"/>
      <c r="G1" s="73"/>
      <c r="Q1" s="3"/>
      <c r="R1" s="3"/>
      <c r="V1" s="3"/>
      <c r="W1" s="3"/>
      <c r="AD1" s="3"/>
      <c r="AE1" s="53"/>
      <c r="AF1" s="3"/>
    </row>
    <row r="2" spans="1:32" s="4" customFormat="1" ht="21">
      <c r="I2" s="74" t="s">
        <v>34</v>
      </c>
      <c r="J2" s="74"/>
      <c r="K2" s="74"/>
      <c r="L2" s="74"/>
      <c r="M2" s="74"/>
      <c r="N2" s="74"/>
      <c r="O2" s="74"/>
      <c r="Q2" s="3"/>
      <c r="R2" s="3"/>
      <c r="V2" s="3"/>
      <c r="W2" s="3"/>
      <c r="AD2" s="3"/>
      <c r="AE2" s="53"/>
      <c r="AF2" s="3"/>
    </row>
    <row r="3" spans="1:32">
      <c r="H3" s="40" t="s">
        <v>18</v>
      </c>
      <c r="I3" s="4"/>
      <c r="J3" s="4"/>
      <c r="K3" s="4"/>
      <c r="L3" s="4"/>
      <c r="M3" s="4"/>
      <c r="N3" s="4"/>
      <c r="O3" s="4"/>
    </row>
    <row r="4" spans="1:32">
      <c r="H4" s="40" t="s">
        <v>19</v>
      </c>
      <c r="I4" s="4"/>
      <c r="J4" s="4"/>
      <c r="K4" s="4"/>
      <c r="L4" s="4"/>
      <c r="M4" s="4"/>
      <c r="N4" s="4"/>
      <c r="O4" s="4"/>
    </row>
    <row r="5" spans="1:32">
      <c r="H5" s="4"/>
      <c r="I5" s="2"/>
      <c r="J5" s="2"/>
      <c r="K5" s="2"/>
      <c r="L5" s="2"/>
      <c r="M5" s="2"/>
      <c r="N5" s="2"/>
      <c r="O5" s="2"/>
      <c r="T5" s="19"/>
      <c r="U5" s="19"/>
    </row>
    <row r="6" spans="1:32">
      <c r="H6" s="4"/>
      <c r="I6" s="15" t="s">
        <v>0</v>
      </c>
      <c r="J6" s="23" t="s">
        <v>1</v>
      </c>
      <c r="K6" s="10" t="s">
        <v>21</v>
      </c>
      <c r="L6" s="28" t="s">
        <v>20</v>
      </c>
      <c r="M6" s="28" t="s">
        <v>31</v>
      </c>
      <c r="N6" s="33" t="s">
        <v>15</v>
      </c>
      <c r="O6" s="33" t="s">
        <v>16</v>
      </c>
      <c r="Q6" s="14" t="s">
        <v>35</v>
      </c>
      <c r="R6" s="14" t="s">
        <v>36</v>
      </c>
      <c r="S6" s="44" t="s">
        <v>37</v>
      </c>
      <c r="T6" s="1" t="s">
        <v>38</v>
      </c>
      <c r="U6" s="1" t="s">
        <v>39</v>
      </c>
      <c r="V6" s="52" t="s">
        <v>40</v>
      </c>
      <c r="W6" s="52" t="s">
        <v>41</v>
      </c>
      <c r="X6" s="58" t="s">
        <v>45</v>
      </c>
    </row>
    <row r="7" spans="1:32">
      <c r="H7" s="2" t="s">
        <v>8</v>
      </c>
      <c r="I7" s="20">
        <v>3.9672897196261681</v>
      </c>
      <c r="J7" s="25">
        <v>2.3803738317757008</v>
      </c>
      <c r="K7" s="25">
        <v>0.26448598130841122</v>
      </c>
      <c r="L7" s="30">
        <v>1.3224299065420559</v>
      </c>
      <c r="M7" s="30">
        <v>0</v>
      </c>
      <c r="N7" s="34">
        <v>0</v>
      </c>
      <c r="O7" s="34">
        <v>0.26448598130841122</v>
      </c>
      <c r="Q7" s="5">
        <f>J7+L7</f>
        <v>3.7028037383177566</v>
      </c>
      <c r="R7" s="5">
        <f>K7+M7</f>
        <v>0.26448598130841122</v>
      </c>
      <c r="S7" s="9">
        <f>(R7-Q7)/I7</f>
        <v>-0.86666666666666659</v>
      </c>
      <c r="T7" s="7">
        <f>R7/I7</f>
        <v>6.6666666666666666E-2</v>
      </c>
      <c r="U7" s="7">
        <f>Q7/I7</f>
        <v>0.93333333333333324</v>
      </c>
      <c r="V7" s="53">
        <f>N7/I7</f>
        <v>0</v>
      </c>
      <c r="W7" s="7">
        <f>O7/I7</f>
        <v>6.6666666666666666E-2</v>
      </c>
      <c r="X7" s="7">
        <f>T7/U7</f>
        <v>7.1428571428571438E-2</v>
      </c>
    </row>
    <row r="8" spans="1:32">
      <c r="H8" s="2" t="s">
        <v>9</v>
      </c>
      <c r="I8" s="20">
        <v>3.9305555555555558</v>
      </c>
      <c r="J8" s="25">
        <v>2.8961988304093569</v>
      </c>
      <c r="K8" s="25">
        <v>0</v>
      </c>
      <c r="L8" s="30">
        <v>1.0343567251461989</v>
      </c>
      <c r="M8" s="30">
        <v>0</v>
      </c>
      <c r="N8" s="34">
        <v>0.62061403508771928</v>
      </c>
      <c r="O8" s="34">
        <v>0</v>
      </c>
      <c r="Q8" s="5">
        <f>J8+L8</f>
        <v>3.9305555555555558</v>
      </c>
      <c r="R8" s="5">
        <f t="shared" ref="R8:R12" si="0">K8+M8</f>
        <v>0</v>
      </c>
      <c r="S8" s="9">
        <f t="shared" ref="S8:S12" si="1">(R8-Q8)/I8</f>
        <v>-1</v>
      </c>
      <c r="T8" s="7">
        <f t="shared" ref="T8:T12" si="2">R8/I8</f>
        <v>0</v>
      </c>
      <c r="U8" s="7">
        <f t="shared" ref="U8:U12" si="3">Q8/I8</f>
        <v>1</v>
      </c>
      <c r="V8" s="7">
        <f t="shared" ref="V8:V12" si="4">N8/I8</f>
        <v>0.15789473684210525</v>
      </c>
      <c r="W8" s="7">
        <f>O8/I8</f>
        <v>0</v>
      </c>
      <c r="X8" s="7">
        <f t="shared" ref="X8:X12" si="5">T8/U8</f>
        <v>0</v>
      </c>
      <c r="Z8" s="53"/>
      <c r="AA8" s="1" t="s">
        <v>43</v>
      </c>
      <c r="AB8" s="1" t="s">
        <v>44</v>
      </c>
    </row>
    <row r="9" spans="1:32">
      <c r="H9" s="2" t="s">
        <v>10</v>
      </c>
      <c r="I9" s="20">
        <v>4.893984962406015</v>
      </c>
      <c r="J9" s="25">
        <v>3.1917293233082709</v>
      </c>
      <c r="K9" s="25">
        <v>0.21278195488721807</v>
      </c>
      <c r="L9" s="30">
        <v>1.2766917293233084</v>
      </c>
      <c r="M9" s="30">
        <v>0</v>
      </c>
      <c r="N9" s="34">
        <v>1.4894736842105265</v>
      </c>
      <c r="O9" s="34">
        <v>0.21278195488721807</v>
      </c>
      <c r="Q9" s="5">
        <f>J9+L9</f>
        <v>4.4684210526315793</v>
      </c>
      <c r="R9" s="5">
        <f t="shared" si="0"/>
        <v>0.21278195488721807</v>
      </c>
      <c r="S9" s="9">
        <f t="shared" si="1"/>
        <v>-0.86956521739130443</v>
      </c>
      <c r="T9" s="7">
        <f t="shared" si="2"/>
        <v>4.3478260869565223E-2</v>
      </c>
      <c r="U9" s="7">
        <f t="shared" si="3"/>
        <v>0.91304347826086962</v>
      </c>
      <c r="V9" s="7">
        <f t="shared" si="4"/>
        <v>0.30434782608695654</v>
      </c>
      <c r="W9" s="7">
        <f t="shared" ref="W9:W12" si="6">O9/I9</f>
        <v>4.3478260869565223E-2</v>
      </c>
      <c r="X9" s="7">
        <f t="shared" si="5"/>
        <v>4.7619047619047623E-2</v>
      </c>
      <c r="Z9" s="53"/>
      <c r="AE9" s="52" t="s">
        <v>41</v>
      </c>
      <c r="AF9" s="52" t="s">
        <v>40</v>
      </c>
    </row>
    <row r="10" spans="1:32">
      <c r="H10" s="2" t="s">
        <v>11</v>
      </c>
      <c r="I10" s="20">
        <v>4.1852112676056334</v>
      </c>
      <c r="J10" s="25">
        <v>2.3915492957746478</v>
      </c>
      <c r="K10" s="25">
        <v>0</v>
      </c>
      <c r="L10" s="30">
        <v>0.79718309859154923</v>
      </c>
      <c r="M10" s="30">
        <v>0</v>
      </c>
      <c r="N10" s="34">
        <v>0.39859154929577462</v>
      </c>
      <c r="O10" s="34">
        <v>0</v>
      </c>
      <c r="Q10" s="5">
        <f>J10+L10</f>
        <v>3.1887323943661969</v>
      </c>
      <c r="R10" s="5">
        <f t="shared" si="0"/>
        <v>0</v>
      </c>
      <c r="S10" s="9">
        <f t="shared" si="1"/>
        <v>-0.76190476190476186</v>
      </c>
      <c r="T10" s="7">
        <f t="shared" si="2"/>
        <v>0</v>
      </c>
      <c r="U10" s="7">
        <f t="shared" si="3"/>
        <v>0.76190476190476186</v>
      </c>
      <c r="V10" s="7">
        <f t="shared" si="4"/>
        <v>9.5238095238095233E-2</v>
      </c>
      <c r="W10" s="7">
        <f t="shared" si="6"/>
        <v>0</v>
      </c>
      <c r="X10" s="7">
        <f t="shared" si="5"/>
        <v>0</v>
      </c>
      <c r="Z10" s="52" t="s">
        <v>2</v>
      </c>
      <c r="AA10" s="56">
        <f>T14</f>
        <v>1.8357487922705317E-2</v>
      </c>
      <c r="AB10" s="56">
        <f>U14</f>
        <v>0.75217391304347814</v>
      </c>
      <c r="AD10" s="52" t="s">
        <v>2</v>
      </c>
      <c r="AE10" s="56">
        <f>W14</f>
        <v>1.8357487922705317E-2</v>
      </c>
      <c r="AF10" s="56">
        <f>V14</f>
        <v>9.2913443027859491E-2</v>
      </c>
    </row>
    <row r="11" spans="1:32">
      <c r="H11" s="2" t="s">
        <v>12</v>
      </c>
      <c r="I11" s="20">
        <v>3.7306967984934087</v>
      </c>
      <c r="J11" s="25">
        <v>1.8653483992467044</v>
      </c>
      <c r="K11" s="25">
        <v>0</v>
      </c>
      <c r="L11" s="30">
        <v>0.2664783427495292</v>
      </c>
      <c r="M11" s="30">
        <v>0</v>
      </c>
      <c r="N11" s="34">
        <v>0</v>
      </c>
      <c r="O11" s="34">
        <v>0</v>
      </c>
      <c r="Q11" s="5">
        <f>J11+L11</f>
        <v>2.1318267419962336</v>
      </c>
      <c r="R11" s="5">
        <f t="shared" si="0"/>
        <v>0</v>
      </c>
      <c r="S11" s="9">
        <f t="shared" si="1"/>
        <v>-0.5714285714285714</v>
      </c>
      <c r="T11" s="7">
        <f t="shared" si="2"/>
        <v>0</v>
      </c>
      <c r="U11" s="7">
        <f t="shared" si="3"/>
        <v>0.5714285714285714</v>
      </c>
      <c r="V11" s="53">
        <f t="shared" si="4"/>
        <v>0</v>
      </c>
      <c r="W11" s="7">
        <f t="shared" si="6"/>
        <v>0</v>
      </c>
      <c r="X11" s="7">
        <f t="shared" si="5"/>
        <v>0</v>
      </c>
      <c r="Z11" s="54" t="s">
        <v>42</v>
      </c>
      <c r="AA11" s="5">
        <f>T27</f>
        <v>0.15864184553810454</v>
      </c>
      <c r="AB11" s="5">
        <f>U27</f>
        <v>0.54665417715590414</v>
      </c>
      <c r="AD11" s="52" t="s">
        <v>42</v>
      </c>
      <c r="AE11" s="5">
        <f>W27</f>
        <v>8.6673523479038381E-2</v>
      </c>
      <c r="AF11" s="5">
        <f>V27</f>
        <v>0.20029491833030852</v>
      </c>
    </row>
    <row r="12" spans="1:32" ht="17.149999999999999" customHeight="1">
      <c r="H12" s="2" t="s">
        <v>13</v>
      </c>
      <c r="I12" s="21">
        <v>0.69819078947368429</v>
      </c>
      <c r="J12" s="26">
        <v>0</v>
      </c>
      <c r="K12" s="26">
        <v>0</v>
      </c>
      <c r="L12" s="31">
        <v>0.23273026315789477</v>
      </c>
      <c r="M12" s="31">
        <v>0</v>
      </c>
      <c r="N12" s="36">
        <v>0</v>
      </c>
      <c r="O12" s="36">
        <v>0</v>
      </c>
      <c r="Q12" s="5">
        <f>J12+L12</f>
        <v>0.23273026315789477</v>
      </c>
      <c r="R12" s="5">
        <f t="shared" si="0"/>
        <v>0</v>
      </c>
      <c r="S12" s="9">
        <f t="shared" si="1"/>
        <v>-0.33333333333333337</v>
      </c>
      <c r="T12" s="7">
        <f t="shared" si="2"/>
        <v>0</v>
      </c>
      <c r="U12" s="7">
        <f t="shared" si="3"/>
        <v>0.33333333333333337</v>
      </c>
      <c r="V12" s="53">
        <f t="shared" si="4"/>
        <v>0</v>
      </c>
      <c r="W12" s="7">
        <f t="shared" si="6"/>
        <v>0</v>
      </c>
      <c r="X12" s="7">
        <f t="shared" si="5"/>
        <v>0</v>
      </c>
    </row>
    <row r="13" spans="1:32">
      <c r="H13" s="4"/>
      <c r="Y13" s="54" t="s">
        <v>7</v>
      </c>
      <c r="Z13" s="54" t="s">
        <v>2</v>
      </c>
      <c r="AA13" s="7">
        <f>T15</f>
        <v>1.1990022846367977E-2</v>
      </c>
      <c r="AB13" s="7">
        <f>U15</f>
        <v>0.10461142721139537</v>
      </c>
      <c r="AC13" s="54" t="s">
        <v>7</v>
      </c>
      <c r="AD13" s="54" t="s">
        <v>2</v>
      </c>
      <c r="AE13" s="7">
        <f>W15</f>
        <v>1.1990022846367977E-2</v>
      </c>
      <c r="AF13" s="7">
        <f>V15</f>
        <v>4.9943699829283365E-2</v>
      </c>
    </row>
    <row r="14" spans="1:32">
      <c r="H14" s="42" t="s">
        <v>30</v>
      </c>
      <c r="I14" s="15">
        <f>AVERAGE(I7:I12)</f>
        <v>3.5676548488600779</v>
      </c>
      <c r="J14" s="23">
        <f t="shared" ref="J14:O14" si="7">AVERAGE(J7:J12)</f>
        <v>2.1208666134191132</v>
      </c>
      <c r="K14" s="23">
        <f t="shared" si="7"/>
        <v>7.9544656032604882E-2</v>
      </c>
      <c r="L14" s="28">
        <f t="shared" si="7"/>
        <v>0.82164501091842279</v>
      </c>
      <c r="M14" s="28">
        <f t="shared" si="7"/>
        <v>0</v>
      </c>
      <c r="N14" s="33">
        <f t="shared" si="7"/>
        <v>0.41811321143233676</v>
      </c>
      <c r="O14" s="33">
        <f t="shared" si="7"/>
        <v>7.9544656032604882E-2</v>
      </c>
      <c r="P14" s="16"/>
      <c r="Q14" s="16">
        <f>AVERAGE(Q7:Q12)</f>
        <v>2.942511624337536</v>
      </c>
      <c r="R14" s="16">
        <f t="shared" ref="R14" si="8">AVERAGE(R7:R12)</f>
        <v>7.9544656032604882E-2</v>
      </c>
      <c r="S14" s="16">
        <f t="shared" ref="S14:T14" si="9">AVERAGE(S7:S12)</f>
        <v>-0.73381642512077283</v>
      </c>
      <c r="T14" s="57">
        <f t="shared" si="9"/>
        <v>1.8357487922705317E-2</v>
      </c>
      <c r="U14" s="57">
        <f t="shared" ref="U14:W14" si="10">AVERAGE(U7:U12)</f>
        <v>0.75217391304347814</v>
      </c>
      <c r="V14" s="57">
        <f t="shared" si="10"/>
        <v>9.2913443027859491E-2</v>
      </c>
      <c r="W14" s="57">
        <f t="shared" si="10"/>
        <v>1.8357487922705317E-2</v>
      </c>
      <c r="X14" s="57">
        <f t="shared" ref="X14" si="11">AVERAGE(X7:X12)</f>
        <v>1.9841269841269844E-2</v>
      </c>
      <c r="Z14" s="54" t="s">
        <v>42</v>
      </c>
      <c r="AA14" s="7">
        <f>T28</f>
        <v>6.6284149439848256E-2</v>
      </c>
      <c r="AB14" s="7">
        <f>U28</f>
        <v>6.1021740531466487E-2</v>
      </c>
      <c r="AD14" s="54" t="s">
        <v>42</v>
      </c>
      <c r="AE14" s="7">
        <f>W28</f>
        <v>2.2325454910649353E-2</v>
      </c>
      <c r="AF14" s="7">
        <f>V28</f>
        <v>8.3543058919936339E-2</v>
      </c>
    </row>
    <row r="15" spans="1:32">
      <c r="H15" s="2" t="s">
        <v>7</v>
      </c>
      <c r="I15" s="17">
        <f t="shared" ref="I15:O15" si="12">STDEV(I7:I12)/COUNT(I7:I12)^0.5</f>
        <v>0.59700192960981824</v>
      </c>
      <c r="J15" s="24">
        <f t="shared" si="12"/>
        <v>0.46374795060572283</v>
      </c>
      <c r="K15" s="24">
        <f t="shared" si="12"/>
        <v>5.0749345090758499E-2</v>
      </c>
      <c r="L15" s="29">
        <f t="shared" si="12"/>
        <v>0.19653059945937426</v>
      </c>
      <c r="M15" s="29">
        <f t="shared" si="12"/>
        <v>0</v>
      </c>
      <c r="N15" s="35">
        <f t="shared" si="12"/>
        <v>0.23900187685650612</v>
      </c>
      <c r="O15" s="35">
        <f t="shared" si="12"/>
        <v>5.0749345090758499E-2</v>
      </c>
      <c r="P15" s="18"/>
      <c r="Q15" s="18">
        <f t="shared" ref="Q15:R15" si="13">STDEV(Q7:Q12)/COUNT(Q7:Q12)^0.5</f>
        <v>0.63096286640342436</v>
      </c>
      <c r="R15" s="18">
        <f t="shared" si="13"/>
        <v>5.0749345090758499E-2</v>
      </c>
      <c r="S15" s="18">
        <f t="shared" ref="S15:T15" si="14">STDEV(S7:S12)/COUNT(S7:S12)^0.5</f>
        <v>9.907507142143504E-2</v>
      </c>
      <c r="T15" s="18">
        <f t="shared" si="14"/>
        <v>1.1990022846367977E-2</v>
      </c>
      <c r="U15" s="18">
        <f t="shared" ref="U15:W15" si="15">STDEV(U7:U12)/COUNT(U7:U12)^0.5</f>
        <v>0.10461142721139537</v>
      </c>
      <c r="V15" s="18">
        <f>STDEV(V7:V12)/COUNT(V7:V12)^0.5</f>
        <v>4.9943699829283365E-2</v>
      </c>
      <c r="W15" s="18">
        <f t="shared" si="15"/>
        <v>1.1990022846367977E-2</v>
      </c>
      <c r="X15" s="18">
        <f t="shared" ref="X15" si="16">STDEV(X7:X12)/COUNT(X7:X12)^0.5</f>
        <v>1.2919698885793422E-2</v>
      </c>
    </row>
    <row r="16" spans="1:32" ht="15" customHeight="1">
      <c r="H16" s="4"/>
      <c r="P16" s="4"/>
      <c r="Q16" s="3"/>
      <c r="R16" s="3"/>
    </row>
    <row r="17" spans="8:32">
      <c r="H17" s="41" t="s">
        <v>27</v>
      </c>
      <c r="P17" s="4"/>
      <c r="Q17" s="3"/>
      <c r="R17" s="3"/>
    </row>
    <row r="18" spans="8:32">
      <c r="H18" s="41" t="s">
        <v>28</v>
      </c>
      <c r="I18" s="6" t="s">
        <v>22</v>
      </c>
      <c r="J18" s="8">
        <f>TTEST(J7:J12,K7:K12,2,1)</f>
        <v>5.8988542608740006E-3</v>
      </c>
      <c r="K18" s="37"/>
      <c r="L18" s="8">
        <f>TTEST(L7:L12,M7:M12,2,1)</f>
        <v>8.6486971277007739E-3</v>
      </c>
      <c r="M18" s="38"/>
      <c r="N18" s="8">
        <f>TTEST(N7:N12,O7:O12,2,1)</f>
        <v>0.19728071389436586</v>
      </c>
      <c r="P18" s="4"/>
      <c r="Q18" s="3"/>
      <c r="R18" s="3"/>
    </row>
    <row r="19" spans="8:32" ht="15" customHeight="1">
      <c r="H19" s="4"/>
      <c r="P19" s="4"/>
      <c r="Q19" s="3"/>
      <c r="R19" s="3"/>
    </row>
    <row r="20" spans="8:32" ht="24.65" customHeight="1">
      <c r="H20" s="4"/>
      <c r="I20" s="1" t="s">
        <v>0</v>
      </c>
      <c r="J20" s="10" t="s">
        <v>1</v>
      </c>
      <c r="K20" s="10" t="s">
        <v>14</v>
      </c>
      <c r="L20" s="11" t="s">
        <v>20</v>
      </c>
      <c r="M20" s="28" t="s">
        <v>31</v>
      </c>
      <c r="N20" s="12" t="s">
        <v>15</v>
      </c>
      <c r="O20" s="12" t="s">
        <v>16</v>
      </c>
      <c r="P20" s="4"/>
      <c r="Q20" s="44" t="s">
        <v>35</v>
      </c>
      <c r="R20" s="44" t="s">
        <v>36</v>
      </c>
      <c r="S20" s="44" t="s">
        <v>37</v>
      </c>
      <c r="T20" s="1" t="s">
        <v>38</v>
      </c>
      <c r="U20" s="1" t="s">
        <v>39</v>
      </c>
      <c r="V20" s="52" t="s">
        <v>40</v>
      </c>
      <c r="W20" s="52" t="s">
        <v>41</v>
      </c>
      <c r="X20" s="58" t="s">
        <v>45</v>
      </c>
    </row>
    <row r="21" spans="8:32">
      <c r="H21" s="2" t="s">
        <v>23</v>
      </c>
      <c r="I21" s="20">
        <v>10.325041459369817</v>
      </c>
      <c r="J21" s="25">
        <v>3.7545605306799334</v>
      </c>
      <c r="K21" s="25">
        <v>2.8159203980099501</v>
      </c>
      <c r="L21" s="30">
        <v>1.407960199004975</v>
      </c>
      <c r="M21" s="30">
        <v>1.407960199004975</v>
      </c>
      <c r="N21" s="34">
        <v>5.1625207296849087</v>
      </c>
      <c r="O21" s="34">
        <v>1.407960199004975</v>
      </c>
      <c r="P21" s="4"/>
      <c r="Q21" s="39">
        <f>J21+L21</f>
        <v>5.1625207296849087</v>
      </c>
      <c r="R21" s="39">
        <f>K21+M21</f>
        <v>4.2238805970149249</v>
      </c>
      <c r="S21" s="9">
        <f>(R21-Q21)/I21</f>
        <v>-9.0909090909090953E-2</v>
      </c>
      <c r="T21" s="7">
        <f>R21/I21</f>
        <v>0.40909090909090906</v>
      </c>
      <c r="U21" s="7">
        <f>Q21/I21</f>
        <v>0.5</v>
      </c>
      <c r="V21" s="7">
        <f>N21/I21</f>
        <v>0.5</v>
      </c>
      <c r="W21" s="7">
        <f>O21/I21</f>
        <v>0.13636363636363635</v>
      </c>
      <c r="X21" s="7">
        <f>T21/U21</f>
        <v>0.81818181818181812</v>
      </c>
    </row>
    <row r="22" spans="8:32" ht="15" customHeight="1">
      <c r="H22" s="2" t="s">
        <v>24</v>
      </c>
      <c r="I22" s="20">
        <v>9.9023941068139951</v>
      </c>
      <c r="J22" s="25">
        <v>1.5635359116022098</v>
      </c>
      <c r="K22" s="25">
        <v>1.5635359116022098</v>
      </c>
      <c r="L22" s="30">
        <v>2.0847145488029466</v>
      </c>
      <c r="M22" s="30">
        <v>0</v>
      </c>
      <c r="N22" s="34">
        <v>2.0847145488029466</v>
      </c>
      <c r="O22" s="34">
        <v>1.0423572744014733</v>
      </c>
      <c r="P22" s="4"/>
      <c r="Q22" s="39">
        <f>J22+L22</f>
        <v>3.6482504604051567</v>
      </c>
      <c r="R22" s="39">
        <f t="shared" ref="R22:R25" si="17">K22+M22</f>
        <v>1.5635359116022098</v>
      </c>
      <c r="S22" s="9">
        <f t="shared" ref="S22:S25" si="18">(R22-Q22)/I22</f>
        <v>-0.21052631578947376</v>
      </c>
      <c r="T22" s="7">
        <f t="shared" ref="T22:T25" si="19">R22/I22</f>
        <v>0.15789473684210528</v>
      </c>
      <c r="U22" s="7">
        <f t="shared" ref="U22:U25" si="20">Q22/I22</f>
        <v>0.36842105263157898</v>
      </c>
      <c r="V22" s="7">
        <f t="shared" ref="V22:V25" si="21">N22/I22</f>
        <v>0.2105263157894737</v>
      </c>
      <c r="W22" s="7">
        <f t="shared" ref="W22:W25" si="22">O22/I22</f>
        <v>0.10526315789473685</v>
      </c>
      <c r="X22" s="7">
        <f t="shared" ref="X22:X25" si="23">T22/U22</f>
        <v>0.4285714285714286</v>
      </c>
    </row>
    <row r="23" spans="8:32">
      <c r="H23" s="2" t="s">
        <v>25</v>
      </c>
      <c r="I23" s="20">
        <v>6.1706766917293239</v>
      </c>
      <c r="J23" s="25">
        <v>2.7661654135338347</v>
      </c>
      <c r="K23" s="25">
        <v>0</v>
      </c>
      <c r="L23" s="30">
        <v>1.2766917293233084</v>
      </c>
      <c r="M23" s="30">
        <v>0.42556390977443614</v>
      </c>
      <c r="N23" s="34">
        <v>0.63834586466165422</v>
      </c>
      <c r="O23" s="34">
        <v>0.21278195488721807</v>
      </c>
      <c r="P23" s="4"/>
      <c r="Q23" s="39">
        <f>J23+L23</f>
        <v>4.0428571428571427</v>
      </c>
      <c r="R23" s="39">
        <f t="shared" si="17"/>
        <v>0.42556390977443614</v>
      </c>
      <c r="S23" s="9">
        <f t="shared" si="18"/>
        <v>-0.58620689655172409</v>
      </c>
      <c r="T23" s="7">
        <f t="shared" si="19"/>
        <v>6.8965517241379309E-2</v>
      </c>
      <c r="U23" s="7">
        <f t="shared" si="20"/>
        <v>0.65517241379310331</v>
      </c>
      <c r="V23" s="7">
        <f t="shared" si="21"/>
        <v>0.10344827586206896</v>
      </c>
      <c r="W23" s="7">
        <f t="shared" si="22"/>
        <v>3.4482758620689655E-2</v>
      </c>
      <c r="X23" s="7">
        <f t="shared" si="23"/>
        <v>0.10526315789473686</v>
      </c>
    </row>
    <row r="24" spans="8:32">
      <c r="H24" s="2" t="s">
        <v>26</v>
      </c>
      <c r="I24" s="20">
        <v>8.5433962264150942</v>
      </c>
      <c r="J24" s="25">
        <v>3.2037735849056603</v>
      </c>
      <c r="K24" s="25">
        <v>1.0679245283018868</v>
      </c>
      <c r="L24" s="30">
        <v>1.0679245283018868</v>
      </c>
      <c r="M24" s="30">
        <v>0</v>
      </c>
      <c r="N24" s="34">
        <v>1.6018867924528302</v>
      </c>
      <c r="O24" s="34">
        <v>1.0679245283018868</v>
      </c>
      <c r="P24" s="4"/>
      <c r="Q24" s="39">
        <f>J24+L24</f>
        <v>4.2716981132075471</v>
      </c>
      <c r="R24" s="39">
        <f t="shared" si="17"/>
        <v>1.0679245283018868</v>
      </c>
      <c r="S24" s="9">
        <f t="shared" si="18"/>
        <v>-0.375</v>
      </c>
      <c r="T24" s="7">
        <f t="shared" si="19"/>
        <v>0.125</v>
      </c>
      <c r="U24" s="7">
        <f t="shared" si="20"/>
        <v>0.5</v>
      </c>
      <c r="V24" s="7">
        <f t="shared" si="21"/>
        <v>0.1875</v>
      </c>
      <c r="W24" s="7">
        <f t="shared" si="22"/>
        <v>0.125</v>
      </c>
      <c r="X24" s="7">
        <f t="shared" si="23"/>
        <v>0.25</v>
      </c>
    </row>
    <row r="25" spans="8:32">
      <c r="H25" s="2" t="s">
        <v>29</v>
      </c>
      <c r="I25" s="20">
        <v>16.552830188679245</v>
      </c>
      <c r="J25" s="25">
        <v>9.0773584905660378</v>
      </c>
      <c r="K25" s="25">
        <v>0</v>
      </c>
      <c r="L25" s="30">
        <v>2.6698113207547172</v>
      </c>
      <c r="M25" s="30">
        <v>0.53396226415094339</v>
      </c>
      <c r="N25" s="34">
        <v>0</v>
      </c>
      <c r="O25" s="34">
        <v>0.53396226415094339</v>
      </c>
      <c r="P25" s="4"/>
      <c r="Q25" s="39">
        <f>J25+L25</f>
        <v>11.747169811320756</v>
      </c>
      <c r="R25" s="39">
        <f t="shared" si="17"/>
        <v>0.53396226415094339</v>
      </c>
      <c r="S25" s="9">
        <f t="shared" si="18"/>
        <v>-0.67741935483870974</v>
      </c>
      <c r="T25" s="7">
        <f t="shared" si="19"/>
        <v>3.2258064516129031E-2</v>
      </c>
      <c r="U25" s="7">
        <f t="shared" si="20"/>
        <v>0.70967741935483875</v>
      </c>
      <c r="V25" s="7">
        <f t="shared" si="21"/>
        <v>0</v>
      </c>
      <c r="W25" s="7">
        <f t="shared" si="22"/>
        <v>3.2258064516129031E-2</v>
      </c>
      <c r="X25" s="7">
        <f t="shared" si="23"/>
        <v>4.5454545454545449E-2</v>
      </c>
    </row>
    <row r="26" spans="8:32" ht="15" customHeight="1">
      <c r="P26" s="4"/>
      <c r="Q26" s="39"/>
      <c r="R26" s="39"/>
      <c r="S26" s="9"/>
      <c r="X26" s="7"/>
    </row>
    <row r="27" spans="8:32">
      <c r="H27" s="14" t="s">
        <v>30</v>
      </c>
      <c r="I27" s="15">
        <f>AVERAGE(I21:I25)</f>
        <v>10.298867734601496</v>
      </c>
      <c r="J27" s="23">
        <f t="shared" ref="J27:O27" si="24">AVERAGE(J21:J25)</f>
        <v>4.0730787862575353</v>
      </c>
      <c r="K27" s="23">
        <f t="shared" si="24"/>
        <v>1.0894761675828093</v>
      </c>
      <c r="L27" s="28">
        <f t="shared" si="24"/>
        <v>1.7014204652375668</v>
      </c>
      <c r="M27" s="28">
        <f t="shared" si="24"/>
        <v>0.47349727458607094</v>
      </c>
      <c r="N27" s="33">
        <f t="shared" si="24"/>
        <v>1.8974935871204679</v>
      </c>
      <c r="O27" s="33">
        <f t="shared" si="24"/>
        <v>0.85299724414929923</v>
      </c>
      <c r="P27" s="16"/>
      <c r="Q27" s="16">
        <f t="shared" ref="Q27:R27" si="25">AVERAGE(Q21:Q25)</f>
        <v>5.7744992514951026</v>
      </c>
      <c r="R27" s="16">
        <f t="shared" si="25"/>
        <v>1.5629734421688801</v>
      </c>
      <c r="S27" s="16">
        <f t="shared" ref="S27:T27" si="26">AVERAGE(S21:S25)</f>
        <v>-0.38801233161779974</v>
      </c>
      <c r="T27" s="16">
        <f t="shared" si="26"/>
        <v>0.15864184553810454</v>
      </c>
      <c r="U27" s="16">
        <f t="shared" ref="U27:W27" si="27">AVERAGE(U21:U25)</f>
        <v>0.54665417715590414</v>
      </c>
      <c r="V27" s="16">
        <f t="shared" si="27"/>
        <v>0.20029491833030852</v>
      </c>
      <c r="W27" s="16">
        <f t="shared" si="27"/>
        <v>8.6673523479038381E-2</v>
      </c>
      <c r="X27" s="16">
        <f t="shared" ref="X27" si="28">AVERAGE(X21:X25)</f>
        <v>0.32949419002050584</v>
      </c>
    </row>
    <row r="28" spans="8:32">
      <c r="H28" s="14" t="s">
        <v>7</v>
      </c>
      <c r="I28" s="17">
        <f>STDEV(I21:I25)/COUNT(I21:I25)^0.5</f>
        <v>1.7232754318581467</v>
      </c>
      <c r="J28" s="24">
        <f>STDEV(J21:J25)/COUNT(J21:J25)^0.5</f>
        <v>1.3020328101611909</v>
      </c>
      <c r="K28" s="24">
        <f>STDEV(K21:K25)/COUNT(K21:K25)^0.5</f>
        <v>0.52819141579035755</v>
      </c>
      <c r="L28" s="29">
        <f t="shared" ref="L28" si="29">STDEV(L21:L25)/COUNT(L15:L25)^0.5</f>
        <v>0.25018034442521259</v>
      </c>
      <c r="M28" s="29">
        <f>STDEV(M21:M25)/COUNT(M21:M25)^0.5</f>
        <v>0.2576406332102576</v>
      </c>
      <c r="N28" s="35">
        <f>STDEV(N21:N25)/COUNT(N21:N25)^0.5</f>
        <v>0.89355392135466627</v>
      </c>
      <c r="O28" s="35">
        <f>STDEV(O21:O25)/COUNT(O21:O25)^0.5</f>
        <v>0.21233155380912366</v>
      </c>
      <c r="P28" s="18"/>
      <c r="Q28" s="18">
        <f t="shared" ref="Q28:U28" si="30">STDEV(Q21:Q25)/COUNT(Q21:Q25)^0.5</f>
        <v>1.5136915290544342</v>
      </c>
      <c r="R28" s="18">
        <f t="shared" si="30"/>
        <v>0.69563155042993974</v>
      </c>
      <c r="S28" s="18">
        <f t="shared" si="30"/>
        <v>0.11022215133250145</v>
      </c>
      <c r="T28" s="18">
        <f t="shared" si="30"/>
        <v>6.6284149439848256E-2</v>
      </c>
      <c r="U28" s="18">
        <f t="shared" si="30"/>
        <v>6.1021740531466487E-2</v>
      </c>
      <c r="V28" s="18">
        <f>STDEV(V21:V25)/COUNT(V21:V25)^0.5</f>
        <v>8.3543058919936339E-2</v>
      </c>
      <c r="W28" s="18">
        <f>STDEV(W21:W25)/COUNT(W21:W25)^0.5</f>
        <v>2.2325454910649353E-2</v>
      </c>
      <c r="X28" s="18">
        <f>STDEV(X21:X25)/COUNT(X21:X25)^0.5</f>
        <v>0.13890811690055527</v>
      </c>
    </row>
    <row r="29" spans="8:32">
      <c r="H29" s="14"/>
      <c r="I29" s="17"/>
      <c r="J29" s="24"/>
      <c r="K29" s="24"/>
      <c r="L29" s="29"/>
      <c r="M29" s="29"/>
      <c r="N29" s="35"/>
      <c r="O29" s="35"/>
      <c r="P29" s="18"/>
      <c r="Q29" s="18"/>
      <c r="R29" s="18"/>
    </row>
    <row r="30" spans="8:32">
      <c r="H30" s="14"/>
      <c r="I30" s="17"/>
      <c r="J30" s="24"/>
      <c r="K30" s="24"/>
      <c r="L30" s="29"/>
      <c r="M30" s="29"/>
      <c r="N30" s="35"/>
      <c r="O30" s="35"/>
      <c r="P30" s="18"/>
      <c r="Q30" s="18"/>
      <c r="R30" s="18"/>
    </row>
    <row r="31" spans="8:32" s="4" customFormat="1">
      <c r="Q31" s="3"/>
      <c r="R31" s="3"/>
      <c r="V31" s="3"/>
      <c r="W31" s="3"/>
      <c r="AD31" s="3"/>
      <c r="AE31" s="3"/>
      <c r="AF31" s="3"/>
    </row>
    <row r="32" spans="8:32" s="4" customFormat="1" ht="15.65" customHeight="1">
      <c r="Q32" s="3"/>
      <c r="R32" s="3"/>
      <c r="V32" s="3"/>
      <c r="W32" s="3"/>
      <c r="AD32" s="3"/>
      <c r="AE32" s="3"/>
      <c r="AF32" s="3"/>
    </row>
    <row r="33" spans="8:32" s="4" customFormat="1" ht="15.65" customHeight="1">
      <c r="H33" s="40" t="s">
        <v>32</v>
      </c>
      <c r="I33" s="1" t="s">
        <v>0</v>
      </c>
      <c r="J33" s="10" t="s">
        <v>1</v>
      </c>
      <c r="K33" s="10" t="s">
        <v>14</v>
      </c>
      <c r="L33" s="11" t="s">
        <v>20</v>
      </c>
      <c r="M33" s="11" t="s">
        <v>31</v>
      </c>
      <c r="N33" s="12" t="s">
        <v>15</v>
      </c>
      <c r="O33" s="12" t="s">
        <v>16</v>
      </c>
      <c r="Q33" s="3"/>
      <c r="R33" s="3"/>
      <c r="S33" s="44" t="s">
        <v>37</v>
      </c>
      <c r="V33" s="3"/>
      <c r="W33" s="3"/>
      <c r="AD33" s="3"/>
      <c r="AE33" s="3"/>
      <c r="AF33" s="3"/>
    </row>
    <row r="34" spans="8:32" s="4" customFormat="1">
      <c r="H34" s="43" t="s">
        <v>5</v>
      </c>
      <c r="I34" s="47">
        <v>2.9523099850968704</v>
      </c>
      <c r="J34" s="48">
        <v>0.63263785394932937</v>
      </c>
      <c r="K34" s="48">
        <v>1.4761549925484352</v>
      </c>
      <c r="L34" s="49">
        <v>0.42175856929955291</v>
      </c>
      <c r="M34" s="49">
        <v>0.21087928464977646</v>
      </c>
      <c r="N34" s="50">
        <v>1.4761549925484352</v>
      </c>
      <c r="O34" s="50">
        <v>1.2652757078986587</v>
      </c>
      <c r="Q34" s="39">
        <f>J34+L34</f>
        <v>1.0543964232488823</v>
      </c>
      <c r="R34" s="39">
        <f>K34+M34</f>
        <v>1.6870342771982116</v>
      </c>
      <c r="S34" s="9">
        <f>(R34-Q34)/I34</f>
        <v>0.21428571428571427</v>
      </c>
      <c r="U34" s="71" t="s">
        <v>55</v>
      </c>
      <c r="V34" s="72" t="s">
        <v>58</v>
      </c>
      <c r="W34" s="3"/>
      <c r="AD34" s="3"/>
      <c r="AE34" s="3"/>
      <c r="AF34" s="3"/>
    </row>
    <row r="35" spans="8:32" s="4" customFormat="1">
      <c r="H35" s="43" t="s">
        <v>6</v>
      </c>
      <c r="I35" s="47">
        <v>3.3914780292942748</v>
      </c>
      <c r="J35" s="48">
        <v>0.56524633821571246</v>
      </c>
      <c r="K35" s="48">
        <v>0.37683089214380827</v>
      </c>
      <c r="L35" s="49">
        <v>0</v>
      </c>
      <c r="M35" s="49">
        <v>0.56524633821571246</v>
      </c>
      <c r="N35" s="50">
        <v>0.56524633821571246</v>
      </c>
      <c r="O35" s="50">
        <v>0.75366178428761654</v>
      </c>
      <c r="Q35" s="39">
        <f>J35+L35</f>
        <v>0.56524633821571246</v>
      </c>
      <c r="R35" s="39">
        <f t="shared" ref="R35:R38" si="31">K35+M35</f>
        <v>0.94207723035952073</v>
      </c>
      <c r="S35" s="9">
        <f>(R35-Q35)/I35</f>
        <v>0.1111111111111111</v>
      </c>
      <c r="U35" s="71" t="s">
        <v>56</v>
      </c>
      <c r="V35" s="72" t="s">
        <v>59</v>
      </c>
      <c r="W35" s="3"/>
      <c r="AD35" s="3"/>
      <c r="AE35" s="3"/>
      <c r="AF35" s="3"/>
    </row>
    <row r="36" spans="8:32" s="4" customFormat="1">
      <c r="I36" s="19"/>
      <c r="J36" s="22"/>
      <c r="K36" s="22"/>
      <c r="L36" s="27"/>
      <c r="M36" s="27"/>
      <c r="N36" s="32"/>
      <c r="O36" s="32"/>
      <c r="Q36" s="39"/>
      <c r="R36" s="39"/>
      <c r="U36" s="3" t="s">
        <v>57</v>
      </c>
      <c r="V36" s="72" t="s">
        <v>60</v>
      </c>
      <c r="W36" s="3"/>
      <c r="AD36" s="3"/>
      <c r="AE36" s="3"/>
      <c r="AF36" s="3"/>
    </row>
    <row r="37" spans="8:32" s="4" customFormat="1">
      <c r="H37" s="40" t="s">
        <v>33</v>
      </c>
      <c r="I37" s="1" t="s">
        <v>0</v>
      </c>
      <c r="J37" s="10" t="s">
        <v>1</v>
      </c>
      <c r="K37" s="10" t="s">
        <v>14</v>
      </c>
      <c r="L37" s="11" t="s">
        <v>20</v>
      </c>
      <c r="M37" s="11" t="s">
        <v>31</v>
      </c>
      <c r="N37" s="12" t="s">
        <v>15</v>
      </c>
      <c r="O37" s="12" t="s">
        <v>16</v>
      </c>
      <c r="Q37" s="39"/>
      <c r="R37" s="39"/>
      <c r="V37" s="3"/>
      <c r="W37" s="3"/>
      <c r="AD37" s="3"/>
      <c r="AE37" s="3"/>
      <c r="AF37" s="3"/>
    </row>
    <row r="38" spans="8:32" s="4" customFormat="1">
      <c r="H38" s="43" t="s">
        <v>3</v>
      </c>
      <c r="I38" s="47">
        <v>2.1087928464977646</v>
      </c>
      <c r="J38" s="48">
        <v>0.42175856929955291</v>
      </c>
      <c r="K38" s="48">
        <v>4.2175856929955291</v>
      </c>
      <c r="L38" s="49">
        <v>0</v>
      </c>
      <c r="M38" s="49">
        <v>1.2652757078986587</v>
      </c>
      <c r="N38" s="50">
        <v>3.3740685543964233</v>
      </c>
      <c r="O38" s="50">
        <v>1.6870342771982116</v>
      </c>
      <c r="Q38" s="39">
        <f>J38+L38</f>
        <v>0.42175856929955291</v>
      </c>
      <c r="R38" s="39">
        <f t="shared" si="31"/>
        <v>5.4828614008941878</v>
      </c>
      <c r="S38" s="9">
        <f>(R38-Q38)/I38</f>
        <v>2.4</v>
      </c>
      <c r="V38" s="3"/>
      <c r="W38" s="3"/>
      <c r="AD38" s="3"/>
      <c r="AE38" s="3"/>
      <c r="AF38" s="3"/>
    </row>
    <row r="39" spans="8:32" s="4" customFormat="1">
      <c r="H39" s="43" t="s">
        <v>4</v>
      </c>
      <c r="I39" s="47">
        <v>0.98263888888888895</v>
      </c>
      <c r="J39" s="48">
        <v>0.98263888888888895</v>
      </c>
      <c r="K39" s="48">
        <v>1.9652777777777779</v>
      </c>
      <c r="L39" s="49">
        <v>0</v>
      </c>
      <c r="M39" s="49">
        <v>0.49131944444444448</v>
      </c>
      <c r="N39" s="50">
        <v>0.98263888888888895</v>
      </c>
      <c r="O39" s="50">
        <v>2.4565972222222223</v>
      </c>
      <c r="Q39" s="39">
        <f>J39+L39</f>
        <v>0.98263888888888895</v>
      </c>
      <c r="R39" s="39">
        <f t="shared" ref="R39" si="32">K39+M39</f>
        <v>2.4565972222222223</v>
      </c>
      <c r="S39" s="9">
        <f>(R39-Q39)/I39</f>
        <v>1.5</v>
      </c>
      <c r="V39" s="3"/>
      <c r="W39" s="3"/>
      <c r="AD39" s="3"/>
      <c r="AE39" s="3"/>
      <c r="AF39" s="3"/>
    </row>
    <row r="40" spans="8:32" s="4" customFormat="1">
      <c r="I40" s="51"/>
      <c r="J40" s="51"/>
      <c r="K40" s="51"/>
      <c r="L40" s="51"/>
      <c r="M40" s="51"/>
      <c r="N40" s="51"/>
      <c r="O40" s="51"/>
      <c r="Q40" s="3"/>
      <c r="R40" s="3"/>
      <c r="V40" s="3"/>
      <c r="W40" s="3"/>
      <c r="AD40" s="3"/>
      <c r="AE40" s="3"/>
      <c r="AF40" s="3"/>
    </row>
    <row r="41" spans="8:32" s="4" customFormat="1">
      <c r="I41" s="51"/>
      <c r="J41" s="51"/>
      <c r="K41" s="51"/>
      <c r="L41" s="51"/>
      <c r="M41" s="51"/>
      <c r="N41" s="51"/>
      <c r="O41" s="51"/>
      <c r="Q41" s="3"/>
      <c r="R41" s="3"/>
      <c r="V41" s="3"/>
      <c r="W41" s="3"/>
      <c r="AD41" s="3"/>
      <c r="AE41" s="3"/>
      <c r="AF41" s="3"/>
    </row>
    <row r="42" spans="8:32" s="4" customFormat="1">
      <c r="H42" s="45" t="s">
        <v>30</v>
      </c>
      <c r="I42" s="15">
        <f>AVERAGE(I34:I39)</f>
        <v>2.3588049374444497</v>
      </c>
      <c r="J42" s="23">
        <f>AVERAGE(J34:J39)</f>
        <v>0.65057041258837089</v>
      </c>
      <c r="K42" s="23">
        <f t="shared" ref="K42:O42" si="33">AVERAGE(K34:K39)</f>
        <v>2.0089623388663878</v>
      </c>
      <c r="L42" s="28">
        <f t="shared" si="33"/>
        <v>0.10543964232488823</v>
      </c>
      <c r="M42" s="28">
        <f t="shared" si="33"/>
        <v>0.63318019380214807</v>
      </c>
      <c r="N42" s="33">
        <f t="shared" si="33"/>
        <v>1.5995271935123649</v>
      </c>
      <c r="O42" s="33">
        <f t="shared" si="33"/>
        <v>1.5406422479016773</v>
      </c>
      <c r="P42" s="16"/>
      <c r="Q42" s="16">
        <f>AVERAGE(Q34:Q39)</f>
        <v>0.75601005491325912</v>
      </c>
      <c r="R42" s="16">
        <f t="shared" ref="R42:S42" si="34">AVERAGE(R34:R39)</f>
        <v>2.6421425326685357</v>
      </c>
      <c r="S42" s="16">
        <f t="shared" si="34"/>
        <v>1.0563492063492064</v>
      </c>
      <c r="V42" s="3"/>
      <c r="W42" s="3"/>
      <c r="AD42" s="3"/>
      <c r="AE42" s="3"/>
      <c r="AF42" s="3"/>
    </row>
    <row r="43" spans="8:32" s="4" customFormat="1">
      <c r="H43" s="46" t="s">
        <v>7</v>
      </c>
      <c r="I43" s="15">
        <f>STDEV(I34:I39)/COUNT(I36:I40)^0.5</f>
        <v>0.75000011055956251</v>
      </c>
      <c r="J43" s="23">
        <f>STDEV(J34:J39)/COUNT(J36:J40)^0.5</f>
        <v>0.16843698470974641</v>
      </c>
      <c r="K43" s="23">
        <f t="shared" ref="K43:O43" si="35">STDEV(K34:K39)/COUNT(K36:K40)^0.5</f>
        <v>1.1421954144652948</v>
      </c>
      <c r="L43" s="28">
        <f t="shared" si="35"/>
        <v>0.14911417218762513</v>
      </c>
      <c r="M43" s="28">
        <f t="shared" si="35"/>
        <v>0.31691804349469155</v>
      </c>
      <c r="N43" s="33">
        <f t="shared" si="35"/>
        <v>0.87697451592328968</v>
      </c>
      <c r="O43" s="33">
        <f t="shared" si="35"/>
        <v>0.50917729765566355</v>
      </c>
      <c r="P43" s="18"/>
      <c r="Q43" s="18">
        <f t="shared" ref="Q43:S43" si="36">STDEV(Q34:Q39)/COUNT(Q36:Q40)^0.5</f>
        <v>0.21928288595666687</v>
      </c>
      <c r="R43" s="18">
        <f t="shared" si="36"/>
        <v>1.4086970671690706</v>
      </c>
      <c r="S43" s="18">
        <f t="shared" si="36"/>
        <v>0.77510961196260197</v>
      </c>
      <c r="V43" s="3"/>
      <c r="W43" s="3"/>
      <c r="AD43" s="3"/>
      <c r="AE43" s="3"/>
      <c r="AF43" s="3"/>
    </row>
    <row r="44" spans="8:32" s="4" customFormat="1">
      <c r="Q44" s="3"/>
      <c r="R44" s="3"/>
      <c r="V44" s="66" t="s">
        <v>61</v>
      </c>
      <c r="W44" s="66"/>
      <c r="AD44" s="3"/>
      <c r="AE44" s="3"/>
      <c r="AF44" s="3"/>
    </row>
    <row r="45" spans="8:32" s="4" customFormat="1">
      <c r="Q45" s="3"/>
      <c r="R45" s="3"/>
      <c r="V45" s="66" t="s">
        <v>43</v>
      </c>
      <c r="W45" s="66" t="s">
        <v>44</v>
      </c>
      <c r="AD45" s="3"/>
      <c r="AE45" s="3"/>
      <c r="AF45" s="3"/>
    </row>
    <row r="46" spans="8:32" s="4" customFormat="1">
      <c r="Q46" s="3"/>
      <c r="R46" s="3"/>
      <c r="U46" s="66" t="s">
        <v>2</v>
      </c>
      <c r="V46" s="3">
        <v>0.59279999999999999</v>
      </c>
      <c r="W46" s="3">
        <v>0.17169999999999999</v>
      </c>
      <c r="AD46" s="3"/>
      <c r="AE46" s="3"/>
      <c r="AF46" s="3"/>
    </row>
    <row r="47" spans="8:32" s="4" customFormat="1">
      <c r="Q47" s="3"/>
      <c r="R47" s="3"/>
      <c r="U47" s="66" t="s">
        <v>42</v>
      </c>
      <c r="V47" s="3">
        <v>0.1673</v>
      </c>
      <c r="W47" s="3">
        <v>0.11269999999999999</v>
      </c>
      <c r="AD47" s="3"/>
      <c r="AE47" s="3"/>
      <c r="AF47" s="3"/>
    </row>
    <row r="48" spans="8:32" s="4" customFormat="1">
      <c r="Q48" s="3"/>
      <c r="R48" s="3"/>
      <c r="V48" s="3"/>
      <c r="W48" s="3"/>
      <c r="AD48" s="3"/>
      <c r="AE48" s="3"/>
      <c r="AF48" s="3"/>
    </row>
    <row r="49" spans="17:32" s="4" customFormat="1">
      <c r="Q49" s="3"/>
      <c r="R49" s="3"/>
      <c r="V49" s="3"/>
      <c r="W49" s="3"/>
      <c r="AD49" s="3"/>
      <c r="AE49" s="3"/>
      <c r="AF49" s="3"/>
    </row>
    <row r="50" spans="17:32" s="4" customFormat="1">
      <c r="Q50" s="3"/>
      <c r="R50" s="3"/>
      <c r="V50" s="3"/>
      <c r="W50" s="3"/>
      <c r="AD50" s="3"/>
      <c r="AE50" s="3"/>
      <c r="AF50" s="3"/>
    </row>
    <row r="51" spans="17:32" s="4" customFormat="1">
      <c r="Q51" s="3"/>
      <c r="R51" s="3"/>
      <c r="V51" s="3"/>
      <c r="W51" s="3"/>
      <c r="AD51" s="3"/>
      <c r="AE51" s="3"/>
      <c r="AF51" s="3"/>
    </row>
    <row r="52" spans="17:32" s="4" customFormat="1">
      <c r="Q52" s="3"/>
      <c r="R52" s="3"/>
      <c r="V52" s="3"/>
      <c r="W52" s="3"/>
      <c r="AD52" s="3"/>
      <c r="AE52" s="3"/>
      <c r="AF52" s="3"/>
    </row>
    <row r="53" spans="17:32" s="4" customFormat="1">
      <c r="Q53" s="3"/>
      <c r="R53" s="3"/>
      <c r="V53" s="3"/>
      <c r="W53" s="3"/>
      <c r="AD53" s="3"/>
      <c r="AE53" s="3"/>
      <c r="AF53" s="3"/>
    </row>
    <row r="54" spans="17:32" s="4" customFormat="1">
      <c r="Q54" s="3"/>
      <c r="R54" s="3"/>
      <c r="V54" s="3"/>
      <c r="W54" s="3"/>
      <c r="AD54" s="3"/>
      <c r="AE54" s="3"/>
      <c r="AF54" s="3"/>
    </row>
    <row r="55" spans="17:32" s="4" customFormat="1">
      <c r="Q55" s="3"/>
      <c r="R55" s="3"/>
      <c r="V55" s="3"/>
      <c r="W55" s="3"/>
      <c r="AD55" s="3"/>
      <c r="AE55" s="3"/>
      <c r="AF55" s="3"/>
    </row>
    <row r="56" spans="17:32" s="4" customFormat="1">
      <c r="Q56" s="3"/>
      <c r="R56" s="3"/>
      <c r="V56" s="3"/>
      <c r="W56" s="3"/>
      <c r="AD56" s="3"/>
      <c r="AE56" s="3"/>
      <c r="AF56" s="3"/>
    </row>
    <row r="57" spans="17:32" s="4" customFormat="1">
      <c r="Q57" s="3"/>
      <c r="R57" s="3"/>
      <c r="V57" s="3"/>
      <c r="W57" s="3"/>
      <c r="AD57" s="3"/>
      <c r="AE57" s="3"/>
      <c r="AF57" s="3"/>
    </row>
    <row r="58" spans="17:32" s="4" customFormat="1">
      <c r="Q58" s="3"/>
      <c r="R58" s="3"/>
      <c r="V58" s="3"/>
      <c r="W58" s="3"/>
      <c r="AD58" s="3"/>
      <c r="AE58" s="3"/>
      <c r="AF58" s="3"/>
    </row>
    <row r="59" spans="17:32" s="4" customFormat="1">
      <c r="Q59" s="3"/>
      <c r="R59" s="3"/>
      <c r="V59" s="3"/>
      <c r="W59" s="3"/>
      <c r="AD59" s="3"/>
      <c r="AE59" s="3"/>
      <c r="AF59" s="3"/>
    </row>
    <row r="60" spans="17:32" s="4" customFormat="1">
      <c r="Q60" s="3"/>
      <c r="R60" s="3"/>
      <c r="V60" s="3"/>
      <c r="W60" s="3"/>
      <c r="AD60" s="3"/>
      <c r="AE60" s="3"/>
      <c r="AF60" s="3"/>
    </row>
    <row r="61" spans="17:32" s="4" customFormat="1">
      <c r="Q61" s="3"/>
      <c r="R61" s="3"/>
      <c r="V61" s="3"/>
      <c r="W61" s="3"/>
      <c r="AD61" s="3"/>
      <c r="AE61" s="3"/>
      <c r="AF61" s="3"/>
    </row>
    <row r="62" spans="17:32" s="4" customFormat="1">
      <c r="Q62" s="3"/>
      <c r="R62" s="3"/>
      <c r="V62" s="3"/>
      <c r="W62" s="3"/>
      <c r="AD62" s="3"/>
      <c r="AE62" s="3"/>
      <c r="AF62" s="3"/>
    </row>
    <row r="63" spans="17:32" s="4" customFormat="1">
      <c r="Q63" s="3"/>
      <c r="R63" s="3"/>
      <c r="V63" s="3"/>
      <c r="W63" s="3"/>
      <c r="AD63" s="3"/>
      <c r="AE63" s="3"/>
      <c r="AF63" s="3"/>
    </row>
    <row r="64" spans="17:32" s="4" customFormat="1">
      <c r="Q64" s="3"/>
      <c r="R64" s="3"/>
      <c r="V64" s="3"/>
      <c r="W64" s="3"/>
      <c r="AD64" s="3"/>
      <c r="AE64" s="3"/>
      <c r="AF64" s="3"/>
    </row>
    <row r="65" spans="17:32" s="4" customFormat="1">
      <c r="Q65" s="3"/>
      <c r="R65" s="3"/>
      <c r="V65" s="3"/>
      <c r="W65" s="3"/>
      <c r="AD65" s="3"/>
      <c r="AE65" s="3"/>
      <c r="AF65" s="3"/>
    </row>
    <row r="66" spans="17:32" s="4" customFormat="1">
      <c r="Q66" s="3"/>
      <c r="R66" s="3"/>
      <c r="V66" s="3"/>
      <c r="W66" s="3"/>
      <c r="AD66" s="3"/>
      <c r="AE66" s="3"/>
      <c r="AF66" s="3"/>
    </row>
    <row r="67" spans="17:32" s="4" customFormat="1">
      <c r="Q67" s="3"/>
      <c r="R67" s="3"/>
      <c r="V67" s="3"/>
      <c r="W67" s="3"/>
      <c r="AD67" s="3"/>
      <c r="AE67" s="3"/>
      <c r="AF67" s="3"/>
    </row>
    <row r="68" spans="17:32" s="4" customFormat="1">
      <c r="Q68" s="3"/>
      <c r="R68" s="3"/>
      <c r="V68" s="3"/>
      <c r="W68" s="3"/>
      <c r="AD68" s="3"/>
      <c r="AE68" s="3"/>
      <c r="AF68" s="3"/>
    </row>
    <row r="69" spans="17:32" s="4" customFormat="1">
      <c r="Q69" s="3"/>
      <c r="R69" s="3"/>
      <c r="V69" s="3"/>
      <c r="W69" s="3"/>
      <c r="AD69" s="3"/>
      <c r="AE69" s="3"/>
      <c r="AF69" s="3"/>
    </row>
    <row r="70" spans="17:32" s="4" customFormat="1">
      <c r="Q70" s="3"/>
      <c r="R70" s="3"/>
      <c r="V70" s="3"/>
      <c r="W70" s="3"/>
      <c r="AD70" s="3"/>
      <c r="AE70" s="3"/>
      <c r="AF70" s="3"/>
    </row>
    <row r="71" spans="17:32" s="4" customFormat="1">
      <c r="Q71" s="3"/>
      <c r="R71" s="3"/>
      <c r="V71" s="3"/>
      <c r="W71" s="3"/>
      <c r="AD71" s="3"/>
      <c r="AE71" s="3"/>
      <c r="AF71" s="3"/>
    </row>
    <row r="72" spans="17:32" s="4" customFormat="1">
      <c r="Q72" s="3"/>
      <c r="R72" s="3"/>
      <c r="V72" s="3"/>
      <c r="W72" s="3"/>
      <c r="AD72" s="3"/>
      <c r="AE72" s="3"/>
      <c r="AF72" s="3"/>
    </row>
    <row r="73" spans="17:32" s="4" customFormat="1">
      <c r="Q73" s="3"/>
      <c r="R73" s="3"/>
      <c r="V73" s="3"/>
      <c r="W73" s="3"/>
      <c r="AD73" s="3"/>
      <c r="AE73" s="3"/>
      <c r="AF73" s="3"/>
    </row>
    <row r="74" spans="17:32" s="4" customFormat="1">
      <c r="Q74" s="3"/>
      <c r="R74" s="3"/>
      <c r="V74" s="3"/>
      <c r="W74" s="3"/>
      <c r="AD74" s="3"/>
      <c r="AE74" s="3"/>
      <c r="AF74" s="3"/>
    </row>
    <row r="75" spans="17:32" s="4" customFormat="1">
      <c r="Q75" s="3"/>
      <c r="R75" s="3"/>
      <c r="V75" s="3"/>
      <c r="W75" s="3"/>
      <c r="AD75" s="3"/>
      <c r="AE75" s="3"/>
      <c r="AF75" s="3"/>
    </row>
    <row r="76" spans="17:32" s="4" customFormat="1">
      <c r="Q76" s="3"/>
      <c r="R76" s="3"/>
      <c r="V76" s="3"/>
      <c r="W76" s="3"/>
      <c r="AD76" s="3"/>
      <c r="AE76" s="3"/>
      <c r="AF76" s="3"/>
    </row>
    <row r="77" spans="17:32" s="4" customFormat="1">
      <c r="Q77" s="3"/>
      <c r="R77" s="3"/>
      <c r="V77" s="3"/>
      <c r="W77" s="3"/>
      <c r="AD77" s="3"/>
      <c r="AE77" s="3"/>
      <c r="AF77" s="3"/>
    </row>
    <row r="78" spans="17:32" s="4" customFormat="1">
      <c r="Q78" s="3"/>
      <c r="R78" s="3"/>
      <c r="V78" s="3"/>
      <c r="W78" s="3"/>
      <c r="AD78" s="3"/>
      <c r="AE78" s="3"/>
      <c r="AF78" s="3"/>
    </row>
    <row r="79" spans="17:32" s="4" customFormat="1">
      <c r="Q79" s="3"/>
      <c r="R79" s="3"/>
      <c r="V79" s="3"/>
      <c r="W79" s="3"/>
      <c r="AD79" s="3"/>
      <c r="AE79" s="3"/>
      <c r="AF79" s="3"/>
    </row>
    <row r="80" spans="17:32" s="4" customFormat="1">
      <c r="Q80" s="3"/>
      <c r="R80" s="3"/>
      <c r="V80" s="3"/>
      <c r="W80" s="3"/>
      <c r="AD80" s="3"/>
      <c r="AE80" s="3"/>
      <c r="AF80" s="3"/>
    </row>
    <row r="81" spans="17:32" s="4" customFormat="1">
      <c r="Q81" s="3"/>
      <c r="R81" s="3"/>
      <c r="V81" s="3"/>
      <c r="W81" s="3"/>
      <c r="AD81" s="3"/>
      <c r="AE81" s="3"/>
      <c r="AF81" s="3"/>
    </row>
    <row r="82" spans="17:32" s="4" customFormat="1">
      <c r="Q82" s="3"/>
      <c r="R82" s="3"/>
      <c r="V82" s="3"/>
      <c r="W82" s="3"/>
      <c r="AD82" s="3"/>
      <c r="AE82" s="3"/>
      <c r="AF82" s="3"/>
    </row>
    <row r="83" spans="17:32" s="4" customFormat="1">
      <c r="Q83" s="3"/>
      <c r="R83" s="3"/>
      <c r="V83" s="3"/>
      <c r="W83" s="3"/>
      <c r="AD83" s="3"/>
      <c r="AE83" s="3"/>
      <c r="AF83" s="3"/>
    </row>
    <row r="84" spans="17:32" s="4" customFormat="1">
      <c r="Q84" s="3"/>
      <c r="R84" s="3"/>
      <c r="V84" s="3"/>
      <c r="W84" s="3"/>
      <c r="AD84" s="3"/>
      <c r="AE84" s="3"/>
      <c r="AF84" s="3"/>
    </row>
    <row r="85" spans="17:32" s="4" customFormat="1">
      <c r="Q85" s="3"/>
      <c r="R85" s="3"/>
      <c r="V85" s="3"/>
      <c r="W85" s="3"/>
      <c r="AD85" s="3"/>
      <c r="AE85" s="3"/>
      <c r="AF85" s="3"/>
    </row>
    <row r="86" spans="17:32" s="4" customFormat="1">
      <c r="Q86" s="3"/>
      <c r="R86" s="3"/>
      <c r="V86" s="3"/>
      <c r="W86" s="3"/>
      <c r="AD86" s="3"/>
      <c r="AE86" s="3"/>
      <c r="AF86" s="3"/>
    </row>
    <row r="87" spans="17:32" s="4" customFormat="1">
      <c r="Q87" s="3"/>
      <c r="R87" s="3"/>
      <c r="V87" s="3"/>
      <c r="W87" s="3"/>
      <c r="AD87" s="3"/>
      <c r="AE87" s="3"/>
      <c r="AF87" s="3"/>
    </row>
    <row r="88" spans="17:32" s="4" customFormat="1">
      <c r="Q88" s="3"/>
      <c r="R88" s="3"/>
      <c r="V88" s="3"/>
      <c r="W88" s="3"/>
      <c r="AD88" s="3"/>
      <c r="AE88" s="3"/>
      <c r="AF88" s="3"/>
    </row>
    <row r="89" spans="17:32" s="4" customFormat="1">
      <c r="Q89" s="3"/>
      <c r="R89" s="3"/>
      <c r="V89" s="3"/>
      <c r="W89" s="3"/>
      <c r="AD89" s="3"/>
      <c r="AE89" s="3"/>
      <c r="AF89" s="3"/>
    </row>
    <row r="90" spans="17:32" s="4" customFormat="1">
      <c r="Q90" s="3"/>
      <c r="R90" s="3"/>
      <c r="V90" s="3"/>
      <c r="W90" s="3"/>
      <c r="AD90" s="3"/>
      <c r="AE90" s="3"/>
      <c r="AF90" s="3"/>
    </row>
    <row r="91" spans="17:32" s="4" customFormat="1">
      <c r="Q91" s="3"/>
      <c r="R91" s="3"/>
      <c r="V91" s="3"/>
      <c r="W91" s="3"/>
      <c r="AD91" s="3"/>
      <c r="AE91" s="3"/>
      <c r="AF91" s="3"/>
    </row>
    <row r="92" spans="17:32" s="4" customFormat="1">
      <c r="Q92" s="3"/>
      <c r="R92" s="3"/>
      <c r="V92" s="3"/>
      <c r="W92" s="3"/>
      <c r="AD92" s="3"/>
      <c r="AE92" s="3"/>
      <c r="AF92" s="3"/>
    </row>
    <row r="93" spans="17:32" s="4" customFormat="1">
      <c r="Q93" s="3"/>
      <c r="R93" s="3"/>
      <c r="V93" s="3"/>
      <c r="W93" s="3"/>
      <c r="AD93" s="3"/>
      <c r="AE93" s="3"/>
      <c r="AF93" s="3"/>
    </row>
    <row r="94" spans="17:32" s="4" customFormat="1">
      <c r="Q94" s="3"/>
      <c r="R94" s="3"/>
      <c r="V94" s="3"/>
      <c r="W94" s="3"/>
      <c r="AD94" s="3"/>
      <c r="AE94" s="3"/>
      <c r="AF94" s="3"/>
    </row>
    <row r="95" spans="17:32" s="4" customFormat="1">
      <c r="Q95" s="3"/>
      <c r="R95" s="3"/>
      <c r="V95" s="3"/>
      <c r="W95" s="3"/>
      <c r="AD95" s="3"/>
      <c r="AE95" s="3"/>
      <c r="AF95" s="3"/>
    </row>
    <row r="96" spans="17:32" s="4" customFormat="1">
      <c r="Q96" s="3"/>
      <c r="R96" s="3"/>
      <c r="V96" s="3"/>
      <c r="W96" s="3"/>
      <c r="AD96" s="3"/>
      <c r="AE96" s="3"/>
      <c r="AF96" s="3"/>
    </row>
    <row r="97" spans="17:32" s="4" customFormat="1">
      <c r="Q97" s="3"/>
      <c r="R97" s="3"/>
      <c r="V97" s="3"/>
      <c r="W97" s="3"/>
      <c r="AD97" s="3"/>
      <c r="AE97" s="3"/>
      <c r="AF97" s="3"/>
    </row>
    <row r="98" spans="17:32" s="4" customFormat="1">
      <c r="Q98" s="3"/>
      <c r="R98" s="3"/>
      <c r="V98" s="3"/>
      <c r="W98" s="3"/>
      <c r="AD98" s="3"/>
      <c r="AE98" s="3"/>
      <c r="AF98" s="3"/>
    </row>
    <row r="99" spans="17:32" s="4" customFormat="1">
      <c r="Q99" s="3"/>
      <c r="R99" s="3"/>
      <c r="V99" s="3"/>
      <c r="W99" s="3"/>
      <c r="AD99" s="3"/>
      <c r="AE99" s="3"/>
      <c r="AF99" s="3"/>
    </row>
    <row r="100" spans="17:32" s="4" customFormat="1">
      <c r="Q100" s="3"/>
      <c r="R100" s="3"/>
      <c r="V100" s="3"/>
      <c r="W100" s="3"/>
      <c r="AD100" s="3"/>
      <c r="AE100" s="3"/>
      <c r="AF100" s="3"/>
    </row>
    <row r="101" spans="17:32" s="4" customFormat="1">
      <c r="Q101" s="3"/>
      <c r="R101" s="3"/>
      <c r="V101" s="3"/>
      <c r="W101" s="3"/>
      <c r="AD101" s="3"/>
      <c r="AE101" s="3"/>
      <c r="AF101" s="3"/>
    </row>
    <row r="102" spans="17:32" s="4" customFormat="1">
      <c r="Q102" s="3"/>
      <c r="R102" s="3"/>
      <c r="V102" s="3"/>
      <c r="W102" s="3"/>
      <c r="AD102" s="3"/>
      <c r="AE102" s="3"/>
      <c r="AF102" s="3"/>
    </row>
    <row r="103" spans="17:32" s="4" customFormat="1">
      <c r="Q103" s="3"/>
      <c r="R103" s="3"/>
      <c r="V103" s="3"/>
      <c r="W103" s="3"/>
      <c r="AD103" s="3"/>
      <c r="AE103" s="3"/>
      <c r="AF103" s="3"/>
    </row>
    <row r="104" spans="17:32" s="4" customFormat="1">
      <c r="Q104" s="3"/>
      <c r="R104" s="3"/>
      <c r="V104" s="3"/>
      <c r="W104" s="3"/>
      <c r="AD104" s="3"/>
      <c r="AE104" s="3"/>
      <c r="AF104" s="3"/>
    </row>
    <row r="105" spans="17:32" s="4" customFormat="1">
      <c r="Q105" s="3"/>
      <c r="R105" s="3"/>
      <c r="V105" s="3"/>
      <c r="W105" s="3"/>
      <c r="AD105" s="3"/>
      <c r="AE105" s="3"/>
      <c r="AF105" s="3"/>
    </row>
    <row r="106" spans="17:32" s="4" customFormat="1">
      <c r="Q106" s="3"/>
      <c r="R106" s="3"/>
      <c r="V106" s="3"/>
      <c r="W106" s="3"/>
      <c r="AD106" s="3"/>
      <c r="AE106" s="3"/>
      <c r="AF106" s="3"/>
    </row>
    <row r="107" spans="17:32" s="4" customFormat="1">
      <c r="Q107" s="3"/>
      <c r="R107" s="3"/>
      <c r="V107" s="3"/>
      <c r="W107" s="3"/>
      <c r="AD107" s="3"/>
      <c r="AE107" s="3"/>
      <c r="AF107" s="3"/>
    </row>
    <row r="108" spans="17:32" s="4" customFormat="1">
      <c r="Q108" s="3"/>
      <c r="R108" s="3"/>
      <c r="V108" s="3"/>
      <c r="W108" s="3"/>
      <c r="AD108" s="3"/>
      <c r="AE108" s="3"/>
      <c r="AF108" s="3"/>
    </row>
    <row r="109" spans="17:32" s="4" customFormat="1">
      <c r="Q109" s="3"/>
      <c r="R109" s="3"/>
      <c r="V109" s="3"/>
      <c r="W109" s="3"/>
      <c r="AD109" s="3"/>
      <c r="AE109" s="3"/>
      <c r="AF109" s="3"/>
    </row>
    <row r="110" spans="17:32" s="4" customFormat="1">
      <c r="Q110" s="3"/>
      <c r="R110" s="3"/>
      <c r="V110" s="3"/>
      <c r="W110" s="3"/>
      <c r="AD110" s="3"/>
      <c r="AE110" s="3"/>
      <c r="AF110" s="3"/>
    </row>
    <row r="111" spans="17:32" s="4" customFormat="1">
      <c r="Q111" s="3"/>
      <c r="R111" s="3"/>
      <c r="V111" s="3"/>
      <c r="W111" s="3"/>
      <c r="AD111" s="3"/>
      <c r="AE111" s="3"/>
      <c r="AF111" s="3"/>
    </row>
    <row r="112" spans="17:32" s="4" customFormat="1">
      <c r="Q112" s="3"/>
      <c r="R112" s="3"/>
      <c r="V112" s="3"/>
      <c r="W112" s="3"/>
      <c r="AD112" s="3"/>
      <c r="AE112" s="3"/>
      <c r="AF112" s="3"/>
    </row>
    <row r="113" spans="17:32" s="4" customFormat="1">
      <c r="Q113" s="3"/>
      <c r="R113" s="3"/>
      <c r="V113" s="3"/>
      <c r="W113" s="3"/>
      <c r="AD113" s="3"/>
      <c r="AE113" s="3"/>
      <c r="AF113" s="3"/>
    </row>
    <row r="114" spans="17:32" s="4" customFormat="1">
      <c r="Q114" s="3"/>
      <c r="R114" s="3"/>
      <c r="V114" s="3"/>
      <c r="W114" s="3"/>
      <c r="AD114" s="3"/>
      <c r="AE114" s="3"/>
      <c r="AF114" s="3"/>
    </row>
    <row r="115" spans="17:32" s="4" customFormat="1">
      <c r="Q115" s="3"/>
      <c r="R115" s="3"/>
      <c r="V115" s="3"/>
      <c r="W115" s="3"/>
      <c r="AD115" s="3"/>
      <c r="AE115" s="3"/>
      <c r="AF115" s="3"/>
    </row>
    <row r="116" spans="17:32" s="4" customFormat="1">
      <c r="Q116" s="3"/>
      <c r="R116" s="3"/>
      <c r="V116" s="3"/>
      <c r="W116" s="3"/>
      <c r="AD116" s="3"/>
      <c r="AE116" s="3"/>
      <c r="AF116" s="3"/>
    </row>
    <row r="117" spans="17:32" s="4" customFormat="1">
      <c r="Q117" s="3"/>
      <c r="R117" s="3"/>
      <c r="V117" s="3"/>
      <c r="W117" s="3"/>
      <c r="AD117" s="3"/>
      <c r="AE117" s="3"/>
      <c r="AF117" s="3"/>
    </row>
    <row r="118" spans="17:32" s="4" customFormat="1">
      <c r="Q118" s="3"/>
      <c r="R118" s="3"/>
      <c r="V118" s="3"/>
      <c r="W118" s="3"/>
      <c r="AD118" s="3"/>
      <c r="AE118" s="3"/>
      <c r="AF118" s="3"/>
    </row>
    <row r="119" spans="17:32" s="4" customFormat="1">
      <c r="Q119" s="3"/>
      <c r="R119" s="3"/>
      <c r="V119" s="3"/>
      <c r="W119" s="3"/>
      <c r="AD119" s="3"/>
      <c r="AE119" s="3"/>
      <c r="AF119" s="3"/>
    </row>
    <row r="120" spans="17:32" s="4" customFormat="1">
      <c r="Q120" s="3"/>
      <c r="R120" s="3"/>
      <c r="V120" s="3"/>
      <c r="W120" s="3"/>
      <c r="AD120" s="3"/>
      <c r="AE120" s="3"/>
      <c r="AF120" s="3"/>
    </row>
    <row r="121" spans="17:32" s="4" customFormat="1">
      <c r="Q121" s="3"/>
      <c r="R121" s="3"/>
      <c r="V121" s="3"/>
      <c r="W121" s="3"/>
      <c r="AD121" s="3"/>
      <c r="AE121" s="3"/>
      <c r="AF121" s="3"/>
    </row>
    <row r="122" spans="17:32" s="4" customFormat="1">
      <c r="Q122" s="3"/>
      <c r="R122" s="3"/>
      <c r="V122" s="3"/>
      <c r="W122" s="3"/>
      <c r="AD122" s="3"/>
      <c r="AE122" s="3"/>
      <c r="AF122" s="3"/>
    </row>
    <row r="123" spans="17:32" s="4" customFormat="1">
      <c r="Q123" s="3"/>
      <c r="R123" s="3"/>
      <c r="V123" s="3"/>
      <c r="W123" s="3"/>
      <c r="AD123" s="3"/>
      <c r="AE123" s="3"/>
      <c r="AF123" s="3"/>
    </row>
    <row r="124" spans="17:32" s="4" customFormat="1">
      <c r="Q124" s="3"/>
      <c r="R124" s="3"/>
      <c r="V124" s="3"/>
      <c r="W124" s="3"/>
      <c r="AD124" s="3"/>
      <c r="AE124" s="3"/>
      <c r="AF124" s="3"/>
    </row>
    <row r="125" spans="17:32" s="4" customFormat="1">
      <c r="Q125" s="3"/>
      <c r="R125" s="3"/>
      <c r="V125" s="3"/>
      <c r="W125" s="3"/>
      <c r="AD125" s="3"/>
      <c r="AE125" s="3"/>
      <c r="AF125" s="3"/>
    </row>
    <row r="126" spans="17:32" s="4" customFormat="1">
      <c r="Q126" s="3"/>
      <c r="R126" s="3"/>
      <c r="V126" s="3"/>
      <c r="W126" s="3"/>
      <c r="AD126" s="3"/>
      <c r="AE126" s="3"/>
      <c r="AF126" s="3"/>
    </row>
    <row r="127" spans="17:32" s="4" customFormat="1">
      <c r="Q127" s="3"/>
      <c r="R127" s="3"/>
      <c r="V127" s="3"/>
      <c r="W127" s="3"/>
      <c r="AD127" s="3"/>
      <c r="AE127" s="3"/>
      <c r="AF127" s="3"/>
    </row>
    <row r="128" spans="17:32" s="4" customFormat="1">
      <c r="Q128" s="3"/>
      <c r="R128" s="3"/>
      <c r="V128" s="3"/>
      <c r="W128" s="3"/>
      <c r="AD128" s="3"/>
      <c r="AE128" s="3"/>
      <c r="AF128" s="3"/>
    </row>
    <row r="129" spans="17:32" s="4" customFormat="1">
      <c r="Q129" s="3"/>
      <c r="R129" s="3"/>
      <c r="V129" s="3"/>
      <c r="W129" s="3"/>
      <c r="AD129" s="3"/>
      <c r="AE129" s="3"/>
      <c r="AF129" s="3"/>
    </row>
    <row r="130" spans="17:32" s="4" customFormat="1">
      <c r="Q130" s="3"/>
      <c r="R130" s="3"/>
      <c r="V130" s="3"/>
      <c r="W130" s="3"/>
      <c r="AD130" s="3"/>
      <c r="AE130" s="3"/>
      <c r="AF130" s="3"/>
    </row>
    <row r="131" spans="17:32" s="4" customFormat="1">
      <c r="Q131" s="3"/>
      <c r="R131" s="3"/>
      <c r="V131" s="3"/>
      <c r="W131" s="3"/>
      <c r="AD131" s="3"/>
      <c r="AE131" s="3"/>
      <c r="AF131" s="3"/>
    </row>
    <row r="132" spans="17:32" s="4" customFormat="1">
      <c r="Q132" s="3"/>
      <c r="R132" s="3"/>
      <c r="V132" s="3"/>
      <c r="W132" s="3"/>
      <c r="AD132" s="3"/>
      <c r="AE132" s="3"/>
      <c r="AF132" s="3"/>
    </row>
    <row r="133" spans="17:32" s="4" customFormat="1">
      <c r="Q133" s="3"/>
      <c r="R133" s="3"/>
      <c r="V133" s="3"/>
      <c r="W133" s="3"/>
      <c r="AD133" s="3"/>
      <c r="AE133" s="3"/>
      <c r="AF133" s="3"/>
    </row>
    <row r="134" spans="17:32" s="4" customFormat="1">
      <c r="Q134" s="3"/>
      <c r="R134" s="3"/>
      <c r="V134" s="3"/>
      <c r="W134" s="3"/>
      <c r="AD134" s="3"/>
      <c r="AE134" s="3"/>
      <c r="AF134" s="3"/>
    </row>
    <row r="135" spans="17:32" s="4" customFormat="1">
      <c r="Q135" s="3"/>
      <c r="R135" s="3"/>
      <c r="V135" s="3"/>
      <c r="W135" s="3"/>
      <c r="AD135" s="3"/>
      <c r="AE135" s="3"/>
      <c r="AF135" s="3"/>
    </row>
    <row r="136" spans="17:32" s="4" customFormat="1">
      <c r="Q136" s="3"/>
      <c r="R136" s="3"/>
      <c r="V136" s="3"/>
      <c r="W136" s="3"/>
      <c r="AD136" s="3"/>
      <c r="AE136" s="3"/>
      <c r="AF136" s="3"/>
    </row>
    <row r="137" spans="17:32" s="4" customFormat="1">
      <c r="Q137" s="3"/>
      <c r="R137" s="3"/>
      <c r="V137" s="3"/>
      <c r="W137" s="3"/>
      <c r="AD137" s="3"/>
      <c r="AE137" s="3"/>
      <c r="AF137" s="3"/>
    </row>
    <row r="138" spans="17:32" s="4" customFormat="1">
      <c r="Q138" s="3"/>
      <c r="R138" s="3"/>
      <c r="V138" s="3"/>
      <c r="W138" s="3"/>
      <c r="AD138" s="3"/>
      <c r="AE138" s="3"/>
      <c r="AF138" s="3"/>
    </row>
    <row r="139" spans="17:32" s="4" customFormat="1">
      <c r="Q139" s="3"/>
      <c r="R139" s="3"/>
      <c r="V139" s="3"/>
      <c r="W139" s="3"/>
      <c r="AD139" s="3"/>
      <c r="AE139" s="3"/>
      <c r="AF139" s="3"/>
    </row>
    <row r="140" spans="17:32" s="4" customFormat="1">
      <c r="Q140" s="3"/>
      <c r="R140" s="3"/>
      <c r="V140" s="3"/>
      <c r="W140" s="3"/>
      <c r="AD140" s="3"/>
      <c r="AE140" s="3"/>
      <c r="AF140" s="3"/>
    </row>
    <row r="141" spans="17:32" s="4" customFormat="1">
      <c r="Q141" s="3"/>
      <c r="R141" s="3"/>
      <c r="V141" s="3"/>
      <c r="W141" s="3"/>
      <c r="AD141" s="3"/>
      <c r="AE141" s="3"/>
      <c r="AF141" s="3"/>
    </row>
    <row r="142" spans="17:32" s="4" customFormat="1">
      <c r="Q142" s="3"/>
      <c r="R142" s="3"/>
      <c r="V142" s="3"/>
      <c r="W142" s="3"/>
      <c r="AD142" s="3"/>
      <c r="AE142" s="3"/>
      <c r="AF142" s="3"/>
    </row>
    <row r="143" spans="17:32" s="4" customFormat="1">
      <c r="Q143" s="3"/>
      <c r="R143" s="3"/>
      <c r="V143" s="3"/>
      <c r="W143" s="3"/>
      <c r="AD143" s="3"/>
      <c r="AE143" s="3"/>
      <c r="AF143" s="3"/>
    </row>
    <row r="144" spans="17:32" s="4" customFormat="1">
      <c r="Q144" s="3"/>
      <c r="R144" s="3"/>
      <c r="V144" s="3"/>
      <c r="W144" s="3"/>
      <c r="AD144" s="3"/>
      <c r="AE144" s="3"/>
      <c r="AF144" s="3"/>
    </row>
    <row r="145" spans="17:32" s="4" customFormat="1">
      <c r="Q145" s="3"/>
      <c r="R145" s="3"/>
      <c r="V145" s="3"/>
      <c r="W145" s="3"/>
      <c r="AD145" s="3"/>
      <c r="AE145" s="3"/>
      <c r="AF145" s="3"/>
    </row>
    <row r="146" spans="17:32" s="4" customFormat="1">
      <c r="Q146" s="3"/>
      <c r="R146" s="3"/>
      <c r="V146" s="3"/>
      <c r="W146" s="3"/>
      <c r="AD146" s="3"/>
      <c r="AE146" s="3"/>
      <c r="AF146" s="3"/>
    </row>
    <row r="147" spans="17:32" s="4" customFormat="1">
      <c r="Q147" s="3"/>
      <c r="R147" s="3"/>
      <c r="V147" s="3"/>
      <c r="W147" s="3"/>
      <c r="AD147" s="3"/>
      <c r="AE147" s="3"/>
      <c r="AF147" s="3"/>
    </row>
    <row r="148" spans="17:32" s="4" customFormat="1">
      <c r="Q148" s="3"/>
      <c r="R148" s="3"/>
      <c r="V148" s="3"/>
      <c r="W148" s="3"/>
      <c r="AD148" s="3"/>
      <c r="AE148" s="3"/>
      <c r="AF148" s="3"/>
    </row>
    <row r="149" spans="17:32" s="4" customFormat="1">
      <c r="Q149" s="3"/>
      <c r="R149" s="3"/>
      <c r="V149" s="3"/>
      <c r="W149" s="3"/>
      <c r="AD149" s="3"/>
      <c r="AE149" s="3"/>
      <c r="AF149" s="3"/>
    </row>
    <row r="150" spans="17:32" s="4" customFormat="1">
      <c r="Q150" s="3"/>
      <c r="R150" s="3"/>
      <c r="V150" s="3"/>
      <c r="W150" s="3"/>
      <c r="AD150" s="3"/>
      <c r="AE150" s="3"/>
      <c r="AF150" s="3"/>
    </row>
    <row r="151" spans="17:32" s="4" customFormat="1">
      <c r="Q151" s="3"/>
      <c r="R151" s="3"/>
      <c r="V151" s="3"/>
      <c r="W151" s="3"/>
      <c r="AD151" s="3"/>
      <c r="AE151" s="3"/>
      <c r="AF151" s="3"/>
    </row>
    <row r="152" spans="17:32" s="4" customFormat="1">
      <c r="Q152" s="3"/>
      <c r="R152" s="3"/>
      <c r="V152" s="3"/>
      <c r="W152" s="3"/>
      <c r="AD152" s="3"/>
      <c r="AE152" s="3"/>
      <c r="AF152" s="3"/>
    </row>
    <row r="153" spans="17:32" s="4" customFormat="1">
      <c r="Q153" s="3"/>
      <c r="R153" s="3"/>
      <c r="V153" s="3"/>
      <c r="W153" s="3"/>
      <c r="AD153" s="3"/>
      <c r="AE153" s="3"/>
      <c r="AF153" s="3"/>
    </row>
    <row r="154" spans="17:32" s="4" customFormat="1">
      <c r="Q154" s="3"/>
      <c r="R154" s="3"/>
      <c r="V154" s="3"/>
      <c r="W154" s="3"/>
      <c r="AD154" s="3"/>
      <c r="AE154" s="3"/>
      <c r="AF154" s="3"/>
    </row>
    <row r="155" spans="17:32" s="4" customFormat="1">
      <c r="Q155" s="3"/>
      <c r="R155" s="3"/>
      <c r="V155" s="3"/>
      <c r="W155" s="3"/>
      <c r="AD155" s="3"/>
      <c r="AE155" s="3"/>
      <c r="AF155" s="3"/>
    </row>
    <row r="156" spans="17:32" s="4" customFormat="1">
      <c r="Q156" s="3"/>
      <c r="R156" s="3"/>
      <c r="V156" s="3"/>
      <c r="W156" s="3"/>
      <c r="AD156" s="3"/>
      <c r="AE156" s="3"/>
      <c r="AF156" s="3"/>
    </row>
    <row r="157" spans="17:32" s="4" customFormat="1">
      <c r="Q157" s="3"/>
      <c r="R157" s="3"/>
      <c r="V157" s="3"/>
      <c r="W157" s="3"/>
      <c r="AD157" s="3"/>
      <c r="AE157" s="3"/>
      <c r="AF157" s="3"/>
    </row>
    <row r="158" spans="17:32" s="4" customFormat="1">
      <c r="Q158" s="3"/>
      <c r="R158" s="3"/>
      <c r="V158" s="3"/>
      <c r="W158" s="3"/>
      <c r="AD158" s="3"/>
      <c r="AE158" s="3"/>
      <c r="AF158" s="3"/>
    </row>
    <row r="159" spans="17:32" s="4" customFormat="1">
      <c r="Q159" s="3"/>
      <c r="R159" s="3"/>
      <c r="V159" s="3"/>
      <c r="W159" s="3"/>
      <c r="AD159" s="3"/>
      <c r="AE159" s="3"/>
      <c r="AF159" s="3"/>
    </row>
    <row r="160" spans="17:32" s="4" customFormat="1">
      <c r="Q160" s="3"/>
      <c r="R160" s="3"/>
      <c r="V160" s="3"/>
      <c r="W160" s="3"/>
      <c r="AD160" s="3"/>
      <c r="AE160" s="3"/>
      <c r="AF160" s="3"/>
    </row>
    <row r="161" spans="17:32" s="4" customFormat="1">
      <c r="Q161" s="3"/>
      <c r="R161" s="3"/>
      <c r="V161" s="3"/>
      <c r="W161" s="3"/>
      <c r="AD161" s="3"/>
      <c r="AE161" s="3"/>
      <c r="AF161" s="3"/>
    </row>
    <row r="162" spans="17:32" s="4" customFormat="1">
      <c r="Q162" s="3"/>
      <c r="R162" s="3"/>
      <c r="V162" s="3"/>
      <c r="W162" s="3"/>
      <c r="AD162" s="3"/>
      <c r="AE162" s="3"/>
      <c r="AF162" s="3"/>
    </row>
    <row r="163" spans="17:32" s="4" customFormat="1">
      <c r="Q163" s="3"/>
      <c r="R163" s="3"/>
      <c r="V163" s="3"/>
      <c r="W163" s="3"/>
      <c r="AD163" s="3"/>
      <c r="AE163" s="3"/>
      <c r="AF163" s="3"/>
    </row>
    <row r="164" spans="17:32" s="4" customFormat="1">
      <c r="Q164" s="3"/>
      <c r="R164" s="3"/>
      <c r="V164" s="3"/>
      <c r="W164" s="3"/>
      <c r="AD164" s="3"/>
      <c r="AE164" s="3"/>
      <c r="AF164" s="3"/>
    </row>
    <row r="165" spans="17:32" s="4" customFormat="1">
      <c r="Q165" s="3"/>
      <c r="R165" s="3"/>
      <c r="V165" s="3"/>
      <c r="W165" s="3"/>
      <c r="AD165" s="3"/>
      <c r="AE165" s="3"/>
      <c r="AF165" s="3"/>
    </row>
    <row r="166" spans="17:32" s="4" customFormat="1">
      <c r="Q166" s="3"/>
      <c r="R166" s="3"/>
      <c r="V166" s="3"/>
      <c r="W166" s="3"/>
      <c r="AD166" s="3"/>
      <c r="AE166" s="3"/>
      <c r="AF166" s="3"/>
    </row>
    <row r="167" spans="17:32" s="4" customFormat="1">
      <c r="Q167" s="3"/>
      <c r="R167" s="3"/>
      <c r="V167" s="3"/>
      <c r="W167" s="3"/>
      <c r="AD167" s="3"/>
      <c r="AE167" s="3"/>
      <c r="AF167" s="3"/>
    </row>
    <row r="168" spans="17:32" s="4" customFormat="1">
      <c r="Q168" s="3"/>
      <c r="R168" s="3"/>
      <c r="V168" s="3"/>
      <c r="W168" s="3"/>
      <c r="AD168" s="3"/>
      <c r="AE168" s="3"/>
      <c r="AF168" s="3"/>
    </row>
    <row r="169" spans="17:32" s="4" customFormat="1">
      <c r="Q169" s="3"/>
      <c r="R169" s="3"/>
      <c r="V169" s="3"/>
      <c r="W169" s="3"/>
      <c r="AD169" s="3"/>
      <c r="AE169" s="3"/>
      <c r="AF169" s="3"/>
    </row>
    <row r="170" spans="17:32" s="4" customFormat="1">
      <c r="Q170" s="3"/>
      <c r="R170" s="3"/>
      <c r="V170" s="3"/>
      <c r="W170" s="3"/>
      <c r="AD170" s="3"/>
      <c r="AE170" s="3"/>
      <c r="AF170" s="3"/>
    </row>
    <row r="171" spans="17:32" s="4" customFormat="1">
      <c r="Q171" s="3"/>
      <c r="R171" s="3"/>
      <c r="V171" s="3"/>
      <c r="W171" s="3"/>
      <c r="AD171" s="3"/>
      <c r="AE171" s="3"/>
      <c r="AF171" s="3"/>
    </row>
    <row r="172" spans="17:32" s="4" customFormat="1">
      <c r="Q172" s="3"/>
      <c r="R172" s="3"/>
      <c r="V172" s="3"/>
      <c r="W172" s="3"/>
      <c r="AD172" s="3"/>
      <c r="AE172" s="3"/>
      <c r="AF172" s="3"/>
    </row>
    <row r="173" spans="17:32" s="4" customFormat="1">
      <c r="Q173" s="3"/>
      <c r="R173" s="3"/>
      <c r="V173" s="3"/>
      <c r="W173" s="3"/>
      <c r="AD173" s="3"/>
      <c r="AE173" s="3"/>
      <c r="AF173" s="3"/>
    </row>
    <row r="174" spans="17:32" s="4" customFormat="1">
      <c r="Q174" s="3"/>
      <c r="R174" s="3"/>
      <c r="V174" s="3"/>
      <c r="W174" s="3"/>
      <c r="AD174" s="3"/>
      <c r="AE174" s="3"/>
      <c r="AF174" s="3"/>
    </row>
    <row r="175" spans="17:32" s="4" customFormat="1">
      <c r="Q175" s="3"/>
      <c r="R175" s="3"/>
      <c r="V175" s="3"/>
      <c r="W175" s="3"/>
      <c r="AD175" s="3"/>
      <c r="AE175" s="3"/>
      <c r="AF175" s="3"/>
    </row>
    <row r="176" spans="17:32" s="4" customFormat="1">
      <c r="Q176" s="3"/>
      <c r="R176" s="3"/>
      <c r="V176" s="3"/>
      <c r="W176" s="3"/>
      <c r="AD176" s="3"/>
      <c r="AE176" s="3"/>
      <c r="AF176" s="3"/>
    </row>
    <row r="177" spans="17:32" s="4" customFormat="1">
      <c r="Q177" s="3"/>
      <c r="R177" s="3"/>
      <c r="V177" s="3"/>
      <c r="W177" s="3"/>
      <c r="AD177" s="3"/>
      <c r="AE177" s="3"/>
      <c r="AF177" s="3"/>
    </row>
    <row r="178" spans="17:32" s="4" customFormat="1">
      <c r="Q178" s="3"/>
      <c r="R178" s="3"/>
      <c r="V178" s="3"/>
      <c r="W178" s="3"/>
      <c r="AD178" s="3"/>
      <c r="AE178" s="3"/>
      <c r="AF178" s="3"/>
    </row>
    <row r="179" spans="17:32" s="4" customFormat="1">
      <c r="Q179" s="3"/>
      <c r="R179" s="3"/>
      <c r="V179" s="3"/>
      <c r="W179" s="3"/>
      <c r="AD179" s="3"/>
      <c r="AE179" s="3"/>
      <c r="AF179" s="3"/>
    </row>
    <row r="180" spans="17:32" s="4" customFormat="1">
      <c r="Q180" s="3"/>
      <c r="R180" s="3"/>
      <c r="V180" s="3"/>
      <c r="W180" s="3"/>
      <c r="AD180" s="3"/>
      <c r="AE180" s="3"/>
      <c r="AF180" s="3"/>
    </row>
    <row r="181" spans="17:32" s="4" customFormat="1">
      <c r="Q181" s="3"/>
      <c r="R181" s="3"/>
      <c r="V181" s="3"/>
      <c r="W181" s="3"/>
      <c r="AD181" s="3"/>
      <c r="AE181" s="3"/>
      <c r="AF181" s="3"/>
    </row>
    <row r="182" spans="17:32" s="4" customFormat="1">
      <c r="Q182" s="3"/>
      <c r="R182" s="3"/>
      <c r="V182" s="3"/>
      <c r="W182" s="3"/>
      <c r="AD182" s="3"/>
      <c r="AE182" s="3"/>
      <c r="AF182" s="3"/>
    </row>
    <row r="183" spans="17:32" s="4" customFormat="1">
      <c r="Q183" s="3"/>
      <c r="R183" s="3"/>
      <c r="V183" s="3"/>
      <c r="W183" s="3"/>
      <c r="AD183" s="3"/>
      <c r="AE183" s="3"/>
      <c r="AF183" s="3"/>
    </row>
    <row r="184" spans="17:32" s="4" customFormat="1">
      <c r="Q184" s="3"/>
      <c r="R184" s="3"/>
      <c r="V184" s="3"/>
      <c r="W184" s="3"/>
      <c r="AD184" s="3"/>
      <c r="AE184" s="3"/>
      <c r="AF184" s="3"/>
    </row>
    <row r="185" spans="17:32" s="4" customFormat="1">
      <c r="Q185" s="3"/>
      <c r="R185" s="3"/>
      <c r="V185" s="3"/>
      <c r="W185" s="3"/>
      <c r="AD185" s="3"/>
      <c r="AE185" s="3"/>
      <c r="AF185" s="3"/>
    </row>
    <row r="186" spans="17:32" s="4" customFormat="1">
      <c r="Q186" s="3"/>
      <c r="R186" s="3"/>
      <c r="V186" s="3"/>
      <c r="W186" s="3"/>
      <c r="AD186" s="3"/>
      <c r="AE186" s="3"/>
      <c r="AF186" s="3"/>
    </row>
    <row r="187" spans="17:32" s="4" customFormat="1">
      <c r="Q187" s="3"/>
      <c r="R187" s="3"/>
      <c r="V187" s="3"/>
      <c r="W187" s="3"/>
      <c r="AD187" s="3"/>
      <c r="AE187" s="3"/>
      <c r="AF187" s="3"/>
    </row>
    <row r="188" spans="17:32" s="4" customFormat="1">
      <c r="Q188" s="3"/>
      <c r="R188" s="3"/>
      <c r="V188" s="3"/>
      <c r="W188" s="3"/>
      <c r="AD188" s="3"/>
      <c r="AE188" s="3"/>
      <c r="AF188" s="3"/>
    </row>
    <row r="189" spans="17:32" s="4" customFormat="1">
      <c r="Q189" s="3"/>
      <c r="R189" s="3"/>
      <c r="V189" s="3"/>
      <c r="W189" s="3"/>
      <c r="AD189" s="3"/>
      <c r="AE189" s="3"/>
      <c r="AF189" s="3"/>
    </row>
    <row r="190" spans="17:32" s="4" customFormat="1">
      <c r="Q190" s="3"/>
      <c r="R190" s="3"/>
      <c r="V190" s="3"/>
      <c r="W190" s="3"/>
      <c r="AD190" s="3"/>
      <c r="AE190" s="3"/>
      <c r="AF190" s="3"/>
    </row>
    <row r="191" spans="17:32" s="4" customFormat="1">
      <c r="Q191" s="3"/>
      <c r="R191" s="3"/>
      <c r="V191" s="3"/>
      <c r="W191" s="3"/>
      <c r="AD191" s="3"/>
      <c r="AE191" s="3"/>
      <c r="AF191" s="3"/>
    </row>
    <row r="192" spans="17:32" s="4" customFormat="1">
      <c r="Q192" s="3"/>
      <c r="R192" s="3"/>
      <c r="V192" s="3"/>
      <c r="W192" s="3"/>
      <c r="AD192" s="3"/>
      <c r="AE192" s="3"/>
      <c r="AF192" s="3"/>
    </row>
    <row r="193" spans="17:32" s="4" customFormat="1">
      <c r="Q193" s="3"/>
      <c r="R193" s="3"/>
      <c r="V193" s="3"/>
      <c r="W193" s="3"/>
      <c r="AD193" s="3"/>
      <c r="AE193" s="3"/>
      <c r="AF193" s="3"/>
    </row>
    <row r="194" spans="17:32" s="4" customFormat="1">
      <c r="Q194" s="3"/>
      <c r="R194" s="3"/>
      <c r="V194" s="3"/>
      <c r="W194" s="3"/>
      <c r="AD194" s="3"/>
      <c r="AE194" s="3"/>
      <c r="AF194" s="3"/>
    </row>
    <row r="195" spans="17:32" s="4" customFormat="1">
      <c r="Q195" s="3"/>
      <c r="R195" s="3"/>
      <c r="V195" s="3"/>
      <c r="W195" s="3"/>
      <c r="AD195" s="3"/>
      <c r="AE195" s="3"/>
      <c r="AF195" s="3"/>
    </row>
    <row r="196" spans="17:32" s="4" customFormat="1">
      <c r="Q196" s="3"/>
      <c r="R196" s="3"/>
      <c r="V196" s="3"/>
      <c r="W196" s="3"/>
      <c r="AD196" s="3"/>
      <c r="AE196" s="3"/>
      <c r="AF196" s="3"/>
    </row>
    <row r="197" spans="17:32" s="4" customFormat="1">
      <c r="Q197" s="3"/>
      <c r="R197" s="3"/>
      <c r="V197" s="3"/>
      <c r="W197" s="3"/>
      <c r="AD197" s="3"/>
      <c r="AE197" s="3"/>
      <c r="AF197" s="3"/>
    </row>
    <row r="198" spans="17:32" s="4" customFormat="1">
      <c r="Q198" s="3"/>
      <c r="R198" s="3"/>
      <c r="V198" s="3"/>
      <c r="W198" s="3"/>
      <c r="AD198" s="3"/>
      <c r="AE198" s="3"/>
      <c r="AF198" s="3"/>
    </row>
    <row r="199" spans="17:32" s="4" customFormat="1">
      <c r="Q199" s="3"/>
      <c r="R199" s="3"/>
      <c r="V199" s="3"/>
      <c r="W199" s="3"/>
      <c r="AD199" s="3"/>
      <c r="AE199" s="3"/>
      <c r="AF199" s="3"/>
    </row>
    <row r="200" spans="17:32" s="4" customFormat="1">
      <c r="Q200" s="3"/>
      <c r="R200" s="3"/>
      <c r="V200" s="3"/>
      <c r="W200" s="3"/>
      <c r="AD200" s="3"/>
      <c r="AE200" s="3"/>
      <c r="AF200" s="3"/>
    </row>
    <row r="201" spans="17:32" s="4" customFormat="1">
      <c r="Q201" s="3"/>
      <c r="R201" s="3"/>
      <c r="V201" s="3"/>
      <c r="W201" s="3"/>
      <c r="AD201" s="3"/>
      <c r="AE201" s="3"/>
      <c r="AF201" s="3"/>
    </row>
    <row r="202" spans="17:32" s="4" customFormat="1">
      <c r="Q202" s="3"/>
      <c r="R202" s="3"/>
      <c r="V202" s="3"/>
      <c r="W202" s="3"/>
      <c r="AD202" s="3"/>
      <c r="AE202" s="3"/>
      <c r="AF202" s="3"/>
    </row>
    <row r="203" spans="17:32" s="4" customFormat="1">
      <c r="Q203" s="3"/>
      <c r="R203" s="3"/>
      <c r="V203" s="3"/>
      <c r="W203" s="3"/>
      <c r="AD203" s="3"/>
      <c r="AE203" s="3"/>
      <c r="AF203" s="3"/>
    </row>
    <row r="204" spans="17:32" s="4" customFormat="1">
      <c r="Q204" s="3"/>
      <c r="R204" s="3"/>
      <c r="V204" s="3"/>
      <c r="W204" s="3"/>
      <c r="AD204" s="3"/>
      <c r="AE204" s="3"/>
      <c r="AF204" s="3"/>
    </row>
    <row r="205" spans="17:32" s="4" customFormat="1">
      <c r="Q205" s="3"/>
      <c r="R205" s="3"/>
      <c r="V205" s="3"/>
      <c r="W205" s="3"/>
      <c r="AD205" s="3"/>
      <c r="AE205" s="3"/>
      <c r="AF205" s="3"/>
    </row>
    <row r="206" spans="17:32" s="4" customFormat="1">
      <c r="Q206" s="3"/>
      <c r="R206" s="3"/>
      <c r="V206" s="3"/>
      <c r="W206" s="3"/>
      <c r="AD206" s="3"/>
      <c r="AE206" s="3"/>
      <c r="AF206" s="3"/>
    </row>
    <row r="207" spans="17:32" s="4" customFormat="1">
      <c r="Q207" s="3"/>
      <c r="R207" s="3"/>
      <c r="V207" s="3"/>
      <c r="W207" s="3"/>
      <c r="AD207" s="3"/>
      <c r="AE207" s="3"/>
      <c r="AF207" s="3"/>
    </row>
    <row r="208" spans="17:32" s="4" customFormat="1">
      <c r="Q208" s="3"/>
      <c r="R208" s="3"/>
      <c r="V208" s="3"/>
      <c r="W208" s="3"/>
      <c r="AD208" s="3"/>
      <c r="AE208" s="3"/>
      <c r="AF208" s="3"/>
    </row>
    <row r="209" spans="17:32" s="4" customFormat="1">
      <c r="Q209" s="3"/>
      <c r="R209" s="3"/>
      <c r="V209" s="3"/>
      <c r="W209" s="3"/>
      <c r="AD209" s="3"/>
      <c r="AE209" s="3"/>
      <c r="AF209" s="3"/>
    </row>
    <row r="210" spans="17:32" s="4" customFormat="1">
      <c r="Q210" s="3"/>
      <c r="R210" s="3"/>
      <c r="V210" s="3"/>
      <c r="W210" s="3"/>
      <c r="AD210" s="3"/>
      <c r="AE210" s="3"/>
      <c r="AF210" s="3"/>
    </row>
    <row r="211" spans="17:32" s="4" customFormat="1">
      <c r="Q211" s="3"/>
      <c r="R211" s="3"/>
      <c r="V211" s="3"/>
      <c r="W211" s="3"/>
      <c r="AD211" s="3"/>
      <c r="AE211" s="3"/>
      <c r="AF211" s="3"/>
    </row>
    <row r="212" spans="17:32" s="4" customFormat="1">
      <c r="Q212" s="3"/>
      <c r="R212" s="3"/>
      <c r="V212" s="3"/>
      <c r="W212" s="3"/>
      <c r="AD212" s="3"/>
      <c r="AE212" s="3"/>
      <c r="AF212" s="3"/>
    </row>
    <row r="213" spans="17:32" s="4" customFormat="1">
      <c r="Q213" s="3"/>
      <c r="R213" s="3"/>
      <c r="V213" s="3"/>
      <c r="W213" s="3"/>
      <c r="AD213" s="3"/>
      <c r="AE213" s="3"/>
      <c r="AF213" s="3"/>
    </row>
    <row r="214" spans="17:32" s="4" customFormat="1">
      <c r="Q214" s="3"/>
      <c r="R214" s="3"/>
      <c r="V214" s="3"/>
      <c r="W214" s="3"/>
      <c r="AD214" s="3"/>
      <c r="AE214" s="3"/>
      <c r="AF214" s="3"/>
    </row>
    <row r="215" spans="17:32" s="4" customFormat="1">
      <c r="Q215" s="3"/>
      <c r="R215" s="3"/>
      <c r="V215" s="3"/>
      <c r="W215" s="3"/>
      <c r="AD215" s="3"/>
      <c r="AE215" s="3"/>
      <c r="AF215" s="3"/>
    </row>
    <row r="216" spans="17:32" s="4" customFormat="1">
      <c r="Q216" s="3"/>
      <c r="R216" s="3"/>
      <c r="V216" s="3"/>
      <c r="W216" s="3"/>
      <c r="AD216" s="3"/>
      <c r="AE216" s="3"/>
      <c r="AF216" s="3"/>
    </row>
    <row r="217" spans="17:32" s="4" customFormat="1">
      <c r="Q217" s="3"/>
      <c r="R217" s="3"/>
      <c r="V217" s="3"/>
      <c r="W217" s="3"/>
      <c r="AD217" s="3"/>
      <c r="AE217" s="3"/>
      <c r="AF217" s="3"/>
    </row>
    <row r="218" spans="17:32" s="4" customFormat="1">
      <c r="Q218" s="3"/>
      <c r="R218" s="3"/>
      <c r="V218" s="3"/>
      <c r="W218" s="3"/>
      <c r="AD218" s="3"/>
      <c r="AE218" s="3"/>
      <c r="AF218" s="3"/>
    </row>
    <row r="219" spans="17:32" s="4" customFormat="1">
      <c r="Q219" s="3"/>
      <c r="R219" s="3"/>
      <c r="V219" s="3"/>
      <c r="W219" s="3"/>
      <c r="AD219" s="3"/>
      <c r="AE219" s="3"/>
      <c r="AF219" s="3"/>
    </row>
    <row r="220" spans="17:32" s="4" customFormat="1">
      <c r="Q220" s="3"/>
      <c r="R220" s="3"/>
      <c r="V220" s="3"/>
      <c r="W220" s="3"/>
      <c r="AD220" s="3"/>
      <c r="AE220" s="3"/>
      <c r="AF220" s="3"/>
    </row>
    <row r="221" spans="17:32" s="4" customFormat="1">
      <c r="Q221" s="3"/>
      <c r="R221" s="3"/>
      <c r="V221" s="3"/>
      <c r="W221" s="3"/>
      <c r="AD221" s="3"/>
      <c r="AE221" s="3"/>
      <c r="AF221" s="3"/>
    </row>
    <row r="222" spans="17:32" s="4" customFormat="1">
      <c r="Q222" s="3"/>
      <c r="R222" s="3"/>
      <c r="V222" s="3"/>
      <c r="W222" s="3"/>
      <c r="AD222" s="3"/>
      <c r="AE222" s="3"/>
      <c r="AF222" s="3"/>
    </row>
    <row r="223" spans="17:32" s="4" customFormat="1">
      <c r="Q223" s="3"/>
      <c r="R223" s="3"/>
      <c r="V223" s="3"/>
      <c r="W223" s="3"/>
      <c r="AD223" s="3"/>
      <c r="AE223" s="3"/>
      <c r="AF223" s="3"/>
    </row>
    <row r="224" spans="17:32" s="4" customFormat="1">
      <c r="Q224" s="3"/>
      <c r="R224" s="3"/>
      <c r="V224" s="3"/>
      <c r="W224" s="3"/>
      <c r="AD224" s="3"/>
      <c r="AE224" s="3"/>
      <c r="AF224" s="3"/>
    </row>
    <row r="225" spans="17:32" s="4" customFormat="1">
      <c r="Q225" s="3"/>
      <c r="R225" s="3"/>
      <c r="V225" s="3"/>
      <c r="W225" s="3"/>
      <c r="AD225" s="3"/>
      <c r="AE225" s="3"/>
      <c r="AF225" s="3"/>
    </row>
    <row r="226" spans="17:32" s="4" customFormat="1">
      <c r="Q226" s="3"/>
      <c r="R226" s="3"/>
      <c r="V226" s="3"/>
      <c r="W226" s="3"/>
      <c r="AD226" s="3"/>
      <c r="AE226" s="3"/>
      <c r="AF226" s="3"/>
    </row>
    <row r="227" spans="17:32" s="4" customFormat="1">
      <c r="Q227" s="3"/>
      <c r="R227" s="3"/>
      <c r="V227" s="3"/>
      <c r="W227" s="3"/>
      <c r="AD227" s="3"/>
      <c r="AE227" s="3"/>
      <c r="AF227" s="3"/>
    </row>
    <row r="228" spans="17:32" s="4" customFormat="1">
      <c r="Q228" s="3"/>
      <c r="R228" s="3"/>
      <c r="V228" s="3"/>
      <c r="W228" s="3"/>
      <c r="AD228" s="3"/>
      <c r="AE228" s="3"/>
      <c r="AF228" s="3"/>
    </row>
    <row r="229" spans="17:32" s="4" customFormat="1">
      <c r="Q229" s="3"/>
      <c r="R229" s="3"/>
      <c r="V229" s="3"/>
      <c r="W229" s="3"/>
      <c r="AD229" s="3"/>
      <c r="AE229" s="3"/>
      <c r="AF229" s="3"/>
    </row>
    <row r="230" spans="17:32" s="4" customFormat="1">
      <c r="Q230" s="3"/>
      <c r="R230" s="3"/>
      <c r="V230" s="3"/>
      <c r="W230" s="3"/>
      <c r="AD230" s="3"/>
      <c r="AE230" s="3"/>
      <c r="AF230" s="3"/>
    </row>
    <row r="231" spans="17:32" s="4" customFormat="1">
      <c r="Q231" s="3"/>
      <c r="R231" s="3"/>
      <c r="V231" s="3"/>
      <c r="W231" s="3"/>
      <c r="AD231" s="3"/>
      <c r="AE231" s="3"/>
      <c r="AF231" s="3"/>
    </row>
    <row r="232" spans="17:32" s="4" customFormat="1">
      <c r="Q232" s="3"/>
      <c r="R232" s="3"/>
      <c r="V232" s="3"/>
      <c r="W232" s="3"/>
      <c r="AD232" s="3"/>
      <c r="AE232" s="3"/>
      <c r="AF232" s="3"/>
    </row>
    <row r="233" spans="17:32" s="4" customFormat="1">
      <c r="Q233" s="3"/>
      <c r="R233" s="3"/>
      <c r="V233" s="3"/>
      <c r="W233" s="3"/>
      <c r="AD233" s="3"/>
      <c r="AE233" s="3"/>
      <c r="AF233" s="3"/>
    </row>
    <row r="234" spans="17:32" s="4" customFormat="1">
      <c r="Q234" s="3"/>
      <c r="R234" s="3"/>
      <c r="V234" s="3"/>
      <c r="W234" s="3"/>
      <c r="AD234" s="3"/>
      <c r="AE234" s="3"/>
      <c r="AF234" s="3"/>
    </row>
    <row r="235" spans="17:32" s="4" customFormat="1">
      <c r="Q235" s="3"/>
      <c r="R235" s="3"/>
      <c r="V235" s="3"/>
      <c r="W235" s="3"/>
      <c r="AD235" s="3"/>
      <c r="AE235" s="3"/>
      <c r="AF235" s="3"/>
    </row>
    <row r="236" spans="17:32" s="4" customFormat="1">
      <c r="Q236" s="3"/>
      <c r="R236" s="3"/>
      <c r="V236" s="3"/>
      <c r="W236" s="3"/>
      <c r="AD236" s="3"/>
      <c r="AE236" s="3"/>
      <c r="AF236" s="3"/>
    </row>
    <row r="237" spans="17:32" s="4" customFormat="1">
      <c r="Q237" s="3"/>
      <c r="R237" s="3"/>
      <c r="V237" s="3"/>
      <c r="W237" s="3"/>
      <c r="AD237" s="3"/>
      <c r="AE237" s="3"/>
      <c r="AF237" s="3"/>
    </row>
    <row r="238" spans="17:32" s="4" customFormat="1">
      <c r="Q238" s="3"/>
      <c r="R238" s="3"/>
      <c r="V238" s="3"/>
      <c r="W238" s="3"/>
      <c r="AD238" s="3"/>
      <c r="AE238" s="3"/>
      <c r="AF238" s="3"/>
    </row>
    <row r="239" spans="17:32" s="4" customFormat="1">
      <c r="Q239" s="3"/>
      <c r="R239" s="3"/>
      <c r="V239" s="3"/>
      <c r="W239" s="3"/>
      <c r="AD239" s="3"/>
      <c r="AE239" s="3"/>
      <c r="AF239" s="3"/>
    </row>
    <row r="240" spans="17:32" s="4" customFormat="1">
      <c r="Q240" s="3"/>
      <c r="R240" s="3"/>
      <c r="V240" s="3"/>
      <c r="W240" s="3"/>
      <c r="AD240" s="3"/>
      <c r="AE240" s="3"/>
      <c r="AF240" s="3"/>
    </row>
    <row r="241" spans="17:32" s="4" customFormat="1">
      <c r="Q241" s="3"/>
      <c r="R241" s="3"/>
      <c r="V241" s="3"/>
      <c r="W241" s="3"/>
      <c r="AD241" s="3"/>
      <c r="AE241" s="3"/>
      <c r="AF241" s="3"/>
    </row>
    <row r="242" spans="17:32" s="4" customFormat="1">
      <c r="Q242" s="3"/>
      <c r="R242" s="3"/>
      <c r="V242" s="3"/>
      <c r="W242" s="3"/>
      <c r="AD242" s="3"/>
      <c r="AE242" s="3"/>
      <c r="AF242" s="3"/>
    </row>
    <row r="243" spans="17:32" s="4" customFormat="1">
      <c r="Q243" s="3"/>
      <c r="R243" s="3"/>
      <c r="V243" s="3"/>
      <c r="W243" s="3"/>
      <c r="AD243" s="3"/>
      <c r="AE243" s="3"/>
      <c r="AF243" s="3"/>
    </row>
    <row r="244" spans="17:32" s="4" customFormat="1">
      <c r="Q244" s="3"/>
      <c r="R244" s="3"/>
      <c r="V244" s="3"/>
      <c r="W244" s="3"/>
      <c r="AD244" s="3"/>
      <c r="AE244" s="3"/>
      <c r="AF244" s="3"/>
    </row>
    <row r="245" spans="17:32" s="4" customFormat="1">
      <c r="Q245" s="3"/>
      <c r="R245" s="3"/>
      <c r="V245" s="3"/>
      <c r="W245" s="3"/>
      <c r="AD245" s="3"/>
      <c r="AE245" s="3"/>
      <c r="AF245" s="3"/>
    </row>
    <row r="246" spans="17:32" s="4" customFormat="1">
      <c r="Q246" s="3"/>
      <c r="R246" s="3"/>
      <c r="V246" s="3"/>
      <c r="W246" s="3"/>
      <c r="AD246" s="3"/>
      <c r="AE246" s="3"/>
      <c r="AF246" s="3"/>
    </row>
    <row r="247" spans="17:32" s="4" customFormat="1">
      <c r="Q247" s="3"/>
      <c r="R247" s="3"/>
      <c r="V247" s="3"/>
      <c r="W247" s="3"/>
      <c r="AD247" s="3"/>
      <c r="AE247" s="3"/>
      <c r="AF247" s="3"/>
    </row>
    <row r="248" spans="17:32" s="4" customFormat="1">
      <c r="Q248" s="3"/>
      <c r="R248" s="3"/>
      <c r="V248" s="3"/>
      <c r="W248" s="3"/>
      <c r="AD248" s="3"/>
      <c r="AE248" s="3"/>
      <c r="AF248" s="3"/>
    </row>
    <row r="249" spans="17:32" s="4" customFormat="1">
      <c r="Q249" s="3"/>
      <c r="R249" s="3"/>
      <c r="V249" s="3"/>
      <c r="W249" s="3"/>
      <c r="AD249" s="3"/>
      <c r="AE249" s="3"/>
      <c r="AF249" s="3"/>
    </row>
    <row r="250" spans="17:32" s="4" customFormat="1">
      <c r="Q250" s="3"/>
      <c r="R250" s="3"/>
      <c r="V250" s="3"/>
      <c r="W250" s="3"/>
      <c r="AD250" s="3"/>
      <c r="AE250" s="3"/>
      <c r="AF250" s="3"/>
    </row>
    <row r="251" spans="17:32" s="4" customFormat="1">
      <c r="Q251" s="3"/>
      <c r="R251" s="3"/>
      <c r="V251" s="3"/>
      <c r="W251" s="3"/>
      <c r="AD251" s="3"/>
      <c r="AE251" s="3"/>
      <c r="AF251" s="3"/>
    </row>
    <row r="252" spans="17:32" s="4" customFormat="1">
      <c r="Q252" s="3"/>
      <c r="R252" s="3"/>
      <c r="V252" s="3"/>
      <c r="W252" s="3"/>
      <c r="AD252" s="3"/>
      <c r="AE252" s="3"/>
      <c r="AF252" s="3"/>
    </row>
    <row r="253" spans="17:32" s="4" customFormat="1">
      <c r="Q253" s="3"/>
      <c r="R253" s="3"/>
      <c r="V253" s="3"/>
      <c r="W253" s="3"/>
      <c r="AD253" s="3"/>
      <c r="AE253" s="3"/>
      <c r="AF253" s="3"/>
    </row>
    <row r="254" spans="17:32" s="4" customFormat="1">
      <c r="Q254" s="3"/>
      <c r="R254" s="3"/>
      <c r="V254" s="3"/>
      <c r="W254" s="3"/>
      <c r="AD254" s="3"/>
      <c r="AE254" s="3"/>
      <c r="AF254" s="3"/>
    </row>
    <row r="255" spans="17:32" s="4" customFormat="1">
      <c r="Q255" s="3"/>
      <c r="R255" s="3"/>
      <c r="V255" s="3"/>
      <c r="W255" s="3"/>
      <c r="AD255" s="3"/>
      <c r="AE255" s="3"/>
      <c r="AF255" s="3"/>
    </row>
    <row r="256" spans="17:32" s="4" customFormat="1">
      <c r="Q256" s="3"/>
      <c r="R256" s="3"/>
      <c r="V256" s="3"/>
      <c r="W256" s="3"/>
      <c r="AD256" s="3"/>
      <c r="AE256" s="3"/>
      <c r="AF256" s="3"/>
    </row>
    <row r="257" spans="17:32" s="4" customFormat="1">
      <c r="Q257" s="3"/>
      <c r="R257" s="3"/>
      <c r="V257" s="3"/>
      <c r="W257" s="3"/>
      <c r="AD257" s="3"/>
      <c r="AE257" s="3"/>
      <c r="AF257" s="3"/>
    </row>
    <row r="258" spans="17:32" s="4" customFormat="1">
      <c r="Q258" s="3"/>
      <c r="R258" s="3"/>
      <c r="V258" s="3"/>
      <c r="W258" s="3"/>
      <c r="AD258" s="3"/>
      <c r="AE258" s="3"/>
      <c r="AF258" s="3"/>
    </row>
    <row r="259" spans="17:32" s="4" customFormat="1">
      <c r="Q259" s="3"/>
      <c r="R259" s="3"/>
      <c r="V259" s="3"/>
      <c r="W259" s="3"/>
      <c r="AD259" s="3"/>
      <c r="AE259" s="3"/>
      <c r="AF259" s="3"/>
    </row>
    <row r="260" spans="17:32" s="4" customFormat="1">
      <c r="Q260" s="3"/>
      <c r="R260" s="3"/>
      <c r="V260" s="3"/>
      <c r="W260" s="3"/>
      <c r="AD260" s="3"/>
      <c r="AE260" s="3"/>
      <c r="AF260" s="3"/>
    </row>
    <row r="261" spans="17:32" s="4" customFormat="1">
      <c r="Q261" s="3"/>
      <c r="R261" s="3"/>
      <c r="V261" s="3"/>
      <c r="W261" s="3"/>
      <c r="AD261" s="3"/>
      <c r="AE261" s="3"/>
      <c r="AF261" s="3"/>
    </row>
    <row r="262" spans="17:32" s="4" customFormat="1">
      <c r="Q262" s="3"/>
      <c r="R262" s="3"/>
      <c r="V262" s="3"/>
      <c r="W262" s="3"/>
      <c r="AD262" s="3"/>
      <c r="AE262" s="3"/>
      <c r="AF262" s="3"/>
    </row>
    <row r="263" spans="17:32" s="4" customFormat="1">
      <c r="Q263" s="3"/>
      <c r="R263" s="3"/>
      <c r="V263" s="3"/>
      <c r="W263" s="3"/>
      <c r="AD263" s="3"/>
      <c r="AE263" s="3"/>
      <c r="AF263" s="3"/>
    </row>
    <row r="264" spans="17:32" s="4" customFormat="1">
      <c r="Q264" s="3"/>
      <c r="R264" s="3"/>
      <c r="V264" s="3"/>
      <c r="W264" s="3"/>
      <c r="AD264" s="3"/>
      <c r="AE264" s="3"/>
      <c r="AF264" s="3"/>
    </row>
    <row r="265" spans="17:32" s="4" customFormat="1">
      <c r="Q265" s="3"/>
      <c r="R265" s="3"/>
      <c r="V265" s="3"/>
      <c r="W265" s="3"/>
      <c r="AD265" s="3"/>
      <c r="AE265" s="3"/>
      <c r="AF265" s="3"/>
    </row>
    <row r="266" spans="17:32" s="4" customFormat="1">
      <c r="Q266" s="3"/>
      <c r="R266" s="3"/>
      <c r="V266" s="3"/>
      <c r="W266" s="3"/>
      <c r="AD266" s="3"/>
      <c r="AE266" s="3"/>
      <c r="AF266" s="3"/>
    </row>
    <row r="267" spans="17:32" s="4" customFormat="1">
      <c r="Q267" s="3"/>
      <c r="R267" s="3"/>
      <c r="V267" s="3"/>
      <c r="W267" s="3"/>
      <c r="AD267" s="3"/>
      <c r="AE267" s="3"/>
      <c r="AF267" s="3"/>
    </row>
    <row r="268" spans="17:32" s="4" customFormat="1">
      <c r="Q268" s="3"/>
      <c r="R268" s="3"/>
      <c r="V268" s="3"/>
      <c r="W268" s="3"/>
      <c r="AD268" s="3"/>
      <c r="AE268" s="3"/>
      <c r="AF268" s="3"/>
    </row>
    <row r="269" spans="17:32" s="4" customFormat="1">
      <c r="Q269" s="3"/>
      <c r="R269" s="3"/>
      <c r="V269" s="3"/>
      <c r="W269" s="3"/>
      <c r="AD269" s="3"/>
      <c r="AE269" s="3"/>
      <c r="AF269" s="3"/>
    </row>
    <row r="270" spans="17:32" s="4" customFormat="1">
      <c r="Q270" s="3"/>
      <c r="R270" s="3"/>
      <c r="V270" s="3"/>
      <c r="W270" s="3"/>
      <c r="AD270" s="3"/>
      <c r="AE270" s="3"/>
      <c r="AF270" s="3"/>
    </row>
    <row r="271" spans="17:32" s="4" customFormat="1">
      <c r="Q271" s="3"/>
      <c r="R271" s="3"/>
      <c r="V271" s="3"/>
      <c r="W271" s="3"/>
      <c r="AD271" s="3"/>
      <c r="AE271" s="3"/>
      <c r="AF271" s="3"/>
    </row>
    <row r="272" spans="17:32" s="4" customFormat="1">
      <c r="Q272" s="3"/>
      <c r="R272" s="3"/>
      <c r="V272" s="3"/>
      <c r="W272" s="3"/>
      <c r="AD272" s="3"/>
      <c r="AE272" s="3"/>
      <c r="AF272" s="3"/>
    </row>
    <row r="273" spans="17:32" s="4" customFormat="1">
      <c r="Q273" s="3"/>
      <c r="R273" s="3"/>
      <c r="V273" s="3"/>
      <c r="W273" s="3"/>
      <c r="AD273" s="3"/>
      <c r="AE273" s="3"/>
      <c r="AF273" s="3"/>
    </row>
    <row r="274" spans="17:32" s="4" customFormat="1">
      <c r="Q274" s="3"/>
      <c r="R274" s="3"/>
      <c r="V274" s="3"/>
      <c r="W274" s="3"/>
      <c r="AD274" s="3"/>
      <c r="AE274" s="3"/>
      <c r="AF274" s="3"/>
    </row>
    <row r="275" spans="17:32" s="4" customFormat="1">
      <c r="Q275" s="3"/>
      <c r="R275" s="3"/>
      <c r="V275" s="3"/>
      <c r="W275" s="3"/>
      <c r="AD275" s="3"/>
      <c r="AE275" s="3"/>
      <c r="AF275" s="3"/>
    </row>
    <row r="276" spans="17:32" s="4" customFormat="1">
      <c r="Q276" s="3"/>
      <c r="R276" s="3"/>
      <c r="V276" s="3"/>
      <c r="W276" s="3"/>
      <c r="AD276" s="3"/>
      <c r="AE276" s="3"/>
      <c r="AF276" s="3"/>
    </row>
    <row r="277" spans="17:32" s="4" customFormat="1">
      <c r="Q277" s="3"/>
      <c r="R277" s="3"/>
      <c r="V277" s="3"/>
      <c r="W277" s="3"/>
      <c r="AD277" s="3"/>
      <c r="AE277" s="3"/>
      <c r="AF277" s="3"/>
    </row>
    <row r="278" spans="17:32" s="4" customFormat="1">
      <c r="Q278" s="3"/>
      <c r="R278" s="3"/>
      <c r="V278" s="3"/>
      <c r="W278" s="3"/>
      <c r="AD278" s="3"/>
      <c r="AE278" s="3"/>
      <c r="AF278" s="3"/>
    </row>
    <row r="279" spans="17:32" s="4" customFormat="1">
      <c r="Q279" s="3"/>
      <c r="R279" s="3"/>
      <c r="V279" s="3"/>
      <c r="W279" s="3"/>
      <c r="AD279" s="3"/>
      <c r="AE279" s="3"/>
      <c r="AF279" s="3"/>
    </row>
    <row r="280" spans="17:32" s="4" customFormat="1">
      <c r="Q280" s="3"/>
      <c r="R280" s="3"/>
      <c r="V280" s="3"/>
      <c r="W280" s="3"/>
      <c r="AD280" s="3"/>
      <c r="AE280" s="3"/>
      <c r="AF280" s="3"/>
    </row>
    <row r="281" spans="17:32" s="4" customFormat="1">
      <c r="Q281" s="3"/>
      <c r="R281" s="3"/>
      <c r="V281" s="3"/>
      <c r="W281" s="3"/>
      <c r="AD281" s="3"/>
      <c r="AE281" s="3"/>
      <c r="AF281" s="3"/>
    </row>
    <row r="282" spans="17:32" s="4" customFormat="1">
      <c r="Q282" s="3"/>
      <c r="R282" s="3"/>
      <c r="V282" s="3"/>
      <c r="W282" s="3"/>
      <c r="AD282" s="3"/>
      <c r="AE282" s="3"/>
      <c r="AF282" s="3"/>
    </row>
    <row r="283" spans="17:32" s="4" customFormat="1">
      <c r="Q283" s="3"/>
      <c r="R283" s="3"/>
      <c r="V283" s="3"/>
      <c r="W283" s="3"/>
      <c r="AD283" s="3"/>
      <c r="AE283" s="3"/>
      <c r="AF283" s="3"/>
    </row>
    <row r="284" spans="17:32" s="4" customFormat="1">
      <c r="Q284" s="3"/>
      <c r="R284" s="3"/>
      <c r="V284" s="3"/>
      <c r="W284" s="3"/>
      <c r="AD284" s="3"/>
      <c r="AE284" s="3"/>
      <c r="AF284" s="3"/>
    </row>
    <row r="285" spans="17:32" s="4" customFormat="1">
      <c r="Q285" s="3"/>
      <c r="R285" s="3"/>
      <c r="V285" s="3"/>
      <c r="W285" s="3"/>
      <c r="AD285" s="3"/>
      <c r="AE285" s="3"/>
      <c r="AF285" s="3"/>
    </row>
    <row r="286" spans="17:32" s="4" customFormat="1">
      <c r="Q286" s="3"/>
      <c r="R286" s="3"/>
      <c r="V286" s="3"/>
      <c r="W286" s="3"/>
      <c r="AD286" s="3"/>
      <c r="AE286" s="3"/>
      <c r="AF286" s="3"/>
    </row>
    <row r="287" spans="17:32" s="4" customFormat="1">
      <c r="Q287" s="3"/>
      <c r="R287" s="3"/>
      <c r="V287" s="3"/>
      <c r="W287" s="3"/>
      <c r="AD287" s="3"/>
      <c r="AE287" s="3"/>
      <c r="AF287" s="3"/>
    </row>
    <row r="288" spans="17:32" s="4" customFormat="1">
      <c r="Q288" s="3"/>
      <c r="R288" s="3"/>
      <c r="V288" s="3"/>
      <c r="W288" s="3"/>
      <c r="AD288" s="3"/>
      <c r="AE288" s="3"/>
      <c r="AF288" s="3"/>
    </row>
    <row r="289" spans="17:32" s="4" customFormat="1">
      <c r="Q289" s="3"/>
      <c r="R289" s="3"/>
      <c r="V289" s="3"/>
      <c r="W289" s="3"/>
      <c r="AD289" s="3"/>
      <c r="AE289" s="3"/>
      <c r="AF289" s="3"/>
    </row>
    <row r="290" spans="17:32" s="4" customFormat="1">
      <c r="Q290" s="3"/>
      <c r="R290" s="3"/>
      <c r="V290" s="3"/>
      <c r="W290" s="3"/>
      <c r="AD290" s="3"/>
      <c r="AE290" s="3"/>
      <c r="AF290" s="3"/>
    </row>
    <row r="291" spans="17:32" s="4" customFormat="1">
      <c r="Q291" s="3"/>
      <c r="R291" s="3"/>
      <c r="V291" s="3"/>
      <c r="W291" s="3"/>
      <c r="AD291" s="3"/>
      <c r="AE291" s="3"/>
      <c r="AF291" s="3"/>
    </row>
    <row r="292" spans="17:32" s="4" customFormat="1">
      <c r="Q292" s="3"/>
      <c r="R292" s="3"/>
      <c r="V292" s="3"/>
      <c r="W292" s="3"/>
      <c r="AD292" s="3"/>
      <c r="AE292" s="3"/>
      <c r="AF292" s="3"/>
    </row>
    <row r="293" spans="17:32" s="4" customFormat="1">
      <c r="Q293" s="3"/>
      <c r="R293" s="3"/>
      <c r="V293" s="3"/>
      <c r="W293" s="3"/>
      <c r="AD293" s="3"/>
      <c r="AE293" s="3"/>
      <c r="AF293" s="3"/>
    </row>
    <row r="294" spans="17:32" s="4" customFormat="1">
      <c r="Q294" s="3"/>
      <c r="R294" s="3"/>
      <c r="V294" s="3"/>
      <c r="W294" s="3"/>
      <c r="AD294" s="3"/>
      <c r="AE294" s="3"/>
      <c r="AF294" s="3"/>
    </row>
    <row r="295" spans="17:32" s="4" customFormat="1">
      <c r="Q295" s="3"/>
      <c r="R295" s="3"/>
      <c r="V295" s="3"/>
      <c r="W295" s="3"/>
      <c r="AD295" s="3"/>
      <c r="AE295" s="3"/>
      <c r="AF295" s="3"/>
    </row>
    <row r="296" spans="17:32" s="4" customFormat="1">
      <c r="Q296" s="3"/>
      <c r="R296" s="3"/>
      <c r="V296" s="3"/>
      <c r="W296" s="3"/>
      <c r="AD296" s="3"/>
      <c r="AE296" s="3"/>
      <c r="AF296" s="3"/>
    </row>
    <row r="297" spans="17:32" s="4" customFormat="1">
      <c r="Q297" s="3"/>
      <c r="R297" s="3"/>
      <c r="V297" s="3"/>
      <c r="W297" s="3"/>
      <c r="AD297" s="3"/>
      <c r="AE297" s="3"/>
      <c r="AF297" s="3"/>
    </row>
    <row r="298" spans="17:32" s="4" customFormat="1">
      <c r="Q298" s="3"/>
      <c r="R298" s="3"/>
      <c r="V298" s="3"/>
      <c r="W298" s="3"/>
      <c r="AD298" s="3"/>
      <c r="AE298" s="3"/>
      <c r="AF298" s="3"/>
    </row>
    <row r="299" spans="17:32" s="4" customFormat="1">
      <c r="Q299" s="3"/>
      <c r="R299" s="3"/>
      <c r="V299" s="3"/>
      <c r="W299" s="3"/>
      <c r="AD299" s="3"/>
      <c r="AE299" s="3"/>
      <c r="AF299" s="3"/>
    </row>
    <row r="300" spans="17:32" s="4" customFormat="1">
      <c r="Q300" s="3"/>
      <c r="R300" s="3"/>
      <c r="V300" s="3"/>
      <c r="W300" s="3"/>
      <c r="AD300" s="3"/>
      <c r="AE300" s="3"/>
      <c r="AF300" s="3"/>
    </row>
    <row r="301" spans="17:32" s="4" customFormat="1">
      <c r="Q301" s="3"/>
      <c r="R301" s="3"/>
      <c r="V301" s="3"/>
      <c r="W301" s="3"/>
      <c r="AD301" s="3"/>
      <c r="AE301" s="3"/>
      <c r="AF301" s="3"/>
    </row>
    <row r="302" spans="17:32" s="4" customFormat="1">
      <c r="Q302" s="3"/>
      <c r="R302" s="3"/>
      <c r="V302" s="3"/>
      <c r="W302" s="3"/>
      <c r="AD302" s="3"/>
      <c r="AE302" s="3"/>
      <c r="AF302" s="3"/>
    </row>
    <row r="303" spans="17:32" s="4" customFormat="1">
      <c r="Q303" s="3"/>
      <c r="R303" s="3"/>
      <c r="V303" s="3"/>
      <c r="W303" s="3"/>
      <c r="AD303" s="3"/>
      <c r="AE303" s="3"/>
      <c r="AF303" s="3"/>
    </row>
    <row r="304" spans="17:32" s="4" customFormat="1">
      <c r="Q304" s="3"/>
      <c r="R304" s="3"/>
      <c r="V304" s="3"/>
      <c r="W304" s="3"/>
      <c r="AD304" s="3"/>
      <c r="AE304" s="3"/>
      <c r="AF304" s="3"/>
    </row>
    <row r="305" spans="17:32" s="4" customFormat="1">
      <c r="Q305" s="3"/>
      <c r="R305" s="3"/>
      <c r="V305" s="3"/>
      <c r="W305" s="3"/>
      <c r="AD305" s="3"/>
      <c r="AE305" s="3"/>
      <c r="AF305" s="3"/>
    </row>
    <row r="306" spans="17:32" s="4" customFormat="1">
      <c r="Q306" s="3"/>
      <c r="R306" s="3"/>
      <c r="V306" s="3"/>
      <c r="W306" s="3"/>
      <c r="AD306" s="3"/>
      <c r="AE306" s="3"/>
      <c r="AF306" s="3"/>
    </row>
    <row r="307" spans="17:32" s="4" customFormat="1">
      <c r="Q307" s="3"/>
      <c r="R307" s="3"/>
      <c r="V307" s="3"/>
      <c r="W307" s="3"/>
      <c r="AD307" s="3"/>
      <c r="AE307" s="3"/>
      <c r="AF307" s="3"/>
    </row>
    <row r="308" spans="17:32" s="4" customFormat="1">
      <c r="Q308" s="3"/>
      <c r="R308" s="3"/>
      <c r="V308" s="3"/>
      <c r="W308" s="3"/>
      <c r="AD308" s="3"/>
      <c r="AE308" s="3"/>
      <c r="AF308" s="3"/>
    </row>
    <row r="309" spans="17:32" s="4" customFormat="1">
      <c r="Q309" s="3"/>
      <c r="R309" s="3"/>
      <c r="V309" s="3"/>
      <c r="W309" s="3"/>
      <c r="AD309" s="3"/>
      <c r="AE309" s="3"/>
      <c r="AF309" s="3"/>
    </row>
    <row r="310" spans="17:32" s="4" customFormat="1">
      <c r="Q310" s="3"/>
      <c r="R310" s="3"/>
      <c r="V310" s="3"/>
      <c r="W310" s="3"/>
      <c r="AD310" s="3"/>
      <c r="AE310" s="3"/>
      <c r="AF310" s="3"/>
    </row>
    <row r="311" spans="17:32" s="4" customFormat="1">
      <c r="Q311" s="3"/>
      <c r="R311" s="3"/>
      <c r="V311" s="3"/>
      <c r="W311" s="3"/>
      <c r="AD311" s="3"/>
      <c r="AE311" s="3"/>
      <c r="AF311" s="3"/>
    </row>
    <row r="312" spans="17:32" s="4" customFormat="1">
      <c r="Q312" s="3"/>
      <c r="R312" s="3"/>
      <c r="V312" s="3"/>
      <c r="W312" s="3"/>
      <c r="AD312" s="3"/>
      <c r="AE312" s="3"/>
      <c r="AF312" s="3"/>
    </row>
    <row r="313" spans="17:32" s="4" customFormat="1">
      <c r="Q313" s="3"/>
      <c r="R313" s="3"/>
      <c r="V313" s="3"/>
      <c r="W313" s="3"/>
      <c r="AD313" s="3"/>
      <c r="AE313" s="3"/>
      <c r="AF313" s="3"/>
    </row>
    <row r="314" spans="17:32" s="4" customFormat="1">
      <c r="Q314" s="3"/>
      <c r="R314" s="3"/>
      <c r="V314" s="3"/>
      <c r="W314" s="3"/>
      <c r="AD314" s="3"/>
      <c r="AE314" s="3"/>
      <c r="AF314" s="3"/>
    </row>
    <row r="315" spans="17:32" s="4" customFormat="1">
      <c r="Q315" s="3"/>
      <c r="R315" s="3"/>
      <c r="V315" s="3"/>
      <c r="W315" s="3"/>
      <c r="AD315" s="3"/>
      <c r="AE315" s="3"/>
      <c r="AF315" s="3"/>
    </row>
    <row r="316" spans="17:32" s="4" customFormat="1">
      <c r="Q316" s="3"/>
      <c r="R316" s="3"/>
      <c r="V316" s="3"/>
      <c r="W316" s="3"/>
      <c r="AD316" s="3"/>
      <c r="AE316" s="3"/>
      <c r="AF316" s="3"/>
    </row>
    <row r="317" spans="17:32" s="4" customFormat="1">
      <c r="Q317" s="3"/>
      <c r="R317" s="3"/>
      <c r="V317" s="3"/>
      <c r="W317" s="3"/>
      <c r="AD317" s="3"/>
      <c r="AE317" s="3"/>
      <c r="AF317" s="3"/>
    </row>
    <row r="318" spans="17:32" s="4" customFormat="1">
      <c r="Q318" s="3"/>
      <c r="R318" s="3"/>
      <c r="V318" s="3"/>
      <c r="W318" s="3"/>
      <c r="AD318" s="3"/>
      <c r="AE318" s="3"/>
      <c r="AF318" s="3"/>
    </row>
    <row r="319" spans="17:32" s="4" customFormat="1">
      <c r="Q319" s="3"/>
      <c r="R319" s="3"/>
      <c r="V319" s="3"/>
      <c r="W319" s="3"/>
      <c r="AD319" s="3"/>
      <c r="AE319" s="3"/>
      <c r="AF319" s="3"/>
    </row>
    <row r="320" spans="17:32" s="4" customFormat="1">
      <c r="Q320" s="3"/>
      <c r="R320" s="3"/>
      <c r="V320" s="3"/>
      <c r="W320" s="3"/>
      <c r="AD320" s="3"/>
      <c r="AE320" s="3"/>
      <c r="AF320" s="3"/>
    </row>
    <row r="321" spans="17:32" s="4" customFormat="1">
      <c r="Q321" s="3"/>
      <c r="R321" s="3"/>
      <c r="V321" s="3"/>
      <c r="W321" s="3"/>
      <c r="AD321" s="3"/>
      <c r="AE321" s="3"/>
      <c r="AF321" s="3"/>
    </row>
  </sheetData>
  <mergeCells count="2">
    <mergeCell ref="A1:G1"/>
    <mergeCell ref="I2:O2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44"/>
  <sheetViews>
    <sheetView tabSelected="1" topLeftCell="K40" zoomScale="80" zoomScaleNormal="80" workbookViewId="0">
      <selection activeCell="D42" sqref="D42"/>
    </sheetView>
  </sheetViews>
  <sheetFormatPr defaultRowHeight="14.75"/>
  <cols>
    <col min="4" max="4" width="17.7265625" customWidth="1"/>
    <col min="5" max="5" width="26.7265625" customWidth="1"/>
    <col min="6" max="6" width="20.40625" customWidth="1"/>
    <col min="8" max="8" width="21" customWidth="1"/>
    <col min="9" max="9" width="22.54296875" customWidth="1"/>
    <col min="12" max="12" width="24.1328125" customWidth="1"/>
    <col min="15" max="15" width="28.1328125" customWidth="1"/>
    <col min="16" max="16" width="20.54296875" customWidth="1"/>
  </cols>
  <sheetData>
    <row r="4" spans="3:18">
      <c r="C4" s="19" t="s">
        <v>46</v>
      </c>
      <c r="D4" s="19"/>
      <c r="M4" s="19" t="s">
        <v>47</v>
      </c>
      <c r="N4" s="19"/>
    </row>
    <row r="5" spans="3:18">
      <c r="E5" s="59" t="s">
        <v>49</v>
      </c>
      <c r="F5" s="61" t="s">
        <v>54</v>
      </c>
      <c r="G5" s="67"/>
      <c r="O5" s="59" t="s">
        <v>49</v>
      </c>
      <c r="P5" s="61" t="s">
        <v>54</v>
      </c>
      <c r="Q5" s="67"/>
      <c r="R5" s="4"/>
    </row>
    <row r="6" spans="3:18">
      <c r="C6" s="60"/>
      <c r="E6" s="7">
        <v>0.22916666666666663</v>
      </c>
      <c r="F6" s="62">
        <v>16.363636363636363</v>
      </c>
      <c r="G6" s="62"/>
      <c r="M6" s="63"/>
      <c r="O6" s="7">
        <v>0.2857142857142857</v>
      </c>
      <c r="P6" s="62">
        <v>31.578947368421051</v>
      </c>
      <c r="Q6" s="62"/>
      <c r="R6" s="4"/>
    </row>
    <row r="7" spans="3:18">
      <c r="C7" s="60"/>
      <c r="E7" s="7">
        <v>0.30434782608695654</v>
      </c>
      <c r="F7" s="62">
        <v>13.333333333333334</v>
      </c>
      <c r="G7" s="62"/>
      <c r="M7" s="63"/>
      <c r="O7" s="7">
        <v>0.12790697674418605</v>
      </c>
      <c r="P7" s="62">
        <v>54</v>
      </c>
      <c r="Q7" s="62"/>
      <c r="R7" s="4"/>
    </row>
    <row r="8" spans="3:18">
      <c r="C8" s="60"/>
      <c r="E8" s="7">
        <v>0.17647058823529413</v>
      </c>
      <c r="F8" s="62">
        <v>47.058823529411761</v>
      </c>
      <c r="G8" s="62"/>
      <c r="M8" s="63"/>
      <c r="O8" s="7">
        <v>0.13043478260869565</v>
      </c>
      <c r="P8" s="62">
        <v>44.736842105263158</v>
      </c>
      <c r="Q8" s="62"/>
      <c r="R8" s="4"/>
    </row>
    <row r="9" spans="3:18">
      <c r="C9" s="60"/>
      <c r="E9" s="7">
        <v>0.12962962962962962</v>
      </c>
      <c r="F9" s="62">
        <v>25</v>
      </c>
      <c r="G9" s="62"/>
      <c r="M9" s="63"/>
      <c r="O9" s="7">
        <v>1.9607843137254902E-2</v>
      </c>
      <c r="P9" s="62">
        <v>60</v>
      </c>
      <c r="Q9" s="62"/>
      <c r="R9" s="4"/>
    </row>
    <row r="10" spans="3:18">
      <c r="C10" s="60"/>
      <c r="E10" s="7">
        <v>7.6190476190476197E-2</v>
      </c>
      <c r="F10" s="62">
        <v>13.846153846153847</v>
      </c>
      <c r="G10" s="62"/>
      <c r="M10" s="63"/>
      <c r="O10" s="7">
        <v>0.14545454545454545</v>
      </c>
      <c r="P10" s="62">
        <v>9.67741935483871</v>
      </c>
      <c r="Q10" s="62"/>
      <c r="R10" s="4"/>
    </row>
    <row r="11" spans="3:18">
      <c r="C11" s="60"/>
      <c r="E11" s="7">
        <v>0.16666666666666663</v>
      </c>
      <c r="F11" s="62">
        <v>24.074074074074073</v>
      </c>
      <c r="G11" s="62"/>
      <c r="M11" s="63"/>
      <c r="O11" s="7">
        <v>0.27272727272727271</v>
      </c>
      <c r="P11" s="62">
        <v>21.875</v>
      </c>
      <c r="Q11" s="62"/>
      <c r="R11" s="4"/>
    </row>
    <row r="12" spans="3:18">
      <c r="C12" s="60"/>
      <c r="E12" s="7">
        <v>0.59813084112149528</v>
      </c>
      <c r="F12" s="62">
        <v>22.413793103448278</v>
      </c>
      <c r="G12" s="62"/>
      <c r="M12" s="63"/>
      <c r="O12" s="7">
        <v>8.1395348837209308E-2</v>
      </c>
      <c r="P12" s="62">
        <v>48.07692307692308</v>
      </c>
      <c r="Q12" s="62"/>
      <c r="R12" s="4"/>
    </row>
    <row r="13" spans="3:18">
      <c r="C13" s="60"/>
      <c r="E13" s="7">
        <v>4.2105263157894736E-2</v>
      </c>
      <c r="F13" s="62">
        <v>43.103448275862064</v>
      </c>
      <c r="G13" s="62"/>
      <c r="M13" s="63"/>
      <c r="O13" s="7">
        <v>0.10112359550561796</v>
      </c>
      <c r="P13" s="62">
        <v>29.787234042553191</v>
      </c>
      <c r="Q13" s="62"/>
      <c r="R13" s="4"/>
    </row>
    <row r="14" spans="3:18">
      <c r="C14" s="60"/>
      <c r="E14" s="7">
        <v>0.20238095238095238</v>
      </c>
      <c r="F14" s="62">
        <v>14.583333333333334</v>
      </c>
      <c r="G14" s="62"/>
      <c r="M14" s="63"/>
      <c r="O14" s="7">
        <v>0.17499999999999999</v>
      </c>
      <c r="P14" s="62">
        <v>22.222222222222221</v>
      </c>
      <c r="Q14" s="62"/>
      <c r="R14" s="4"/>
    </row>
    <row r="15" spans="3:18">
      <c r="C15" s="60"/>
      <c r="E15" s="7">
        <v>0.6875</v>
      </c>
      <c r="F15" s="62">
        <v>4.3478260869565215</v>
      </c>
      <c r="G15" s="62"/>
      <c r="M15" s="63"/>
      <c r="O15" s="7">
        <v>0.22340425531914893</v>
      </c>
      <c r="P15" s="62">
        <v>47.272727272727273</v>
      </c>
      <c r="Q15" s="62"/>
      <c r="R15" s="4"/>
    </row>
    <row r="16" spans="3:18">
      <c r="C16" s="60"/>
      <c r="E16" s="7">
        <v>0.12987012987012986</v>
      </c>
      <c r="F16" s="62">
        <v>16.326530612244898</v>
      </c>
      <c r="G16" s="62"/>
      <c r="M16" s="63"/>
      <c r="O16" s="7">
        <v>2.0833333333333329E-2</v>
      </c>
      <c r="P16" s="62">
        <v>33.333333333333329</v>
      </c>
      <c r="Q16" s="62"/>
      <c r="R16" s="4"/>
    </row>
    <row r="17" spans="3:18">
      <c r="C17" s="60"/>
      <c r="E17" s="7">
        <v>0.24324324324324326</v>
      </c>
      <c r="F17" s="62">
        <v>25</v>
      </c>
      <c r="G17" s="62"/>
      <c r="M17" s="63"/>
      <c r="O17" s="7">
        <v>0.16853932584269665</v>
      </c>
      <c r="P17" s="62">
        <v>26.785714285714285</v>
      </c>
      <c r="Q17" s="62"/>
      <c r="R17" s="4"/>
    </row>
    <row r="18" spans="3:18">
      <c r="C18" s="60"/>
      <c r="E18" s="7">
        <v>0.24444444444444444</v>
      </c>
      <c r="F18" s="62">
        <v>27.586206896551722</v>
      </c>
      <c r="G18" s="62"/>
      <c r="M18" s="63"/>
      <c r="O18" s="7">
        <v>0.22891566265060243</v>
      </c>
      <c r="P18" s="62">
        <v>26</v>
      </c>
      <c r="Q18" s="62"/>
      <c r="R18" s="4"/>
    </row>
    <row r="19" spans="3:18">
      <c r="C19" s="60"/>
      <c r="E19" s="7">
        <v>0.11428571428571428</v>
      </c>
      <c r="F19" s="62">
        <v>25</v>
      </c>
      <c r="G19" s="62"/>
      <c r="M19" s="63"/>
      <c r="O19" s="7">
        <v>6.9767441860465115E-2</v>
      </c>
      <c r="P19" s="62">
        <v>19.230769230769234</v>
      </c>
      <c r="Q19" s="62"/>
      <c r="R19" s="4"/>
    </row>
    <row r="20" spans="3:18">
      <c r="C20" s="60"/>
      <c r="E20" s="7">
        <v>0.39240506329113922</v>
      </c>
      <c r="F20" s="62">
        <v>17.307692307692307</v>
      </c>
      <c r="G20" s="62"/>
      <c r="M20" s="63"/>
      <c r="O20" s="7">
        <v>0.14736842105263157</v>
      </c>
      <c r="P20" s="62">
        <v>34.482758620689658</v>
      </c>
      <c r="Q20" s="62"/>
      <c r="R20" s="4"/>
    </row>
    <row r="21" spans="3:18">
      <c r="C21" s="60"/>
      <c r="E21" s="7">
        <v>9.1954022988505746E-2</v>
      </c>
      <c r="F21" s="62">
        <v>38.775510204081634</v>
      </c>
      <c r="G21" s="62"/>
      <c r="M21" s="63"/>
      <c r="O21" s="7">
        <v>0.15492957746478872</v>
      </c>
      <c r="P21" s="62">
        <v>26.086956521739129</v>
      </c>
      <c r="Q21" s="62"/>
      <c r="R21" s="4"/>
    </row>
    <row r="22" spans="3:18">
      <c r="C22" s="60"/>
      <c r="E22" s="7">
        <v>0.16438356164383561</v>
      </c>
      <c r="F22" s="62">
        <v>27.500000000000004</v>
      </c>
      <c r="G22" s="62"/>
      <c r="M22" s="63"/>
      <c r="O22" s="7">
        <v>0.11538461538461538</v>
      </c>
      <c r="P22" s="62">
        <v>0</v>
      </c>
      <c r="Q22" s="62"/>
      <c r="R22" s="4"/>
    </row>
    <row r="23" spans="3:18">
      <c r="C23" s="60"/>
      <c r="E23" s="7">
        <v>0.4</v>
      </c>
      <c r="F23" s="62">
        <v>40</v>
      </c>
      <c r="G23" s="62"/>
      <c r="M23" s="63"/>
      <c r="O23" s="7">
        <v>9.0909090909090912E-2</v>
      </c>
      <c r="P23" s="62">
        <v>32.692307692307693</v>
      </c>
      <c r="Q23" s="62"/>
      <c r="R23" s="4"/>
    </row>
    <row r="24" spans="3:18">
      <c r="C24" s="60"/>
      <c r="E24" s="7">
        <v>0.15909090909090909</v>
      </c>
      <c r="F24" s="62">
        <v>12</v>
      </c>
      <c r="G24" s="62"/>
      <c r="M24" s="63"/>
      <c r="O24" s="7">
        <v>0.20930232558139536</v>
      </c>
      <c r="P24" s="62">
        <v>44.444444444444443</v>
      </c>
      <c r="Q24" s="62"/>
      <c r="R24" s="4"/>
    </row>
    <row r="25" spans="3:18">
      <c r="C25" s="60"/>
      <c r="E25" s="7">
        <v>0.17857142857142858</v>
      </c>
      <c r="F25" s="62">
        <v>9.0909090909090917</v>
      </c>
      <c r="G25" s="62"/>
      <c r="M25" s="63"/>
      <c r="O25" s="7">
        <v>0.10344827586206896</v>
      </c>
      <c r="P25" s="62">
        <v>22.916666666666664</v>
      </c>
      <c r="Q25" s="62"/>
      <c r="R25" s="4"/>
    </row>
    <row r="26" spans="3:18">
      <c r="C26" s="60"/>
      <c r="E26" s="7">
        <v>0.35294117647058826</v>
      </c>
      <c r="F26" s="62">
        <v>3.4482758620689653</v>
      </c>
      <c r="G26" s="62"/>
      <c r="M26" s="63"/>
      <c r="O26" s="7">
        <v>0.10869565217391304</v>
      </c>
      <c r="P26" s="62">
        <v>50</v>
      </c>
      <c r="Q26" s="62"/>
      <c r="R26" s="4"/>
    </row>
    <row r="27" spans="3:18">
      <c r="C27" s="60"/>
      <c r="E27" s="7">
        <v>0.40476190476190477</v>
      </c>
      <c r="F27" s="62">
        <v>5.5555555555555554</v>
      </c>
      <c r="G27" s="62"/>
      <c r="M27" s="63"/>
      <c r="O27" s="7">
        <v>7.1428571428571425E-2</v>
      </c>
      <c r="P27" s="62">
        <v>53.125</v>
      </c>
      <c r="Q27" s="62"/>
      <c r="R27" s="4"/>
    </row>
    <row r="28" spans="3:18">
      <c r="C28" s="60"/>
      <c r="E28" s="7">
        <v>0.15384615384615385</v>
      </c>
      <c r="F28" s="62">
        <v>36.363636363636367</v>
      </c>
      <c r="G28" s="62"/>
      <c r="M28" s="63"/>
      <c r="O28" s="7">
        <v>0.1</v>
      </c>
      <c r="P28" s="62">
        <v>20.689655172413794</v>
      </c>
      <c r="Q28" s="62"/>
      <c r="R28" s="4"/>
    </row>
    <row r="29" spans="3:18">
      <c r="C29" s="60"/>
      <c r="E29" s="7">
        <v>9.0909090909090912E-2</v>
      </c>
      <c r="F29" s="62">
        <v>34.883720930232556</v>
      </c>
      <c r="G29" s="62"/>
      <c r="Q29" s="4"/>
      <c r="R29" s="4"/>
    </row>
    <row r="30" spans="3:18">
      <c r="C30" s="60"/>
      <c r="E30" s="7">
        <v>0.10256410256410256</v>
      </c>
      <c r="F30" s="62">
        <v>24</v>
      </c>
      <c r="G30" s="62"/>
      <c r="Q30" s="4"/>
      <c r="R30" s="4"/>
    </row>
    <row r="31" spans="3:18">
      <c r="C31" s="60"/>
      <c r="E31" s="7">
        <v>0.31818181818181818</v>
      </c>
      <c r="F31" s="62">
        <v>19.230769230769234</v>
      </c>
      <c r="G31" s="62"/>
      <c r="Q31" s="4"/>
      <c r="R31" s="4"/>
    </row>
    <row r="32" spans="3:18">
      <c r="C32" s="60"/>
      <c r="E32" s="7">
        <v>0.18181818181818182</v>
      </c>
      <c r="F32" s="62">
        <v>19.230769230769234</v>
      </c>
      <c r="G32" s="62"/>
      <c r="Q32" s="4"/>
      <c r="R32" s="4"/>
    </row>
    <row r="33" spans="4:18">
      <c r="G33" s="4"/>
      <c r="Q33" s="4"/>
      <c r="R33" s="4"/>
    </row>
    <row r="34" spans="4:18" s="64" customFormat="1">
      <c r="D34" s="58" t="s">
        <v>48</v>
      </c>
      <c r="E34" s="65">
        <f>AVERAGE(E6:E32)</f>
        <v>0.23466147615248972</v>
      </c>
      <c r="F34" s="65">
        <f>AVERAGE(F6:F32)</f>
        <v>22.423111045582271</v>
      </c>
      <c r="G34" s="68"/>
      <c r="H34" s="65"/>
      <c r="I34" s="65"/>
      <c r="J34" s="65"/>
      <c r="K34" s="65"/>
      <c r="L34" s="65"/>
      <c r="M34" s="65"/>
      <c r="N34" s="58" t="s">
        <v>48</v>
      </c>
      <c r="O34" s="65">
        <f>AVERAGE(O6:O32)</f>
        <v>0.13705613911271258</v>
      </c>
      <c r="P34" s="65">
        <f>AVERAGE(P6:P32)</f>
        <v>33.000648757001173</v>
      </c>
      <c r="Q34" s="65"/>
    </row>
    <row r="35" spans="4:18">
      <c r="D35" s="58" t="s">
        <v>50</v>
      </c>
      <c r="E35" s="55">
        <f>STDEV(E6:E32)/COUNT(E6:E32)^0.5</f>
        <v>3.0044916466400597E-2</v>
      </c>
      <c r="F35" s="55">
        <f>STDEV(F6:F32)/COUNT(F6:F32)^0.5</f>
        <v>2.2751796379950369</v>
      </c>
      <c r="G35" s="4"/>
      <c r="N35" s="58" t="s">
        <v>50</v>
      </c>
      <c r="O35" s="55">
        <f>STDEV(O6:O32)/COUNT(O6:O32)^0.5</f>
        <v>1.4818161575846927E-2</v>
      </c>
      <c r="P35" s="55">
        <f>STDEV(P6:P32)/COUNT(P6:P32)^0.5</f>
        <v>3.1527642288386071</v>
      </c>
    </row>
    <row r="36" spans="4:18">
      <c r="L36" t="s">
        <v>51</v>
      </c>
    </row>
    <row r="37" spans="4:18">
      <c r="H37" s="55"/>
      <c r="I37" s="59" t="s">
        <v>49</v>
      </c>
      <c r="J37" s="55" t="s">
        <v>50</v>
      </c>
    </row>
    <row r="38" spans="4:18">
      <c r="H38" s="55" t="s">
        <v>47</v>
      </c>
      <c r="I38" s="9">
        <f>O34</f>
        <v>0.13705613911271258</v>
      </c>
      <c r="J38" s="9">
        <f>O35</f>
        <v>1.4818161575846927E-2</v>
      </c>
      <c r="L38" s="69" t="s">
        <v>52</v>
      </c>
    </row>
    <row r="39" spans="4:18">
      <c r="H39" s="55" t="s">
        <v>46</v>
      </c>
      <c r="I39" s="9">
        <f>E34</f>
        <v>0.23466147615248972</v>
      </c>
      <c r="J39" s="9">
        <f>E35</f>
        <v>3.0044916466400597E-2</v>
      </c>
    </row>
    <row r="40" spans="4:18">
      <c r="D40" s="70"/>
      <c r="E40" s="4"/>
      <c r="F40" s="4"/>
      <c r="H40" s="55"/>
      <c r="I40" s="55"/>
      <c r="J40" s="55"/>
    </row>
    <row r="41" spans="4:18">
      <c r="D41" s="4"/>
      <c r="E41" s="4"/>
      <c r="F41" s="4"/>
      <c r="H41" s="55"/>
      <c r="I41" s="55"/>
      <c r="J41" s="55"/>
    </row>
    <row r="42" spans="4:18">
      <c r="H42" s="55"/>
      <c r="I42" s="61" t="s">
        <v>54</v>
      </c>
      <c r="J42" s="55" t="s">
        <v>50</v>
      </c>
      <c r="L42" t="s">
        <v>51</v>
      </c>
    </row>
    <row r="43" spans="4:18">
      <c r="H43" s="55" t="s">
        <v>47</v>
      </c>
      <c r="I43" s="9">
        <f>P34</f>
        <v>33.000648757001173</v>
      </c>
      <c r="J43" s="55">
        <f>P35</f>
        <v>3.1527642288386071</v>
      </c>
      <c r="L43" s="69" t="s">
        <v>53</v>
      </c>
    </row>
    <row r="44" spans="4:18">
      <c r="H44" s="55" t="s">
        <v>46</v>
      </c>
      <c r="I44" s="9">
        <f>F34</f>
        <v>22.423111045582271</v>
      </c>
      <c r="J44" s="55">
        <f>F35</f>
        <v>2.2751796379950369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 Supp. Fig 2 Panels E,H</vt:lpstr>
      <vt:lpstr>Figure 3 Supp. Fig 2 Panels A,B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Stern Lab</cp:lastModifiedBy>
  <dcterms:created xsi:type="dcterms:W3CDTF">2019-01-04T13:59:49Z</dcterms:created>
  <dcterms:modified xsi:type="dcterms:W3CDTF">2024-09-28T06:26:46Z</dcterms:modified>
</cp:coreProperties>
</file>