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My Drive\Manuscript\Raw Data 2022-11-13\Koren Manuscript Datasets 2023-04-23\"/>
    </mc:Choice>
  </mc:AlternateContent>
  <bookViews>
    <workbookView xWindow="28680" yWindow="-120" windowWidth="29040" windowHeight="15840" firstSheet="1" activeTab="3"/>
  </bookViews>
  <sheets>
    <sheet name="Panel A" sheetId="2" r:id="rId1"/>
    <sheet name="Panel E and F" sheetId="5" r:id="rId2"/>
    <sheet name="Panel E and G" sheetId="6" r:id="rId3"/>
    <sheet name="Panel H" sheetId="23" r:id="rId4"/>
  </sheets>
  <definedNames>
    <definedName name="_xlnm._FilterDatabase" localSheetId="0" hidden="1">'Panel A'!$A$2:$I$1306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23" l="1"/>
  <c r="K97" i="23"/>
  <c r="K96" i="23"/>
  <c r="K95" i="23"/>
  <c r="K94" i="23"/>
  <c r="K93" i="23"/>
  <c r="K92" i="23"/>
  <c r="K91" i="23"/>
  <c r="K90" i="23"/>
  <c r="K89" i="23"/>
  <c r="K88" i="23"/>
  <c r="K87" i="23"/>
  <c r="K86" i="23"/>
  <c r="K85" i="23"/>
  <c r="K84" i="23"/>
  <c r="K83" i="23"/>
  <c r="K82" i="23"/>
  <c r="K81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AV38" i="23"/>
  <c r="K38" i="23"/>
  <c r="AV37" i="23"/>
  <c r="K37" i="23"/>
  <c r="AV36" i="23"/>
  <c r="K36" i="23"/>
  <c r="AV35" i="23"/>
  <c r="K35" i="23"/>
  <c r="AV34" i="23"/>
  <c r="K34" i="23"/>
  <c r="AV33" i="23"/>
  <c r="K33" i="23"/>
  <c r="AV32" i="23"/>
  <c r="K32" i="23"/>
  <c r="AV31" i="23"/>
  <c r="K31" i="23"/>
  <c r="AV30" i="23"/>
  <c r="K30" i="23"/>
  <c r="AV29" i="23"/>
  <c r="K29" i="23"/>
  <c r="AV28" i="23"/>
  <c r="K28" i="23"/>
  <c r="AV27" i="23"/>
  <c r="K27" i="23"/>
  <c r="AV26" i="23"/>
  <c r="K26" i="23"/>
  <c r="AV25" i="23"/>
  <c r="K25" i="23"/>
  <c r="AV24" i="23"/>
  <c r="K24" i="23"/>
  <c r="AV23" i="23"/>
  <c r="K23" i="23"/>
  <c r="BB22" i="23"/>
  <c r="BA22" i="23"/>
  <c r="AZ22" i="23"/>
  <c r="AY22" i="23"/>
  <c r="AX22" i="23"/>
  <c r="AW22" i="23"/>
  <c r="AV22" i="23"/>
  <c r="K22" i="23"/>
  <c r="BB21" i="23"/>
  <c r="BA21" i="23"/>
  <c r="AZ21" i="23"/>
  <c r="AY21" i="23"/>
  <c r="AX21" i="23"/>
  <c r="AW21" i="23"/>
  <c r="K21" i="23"/>
  <c r="K20" i="23"/>
  <c r="K19" i="23"/>
  <c r="K18" i="23"/>
  <c r="K17" i="23"/>
  <c r="K16" i="23"/>
  <c r="K15" i="23"/>
  <c r="K14" i="23"/>
  <c r="K13" i="23"/>
  <c r="I13" i="23"/>
  <c r="G13" i="23"/>
  <c r="K12" i="23"/>
  <c r="I12" i="23"/>
  <c r="G12" i="23"/>
  <c r="K11" i="23"/>
  <c r="I11" i="23"/>
  <c r="G11" i="23"/>
  <c r="K10" i="23"/>
  <c r="I10" i="23"/>
  <c r="G10" i="23"/>
  <c r="K9" i="23"/>
  <c r="I9" i="23"/>
  <c r="G9" i="23"/>
  <c r="K8" i="23"/>
  <c r="I8" i="23"/>
  <c r="G8" i="23"/>
  <c r="K7" i="23"/>
  <c r="I7" i="23"/>
  <c r="G7" i="23"/>
  <c r="K6" i="23"/>
  <c r="I6" i="23"/>
  <c r="G6" i="23"/>
  <c r="K5" i="23"/>
  <c r="I5" i="23"/>
  <c r="G5" i="23"/>
  <c r="K4" i="23"/>
  <c r="I4" i="23"/>
  <c r="G4" i="23"/>
  <c r="K3" i="23"/>
  <c r="AA8" i="23" s="1"/>
  <c r="I3" i="23"/>
  <c r="G3" i="23"/>
  <c r="I2" i="23"/>
  <c r="G2" i="23"/>
  <c r="AD13" i="23" l="1"/>
  <c r="AB33" i="23"/>
  <c r="Z3" i="23"/>
  <c r="AB10" i="23"/>
  <c r="Z11" i="23"/>
  <c r="AA3" i="23"/>
  <c r="AA4" i="23"/>
  <c r="AA5" i="23"/>
  <c r="AA6" i="23"/>
  <c r="AA7" i="23"/>
  <c r="AD6" i="23"/>
  <c r="Z6" i="23"/>
  <c r="AD5" i="23"/>
  <c r="Z5" i="23"/>
  <c r="AD4" i="23"/>
  <c r="AL4" i="23" s="1"/>
  <c r="AT4" i="23" s="1"/>
  <c r="BB4" i="23" s="1"/>
  <c r="Z4" i="23"/>
  <c r="AH4" i="23" s="1"/>
  <c r="AP4" i="23" s="1"/>
  <c r="AX4" i="23" s="1"/>
  <c r="AC4" i="23"/>
  <c r="Y4" i="23"/>
  <c r="AG4" i="23" s="1"/>
  <c r="AO4" i="23" s="1"/>
  <c r="AW4" i="23" s="1"/>
  <c r="AC3" i="23"/>
  <c r="Y3" i="23"/>
  <c r="AG3" i="23" s="1"/>
  <c r="AO3" i="23" s="1"/>
  <c r="AW3" i="23" s="1"/>
  <c r="Z36" i="23"/>
  <c r="AD15" i="23"/>
  <c r="AI4" i="23"/>
  <c r="AQ4" i="23" s="1"/>
  <c r="AY4" i="23" s="1"/>
  <c r="AD3" i="23"/>
  <c r="AD9" i="23"/>
  <c r="AC38" i="23"/>
  <c r="Y38" i="23"/>
  <c r="AA37" i="23"/>
  <c r="AC36" i="23"/>
  <c r="Y36" i="23"/>
  <c r="AA35" i="23"/>
  <c r="AC34" i="23"/>
  <c r="Y34" i="23"/>
  <c r="AA33" i="23"/>
  <c r="AC32" i="23"/>
  <c r="Y32" i="23"/>
  <c r="AA31" i="23"/>
  <c r="AC30" i="23"/>
  <c r="Y30" i="23"/>
  <c r="AA29" i="23"/>
  <c r="AC28" i="23"/>
  <c r="Y28" i="23"/>
  <c r="AA27" i="23"/>
  <c r="AC26" i="23"/>
  <c r="Y26" i="23"/>
  <c r="AA25" i="23"/>
  <c r="AC24" i="23"/>
  <c r="Y24" i="23"/>
  <c r="AA23" i="23"/>
  <c r="AB38" i="23"/>
  <c r="AD37" i="23"/>
  <c r="Z37" i="23"/>
  <c r="AB36" i="23"/>
  <c r="AD35" i="23"/>
  <c r="Z35" i="23"/>
  <c r="AB34" i="23"/>
  <c r="AD33" i="23"/>
  <c r="Z33" i="23"/>
  <c r="AB32" i="23"/>
  <c r="AD31" i="23"/>
  <c r="Z31" i="23"/>
  <c r="AB30" i="23"/>
  <c r="AD29" i="23"/>
  <c r="Z29" i="23"/>
  <c r="AB28" i="23"/>
  <c r="AD27" i="23"/>
  <c r="Z27" i="23"/>
  <c r="AB26" i="23"/>
  <c r="AD25" i="23"/>
  <c r="Z25" i="23"/>
  <c r="AB24" i="23"/>
  <c r="AD23" i="23"/>
  <c r="Z23" i="23"/>
  <c r="AC18" i="23"/>
  <c r="Y18" i="23"/>
  <c r="AG18" i="23" s="1"/>
  <c r="AO18" i="23" s="1"/>
  <c r="AW18" i="23" s="1"/>
  <c r="AA38" i="23"/>
  <c r="AC37" i="23"/>
  <c r="Y37" i="23"/>
  <c r="AA36" i="23"/>
  <c r="AC35" i="23"/>
  <c r="Y35" i="23"/>
  <c r="AA34" i="23"/>
  <c r="AC33" i="23"/>
  <c r="Y33" i="23"/>
  <c r="AA32" i="23"/>
  <c r="AC31" i="23"/>
  <c r="Y31" i="23"/>
  <c r="AA30" i="23"/>
  <c r="AC29" i="23"/>
  <c r="Y29" i="23"/>
  <c r="AA28" i="23"/>
  <c r="AC27" i="23"/>
  <c r="Y27" i="23"/>
  <c r="AA26" i="23"/>
  <c r="AC25" i="23"/>
  <c r="Y25" i="23"/>
  <c r="AA24" i="23"/>
  <c r="AC23" i="23"/>
  <c r="Y23" i="23"/>
  <c r="AB18" i="23"/>
  <c r="AD17" i="23"/>
  <c r="Z38" i="23"/>
  <c r="AB35" i="23"/>
  <c r="AD32" i="23"/>
  <c r="Z30" i="23"/>
  <c r="AB27" i="23"/>
  <c r="AD24" i="23"/>
  <c r="Z18" i="23"/>
  <c r="AC17" i="23"/>
  <c r="Y17" i="23"/>
  <c r="AG17" i="23" s="1"/>
  <c r="AO17" i="23" s="1"/>
  <c r="AW17" i="23" s="1"/>
  <c r="AA16" i="23"/>
  <c r="AC15" i="23"/>
  <c r="AK15" i="23" s="1"/>
  <c r="AS15" i="23" s="1"/>
  <c r="BA15" i="23" s="1"/>
  <c r="Y15" i="23"/>
  <c r="AG15" i="23" s="1"/>
  <c r="AO15" i="23" s="1"/>
  <c r="AW15" i="23" s="1"/>
  <c r="AA14" i="23"/>
  <c r="AI14" i="23" s="1"/>
  <c r="AQ14" i="23" s="1"/>
  <c r="AY14" i="23" s="1"/>
  <c r="AA13" i="23"/>
  <c r="AA12" i="23"/>
  <c r="AA11" i="23"/>
  <c r="AA10" i="23"/>
  <c r="AI10" i="23" s="1"/>
  <c r="AQ10" i="23" s="1"/>
  <c r="AY10" i="23" s="1"/>
  <c r="AA9" i="23"/>
  <c r="AB37" i="23"/>
  <c r="AD34" i="23"/>
  <c r="Z32" i="23"/>
  <c r="AB29" i="23"/>
  <c r="AD26" i="23"/>
  <c r="Z24" i="23"/>
  <c r="AB17" i="23"/>
  <c r="AJ17" i="23" s="1"/>
  <c r="AR17" i="23" s="1"/>
  <c r="AZ17" i="23" s="1"/>
  <c r="AD16" i="23"/>
  <c r="Z16" i="23"/>
  <c r="AB15" i="23"/>
  <c r="AJ15" i="23" s="1"/>
  <c r="AR15" i="23" s="1"/>
  <c r="AZ15" i="23" s="1"/>
  <c r="AD14" i="23"/>
  <c r="AL14" i="23" s="1"/>
  <c r="AT14" i="23" s="1"/>
  <c r="BB14" i="23" s="1"/>
  <c r="Z14" i="23"/>
  <c r="AD36" i="23"/>
  <c r="Z34" i="23"/>
  <c r="AB31" i="23"/>
  <c r="AD28" i="23"/>
  <c r="Z26" i="23"/>
  <c r="AB23" i="23"/>
  <c r="AD18" i="23"/>
  <c r="AA17" i="23"/>
  <c r="AC16" i="23"/>
  <c r="AK16" i="23" s="1"/>
  <c r="AS16" i="23" s="1"/>
  <c r="BA16" i="23" s="1"/>
  <c r="Y16" i="23"/>
  <c r="AG16" i="23" s="1"/>
  <c r="AO16" i="23" s="1"/>
  <c r="AW16" i="23" s="1"/>
  <c r="AA15" i="23"/>
  <c r="AI15" i="23" s="1"/>
  <c r="AQ15" i="23" s="1"/>
  <c r="AY15" i="23" s="1"/>
  <c r="AC14" i="23"/>
  <c r="Y14" i="23"/>
  <c r="AG14" i="23" s="1"/>
  <c r="AO14" i="23" s="1"/>
  <c r="AW14" i="23" s="1"/>
  <c r="AC13" i="23"/>
  <c r="Y13" i="23"/>
  <c r="AG13" i="23" s="1"/>
  <c r="AO13" i="23" s="1"/>
  <c r="AW13" i="23" s="1"/>
  <c r="AC12" i="23"/>
  <c r="Y12" i="23"/>
  <c r="AG12" i="23" s="1"/>
  <c r="AO12" i="23" s="1"/>
  <c r="AW12" i="23" s="1"/>
  <c r="AC11" i="23"/>
  <c r="Y11" i="23"/>
  <c r="AG11" i="23" s="1"/>
  <c r="AO11" i="23" s="1"/>
  <c r="AW11" i="23" s="1"/>
  <c r="AC10" i="23"/>
  <c r="Y10" i="23"/>
  <c r="AG10" i="23" s="1"/>
  <c r="AO10" i="23" s="1"/>
  <c r="AW10" i="23" s="1"/>
  <c r="AC9" i="23"/>
  <c r="AB3" i="23"/>
  <c r="AJ3" i="23" s="1"/>
  <c r="AR3" i="23" s="1"/>
  <c r="AZ3" i="23" s="1"/>
  <c r="AB4" i="23"/>
  <c r="AJ4" i="23" s="1"/>
  <c r="AR4" i="23" s="1"/>
  <c r="AZ4" i="23" s="1"/>
  <c r="AB5" i="23"/>
  <c r="AB6" i="23"/>
  <c r="AB7" i="23"/>
  <c r="AB8" i="23"/>
  <c r="Y9" i="23"/>
  <c r="AG9" i="23" s="1"/>
  <c r="AO9" i="23" s="1"/>
  <c r="AW9" i="23" s="1"/>
  <c r="AD10" i="23"/>
  <c r="AB11" i="23"/>
  <c r="AJ11" i="23" s="1"/>
  <c r="AR11" i="23" s="1"/>
  <c r="AZ11" i="23" s="1"/>
  <c r="Z12" i="23"/>
  <c r="AB25" i="23"/>
  <c r="Z28" i="23"/>
  <c r="Y5" i="23"/>
  <c r="AG5" i="23" s="1"/>
  <c r="AO5" i="23" s="1"/>
  <c r="AW5" i="23" s="1"/>
  <c r="AC5" i="23"/>
  <c r="Y6" i="23"/>
  <c r="AG6" i="23" s="1"/>
  <c r="AO6" i="23" s="1"/>
  <c r="AW6" i="23" s="1"/>
  <c r="AC6" i="23"/>
  <c r="Y7" i="23"/>
  <c r="AG7" i="23" s="1"/>
  <c r="AO7" i="23" s="1"/>
  <c r="AW7" i="23" s="1"/>
  <c r="AC7" i="23"/>
  <c r="Y8" i="23"/>
  <c r="AG8" i="23" s="1"/>
  <c r="AO8" i="23" s="1"/>
  <c r="AW8" i="23" s="1"/>
  <c r="AC8" i="23"/>
  <c r="Z9" i="23"/>
  <c r="AH9" i="23" s="1"/>
  <c r="AP9" i="23" s="1"/>
  <c r="AX9" i="23" s="1"/>
  <c r="AD11" i="23"/>
  <c r="AB12" i="23"/>
  <c r="AJ12" i="23" s="1"/>
  <c r="AR12" i="23" s="1"/>
  <c r="AZ12" i="23" s="1"/>
  <c r="Z13" i="23"/>
  <c r="AA18" i="23"/>
  <c r="AD38" i="23"/>
  <c r="Z7" i="23"/>
  <c r="AD7" i="23"/>
  <c r="Z8" i="23"/>
  <c r="AH8" i="23" s="1"/>
  <c r="AP8" i="23" s="1"/>
  <c r="AX8" i="23" s="1"/>
  <c r="AD8" i="23"/>
  <c r="AB9" i="23"/>
  <c r="AJ9" i="23" s="1"/>
  <c r="AR9" i="23" s="1"/>
  <c r="AZ9" i="23" s="1"/>
  <c r="Z10" i="23"/>
  <c r="AD12" i="23"/>
  <c r="AL12" i="23" s="1"/>
  <c r="AT12" i="23" s="1"/>
  <c r="BB12" i="23" s="1"/>
  <c r="AB13" i="23"/>
  <c r="AB14" i="23"/>
  <c r="AJ14" i="23" s="1"/>
  <c r="AR14" i="23" s="1"/>
  <c r="AZ14" i="23" s="1"/>
  <c r="Z15" i="23"/>
  <c r="AH15" i="23" s="1"/>
  <c r="AP15" i="23" s="1"/>
  <c r="AX15" i="23" s="1"/>
  <c r="AB16" i="23"/>
  <c r="AJ16" i="23" s="1"/>
  <c r="AR16" i="23" s="1"/>
  <c r="AZ16" i="23" s="1"/>
  <c r="Z17" i="23"/>
  <c r="AD30" i="23"/>
  <c r="AH3" i="23" l="1"/>
  <c r="AP3" i="23" s="1"/>
  <c r="AX3" i="23" s="1"/>
  <c r="AK3" i="23"/>
  <c r="AS3" i="23" s="1"/>
  <c r="BA3" i="23" s="1"/>
  <c r="AH16" i="23"/>
  <c r="AP16" i="23" s="1"/>
  <c r="AX16" i="23" s="1"/>
  <c r="AL3" i="23"/>
  <c r="AT3" i="23" s="1"/>
  <c r="BB3" i="23" s="1"/>
  <c r="AL15" i="23"/>
  <c r="AT15" i="23" s="1"/>
  <c r="BB15" i="23" s="1"/>
  <c r="AH17" i="23"/>
  <c r="AP17" i="23" s="1"/>
  <c r="AX17" i="23" s="1"/>
  <c r="AJ13" i="23"/>
  <c r="AR13" i="23" s="1"/>
  <c r="AZ13" i="23" s="1"/>
  <c r="AL8" i="23"/>
  <c r="AT8" i="23" s="1"/>
  <c r="BB8" i="23" s="1"/>
  <c r="BJ8" i="23" s="1"/>
  <c r="AL11" i="23"/>
  <c r="AT11" i="23" s="1"/>
  <c r="BB11" i="23" s="1"/>
  <c r="AK7" i="23"/>
  <c r="AS7" i="23" s="1"/>
  <c r="BA7" i="23" s="1"/>
  <c r="AK5" i="23"/>
  <c r="AS5" i="23" s="1"/>
  <c r="BA5" i="23" s="1"/>
  <c r="AH12" i="23"/>
  <c r="AP12" i="23" s="1"/>
  <c r="AX12" i="23" s="1"/>
  <c r="AJ8" i="23"/>
  <c r="AR8" i="23" s="1"/>
  <c r="AZ8" i="23" s="1"/>
  <c r="AK10" i="23"/>
  <c r="AS10" i="23" s="1"/>
  <c r="BA10" i="23" s="1"/>
  <c r="AK12" i="23"/>
  <c r="AS12" i="23" s="1"/>
  <c r="BA12" i="23" s="1"/>
  <c r="AK14" i="23"/>
  <c r="AS14" i="23" s="1"/>
  <c r="BA14" i="23" s="1"/>
  <c r="BI14" i="23" s="1"/>
  <c r="AI17" i="23"/>
  <c r="AQ17" i="23" s="1"/>
  <c r="AY17" i="23" s="1"/>
  <c r="AH14" i="23"/>
  <c r="AP14" i="23" s="1"/>
  <c r="AX14" i="23" s="1"/>
  <c r="AL16" i="23"/>
  <c r="AT16" i="23" s="1"/>
  <c r="BB16" i="23" s="1"/>
  <c r="AI9" i="23"/>
  <c r="AQ9" i="23" s="1"/>
  <c r="AY9" i="23" s="1"/>
  <c r="AI13" i="23"/>
  <c r="AQ13" i="23" s="1"/>
  <c r="AY13" i="23" s="1"/>
  <c r="AI16" i="23"/>
  <c r="AQ16" i="23" s="1"/>
  <c r="AY16" i="23" s="1"/>
  <c r="AI8" i="23"/>
  <c r="AQ8" i="23" s="1"/>
  <c r="AY8" i="23" s="1"/>
  <c r="AL23" i="23"/>
  <c r="BB23" i="23" s="1"/>
  <c r="AH23" i="23"/>
  <c r="AX23" i="23" s="1"/>
  <c r="AK23" i="23"/>
  <c r="BA23" i="23" s="1"/>
  <c r="AJ23" i="23"/>
  <c r="AZ23" i="23" s="1"/>
  <c r="BH3" i="23" s="1"/>
  <c r="AI23" i="23"/>
  <c r="AY23" i="23" s="1"/>
  <c r="AL18" i="23"/>
  <c r="AT18" i="23" s="1"/>
  <c r="BB18" i="23" s="1"/>
  <c r="AL29" i="23"/>
  <c r="BB29" i="23" s="1"/>
  <c r="AH29" i="23"/>
  <c r="AX29" i="23" s="1"/>
  <c r="AK29" i="23"/>
  <c r="BA29" i="23" s="1"/>
  <c r="AJ29" i="23"/>
  <c r="AZ29" i="23" s="1"/>
  <c r="AI29" i="23"/>
  <c r="AY29" i="23" s="1"/>
  <c r="AL37" i="23"/>
  <c r="BB37" i="23" s="1"/>
  <c r="AH37" i="23"/>
  <c r="AX37" i="23" s="1"/>
  <c r="AK37" i="23"/>
  <c r="BA37" i="23" s="1"/>
  <c r="AJ37" i="23"/>
  <c r="AZ37" i="23" s="1"/>
  <c r="BH17" i="23" s="1"/>
  <c r="AI37" i="23"/>
  <c r="AY37" i="23" s="1"/>
  <c r="AJ28" i="23"/>
  <c r="AZ28" i="23" s="1"/>
  <c r="BH8" i="23" s="1"/>
  <c r="AI28" i="23"/>
  <c r="AY28" i="23" s="1"/>
  <c r="AL28" i="23"/>
  <c r="BB28" i="23" s="1"/>
  <c r="AH28" i="23"/>
  <c r="AX28" i="23" s="1"/>
  <c r="BF8" i="23" s="1"/>
  <c r="AK28" i="23"/>
  <c r="BA28" i="23" s="1"/>
  <c r="AJ36" i="23"/>
  <c r="AZ36" i="23" s="1"/>
  <c r="AI36" i="23"/>
  <c r="AY36" i="23" s="1"/>
  <c r="AL36" i="23"/>
  <c r="BB36" i="23" s="1"/>
  <c r="BJ16" i="23" s="1"/>
  <c r="AH36" i="23"/>
  <c r="AX36" i="23" s="1"/>
  <c r="AK36" i="23"/>
  <c r="BA36" i="23" s="1"/>
  <c r="AH10" i="23"/>
  <c r="AP10" i="23" s="1"/>
  <c r="AX10" i="23" s="1"/>
  <c r="AL7" i="23"/>
  <c r="AT7" i="23" s="1"/>
  <c r="BB7" i="23" s="1"/>
  <c r="AH13" i="23"/>
  <c r="AP13" i="23" s="1"/>
  <c r="AX13" i="23" s="1"/>
  <c r="AK8" i="23"/>
  <c r="AS8" i="23" s="1"/>
  <c r="BA8" i="23" s="1"/>
  <c r="AK6" i="23"/>
  <c r="AS6" i="23" s="1"/>
  <c r="BA6" i="23" s="1"/>
  <c r="AL10" i="23"/>
  <c r="AT10" i="23" s="1"/>
  <c r="BB10" i="23" s="1"/>
  <c r="AJ6" i="23"/>
  <c r="AR6" i="23" s="1"/>
  <c r="AZ6" i="23" s="1"/>
  <c r="AK9" i="23"/>
  <c r="AS9" i="23" s="1"/>
  <c r="BA9" i="23" s="1"/>
  <c r="BI9" i="23" s="1"/>
  <c r="AK11" i="23"/>
  <c r="AS11" i="23" s="1"/>
  <c r="BA11" i="23" s="1"/>
  <c r="AK13" i="23"/>
  <c r="AS13" i="23" s="1"/>
  <c r="BA13" i="23" s="1"/>
  <c r="AI11" i="23"/>
  <c r="AQ11" i="23" s="1"/>
  <c r="AY11" i="23" s="1"/>
  <c r="AK17" i="23"/>
  <c r="AS17" i="23" s="1"/>
  <c r="BA17" i="23" s="1"/>
  <c r="BI17" i="23" s="1"/>
  <c r="AL17" i="23"/>
  <c r="AT17" i="23" s="1"/>
  <c r="BB17" i="23" s="1"/>
  <c r="AL27" i="23"/>
  <c r="BB27" i="23" s="1"/>
  <c r="AH27" i="23"/>
  <c r="AX27" i="23" s="1"/>
  <c r="AK27" i="23"/>
  <c r="BA27" i="23" s="1"/>
  <c r="BI7" i="23" s="1"/>
  <c r="AJ27" i="23"/>
  <c r="AZ27" i="23" s="1"/>
  <c r="AI27" i="23"/>
  <c r="AY27" i="23" s="1"/>
  <c r="AL35" i="23"/>
  <c r="BB35" i="23" s="1"/>
  <c r="BJ15" i="23" s="1"/>
  <c r="AH35" i="23"/>
  <c r="AX35" i="23" s="1"/>
  <c r="BF15" i="23" s="1"/>
  <c r="AK35" i="23"/>
  <c r="BA35" i="23" s="1"/>
  <c r="AJ35" i="23"/>
  <c r="AZ35" i="23" s="1"/>
  <c r="BH15" i="23" s="1"/>
  <c r="AI35" i="23"/>
  <c r="AY35" i="23" s="1"/>
  <c r="AJ26" i="23"/>
  <c r="AZ26" i="23" s="1"/>
  <c r="AI26" i="23"/>
  <c r="AY26" i="23" s="1"/>
  <c r="AL26" i="23"/>
  <c r="BB26" i="23" s="1"/>
  <c r="AH26" i="23"/>
  <c r="AX26" i="23" s="1"/>
  <c r="AK26" i="23"/>
  <c r="BA26" i="23" s="1"/>
  <c r="AJ34" i="23"/>
  <c r="AZ34" i="23" s="1"/>
  <c r="AI34" i="23"/>
  <c r="AY34" i="23" s="1"/>
  <c r="BG14" i="23" s="1"/>
  <c r="AL34" i="23"/>
  <c r="BB34" i="23" s="1"/>
  <c r="AH34" i="23"/>
  <c r="AX34" i="23" s="1"/>
  <c r="AK34" i="23"/>
  <c r="BA34" i="23" s="1"/>
  <c r="AL9" i="23"/>
  <c r="AT9" i="23" s="1"/>
  <c r="BB9" i="23" s="1"/>
  <c r="BF3" i="23"/>
  <c r="AH6" i="23"/>
  <c r="AP6" i="23" s="1"/>
  <c r="AX6" i="23" s="1"/>
  <c r="AL13" i="23"/>
  <c r="AT13" i="23" s="1"/>
  <c r="BB13" i="23" s="1"/>
  <c r="BF17" i="23"/>
  <c r="BF14" i="23"/>
  <c r="AL31" i="23"/>
  <c r="BB31" i="23" s="1"/>
  <c r="AH31" i="23"/>
  <c r="AX31" i="23" s="1"/>
  <c r="AK31" i="23"/>
  <c r="BA31" i="23" s="1"/>
  <c r="AJ31" i="23"/>
  <c r="AZ31" i="23" s="1"/>
  <c r="BH11" i="23" s="1"/>
  <c r="AI31" i="23"/>
  <c r="AY31" i="23" s="1"/>
  <c r="AJ30" i="23"/>
  <c r="AZ30" i="23" s="1"/>
  <c r="AI30" i="23"/>
  <c r="AY30" i="23" s="1"/>
  <c r="AL30" i="23"/>
  <c r="BB30" i="23" s="1"/>
  <c r="AH30" i="23"/>
  <c r="AX30" i="23" s="1"/>
  <c r="AK30" i="23"/>
  <c r="BA30" i="23" s="1"/>
  <c r="BG8" i="23"/>
  <c r="BF9" i="23"/>
  <c r="AJ7" i="23"/>
  <c r="AR7" i="23" s="1"/>
  <c r="AZ7" i="23" s="1"/>
  <c r="BH7" i="23" s="1"/>
  <c r="BH14" i="23"/>
  <c r="BH9" i="23"/>
  <c r="AH7" i="23"/>
  <c r="AP7" i="23" s="1"/>
  <c r="AX7" i="23" s="1"/>
  <c r="BF7" i="23" s="1"/>
  <c r="AJ5" i="23"/>
  <c r="AR5" i="23" s="1"/>
  <c r="AZ5" i="23" s="1"/>
  <c r="BI16" i="23"/>
  <c r="BF16" i="23"/>
  <c r="AI12" i="23"/>
  <c r="AQ12" i="23" s="1"/>
  <c r="AY12" i="23" s="1"/>
  <c r="BI15" i="23"/>
  <c r="AH18" i="23"/>
  <c r="AP18" i="23" s="1"/>
  <c r="AX18" i="23" s="1"/>
  <c r="AJ18" i="23"/>
  <c r="AR18" i="23" s="1"/>
  <c r="AZ18" i="23" s="1"/>
  <c r="AL25" i="23"/>
  <c r="BB25" i="23" s="1"/>
  <c r="AH25" i="23"/>
  <c r="AX25" i="23" s="1"/>
  <c r="AK25" i="23"/>
  <c r="BA25" i="23" s="1"/>
  <c r="BI5" i="23" s="1"/>
  <c r="AJ25" i="23"/>
  <c r="AZ25" i="23" s="1"/>
  <c r="AI25" i="23"/>
  <c r="AY25" i="23" s="1"/>
  <c r="AL33" i="23"/>
  <c r="BB33" i="23" s="1"/>
  <c r="AH33" i="23"/>
  <c r="AX33" i="23" s="1"/>
  <c r="AK33" i="23"/>
  <c r="BA33" i="23" s="1"/>
  <c r="AJ33" i="23"/>
  <c r="AZ33" i="23" s="1"/>
  <c r="BH13" i="23" s="1"/>
  <c r="AI33" i="23"/>
  <c r="AY33" i="23" s="1"/>
  <c r="BG13" i="23" s="1"/>
  <c r="AJ24" i="23"/>
  <c r="AZ24" i="23" s="1"/>
  <c r="BH4" i="23" s="1"/>
  <c r="AI24" i="23"/>
  <c r="AY24" i="23" s="1"/>
  <c r="AL24" i="23"/>
  <c r="BB24" i="23" s="1"/>
  <c r="BJ4" i="23" s="1"/>
  <c r="AH24" i="23"/>
  <c r="AX24" i="23" s="1"/>
  <c r="BF4" i="23" s="1"/>
  <c r="AK24" i="23"/>
  <c r="BA24" i="23" s="1"/>
  <c r="AJ32" i="23"/>
  <c r="AZ32" i="23" s="1"/>
  <c r="BH12" i="23" s="1"/>
  <c r="AI32" i="23"/>
  <c r="AY32" i="23" s="1"/>
  <c r="AL32" i="23"/>
  <c r="BB32" i="23" s="1"/>
  <c r="BJ12" i="23" s="1"/>
  <c r="AH32" i="23"/>
  <c r="AX32" i="23" s="1"/>
  <c r="AK32" i="23"/>
  <c r="BA32" i="23" s="1"/>
  <c r="BI12" i="23" s="1"/>
  <c r="BJ3" i="23"/>
  <c r="AI7" i="23"/>
  <c r="AQ7" i="23" s="1"/>
  <c r="AY7" i="23" s="1"/>
  <c r="BI3" i="23"/>
  <c r="AL6" i="23"/>
  <c r="AT6" i="23" s="1"/>
  <c r="BB6" i="23" s="1"/>
  <c r="BJ6" i="23" s="1"/>
  <c r="AJ10" i="23"/>
  <c r="AR10" i="23" s="1"/>
  <c r="AZ10" i="23" s="1"/>
  <c r="AH5" i="23"/>
  <c r="AP5" i="23" s="1"/>
  <c r="AX5" i="23" s="1"/>
  <c r="BF5" i="23" s="1"/>
  <c r="AI6" i="23"/>
  <c r="AQ6" i="23" s="1"/>
  <c r="AY6" i="23" s="1"/>
  <c r="BG6" i="23" s="1"/>
  <c r="AH11" i="23"/>
  <c r="AP11" i="23" s="1"/>
  <c r="AX11" i="23" s="1"/>
  <c r="BF11" i="23" s="1"/>
  <c r="BJ11" i="23"/>
  <c r="BF12" i="23"/>
  <c r="BI10" i="23"/>
  <c r="BG17" i="23"/>
  <c r="BG16" i="23"/>
  <c r="AJ38" i="23"/>
  <c r="AZ38" i="23" s="1"/>
  <c r="AI38" i="23"/>
  <c r="AY38" i="23" s="1"/>
  <c r="AL38" i="23"/>
  <c r="BB38" i="23" s="1"/>
  <c r="AH38" i="23"/>
  <c r="AX38" i="23" s="1"/>
  <c r="AK38" i="23"/>
  <c r="BA38" i="23" s="1"/>
  <c r="BH16" i="23"/>
  <c r="AI18" i="23"/>
  <c r="AQ18" i="23" s="1"/>
  <c r="AY18" i="23" s="1"/>
  <c r="BG15" i="23"/>
  <c r="BJ14" i="23"/>
  <c r="BG10" i="23"/>
  <c r="AK18" i="23"/>
  <c r="AS18" i="23" s="1"/>
  <c r="BA18" i="23" s="1"/>
  <c r="BI18" i="23" s="1"/>
  <c r="BG4" i="23"/>
  <c r="AK4" i="23"/>
  <c r="AS4" i="23" s="1"/>
  <c r="BA4" i="23" s="1"/>
  <c r="AL5" i="23"/>
  <c r="AT5" i="23" s="1"/>
  <c r="BB5" i="23" s="1"/>
  <c r="AI3" i="23"/>
  <c r="AQ3" i="23" s="1"/>
  <c r="AY3" i="23" s="1"/>
  <c r="BG3" i="23" s="1"/>
  <c r="AI5" i="23"/>
  <c r="AQ5" i="23" s="1"/>
  <c r="AY5" i="23" s="1"/>
  <c r="BG5" i="23" l="1"/>
  <c r="BI11" i="23"/>
  <c r="BG9" i="23"/>
  <c r="BI8" i="23"/>
  <c r="BJ5" i="23"/>
  <c r="BG7" i="23"/>
  <c r="BG12" i="23"/>
  <c r="BI6" i="23"/>
  <c r="BF10" i="23"/>
  <c r="BH18" i="23"/>
  <c r="BG11" i="23"/>
  <c r="BJ13" i="23"/>
  <c r="BJ9" i="23"/>
  <c r="BH6" i="23"/>
  <c r="BF13" i="23"/>
  <c r="BF18" i="23"/>
  <c r="BI4" i="23"/>
  <c r="BG18" i="23"/>
  <c r="BH10" i="23"/>
  <c r="BH5" i="23"/>
  <c r="BF6" i="23"/>
  <c r="BJ17" i="23"/>
  <c r="BI13" i="23"/>
  <c r="BJ10" i="23"/>
  <c r="BJ7" i="23"/>
  <c r="BJ18" i="23"/>
  <c r="I4" i="2" l="1"/>
  <c r="O122" i="5" l="1"/>
  <c r="N122" i="5"/>
  <c r="I1160" i="2" l="1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K69" i="5" l="1"/>
  <c r="L69" i="5"/>
  <c r="K70" i="5"/>
  <c r="L70" i="5"/>
  <c r="K71" i="5"/>
  <c r="L71" i="5"/>
  <c r="K72" i="5"/>
  <c r="L72" i="5"/>
  <c r="K73" i="5"/>
  <c r="L73" i="5"/>
  <c r="I70" i="5"/>
  <c r="J70" i="5"/>
  <c r="I71" i="5"/>
  <c r="J71" i="5"/>
  <c r="I72" i="5"/>
  <c r="J72" i="5"/>
  <c r="I73" i="5"/>
  <c r="J73" i="5"/>
  <c r="I69" i="5"/>
  <c r="J69" i="5"/>
  <c r="N73" i="5" l="1"/>
  <c r="O73" i="5"/>
  <c r="N72" i="5"/>
  <c r="O72" i="5"/>
  <c r="N71" i="5"/>
  <c r="O71" i="5"/>
  <c r="N70" i="5"/>
  <c r="O70" i="5"/>
  <c r="N69" i="5"/>
  <c r="O69" i="5"/>
  <c r="M69" i="5"/>
  <c r="M72" i="5"/>
  <c r="M70" i="5"/>
  <c r="M73" i="5"/>
  <c r="M71" i="5"/>
  <c r="S72" i="5"/>
  <c r="S70" i="5"/>
  <c r="S69" i="5"/>
  <c r="S73" i="5"/>
  <c r="S71" i="5"/>
  <c r="P70" i="5"/>
  <c r="Q70" i="5" s="1"/>
  <c r="P71" i="5"/>
  <c r="Q71" i="5" s="1"/>
  <c r="P72" i="5"/>
  <c r="Q72" i="5" s="1"/>
  <c r="P73" i="5"/>
  <c r="Q73" i="5" s="1"/>
  <c r="P69" i="5"/>
  <c r="Q69" i="5" s="1"/>
  <c r="R69" i="5" l="1"/>
  <c r="R72" i="5"/>
  <c r="R70" i="5"/>
  <c r="R73" i="5"/>
  <c r="R71" i="5"/>
  <c r="P122" i="5" l="1"/>
  <c r="Q122" i="5"/>
  <c r="R122" i="5"/>
  <c r="S122" i="5"/>
  <c r="L162" i="5"/>
  <c r="K162" i="5"/>
  <c r="J162" i="5"/>
  <c r="I162" i="5"/>
  <c r="L161" i="5"/>
  <c r="K161" i="5"/>
  <c r="J161" i="5"/>
  <c r="I161" i="5"/>
  <c r="L160" i="5"/>
  <c r="K160" i="5"/>
  <c r="J160" i="5"/>
  <c r="I160" i="5"/>
  <c r="L159" i="5"/>
  <c r="K159" i="5"/>
  <c r="J159" i="5"/>
  <c r="I159" i="5"/>
  <c r="L158" i="5"/>
  <c r="K158" i="5"/>
  <c r="J158" i="5"/>
  <c r="I158" i="5"/>
  <c r="K8" i="5"/>
  <c r="K9" i="5"/>
  <c r="L4" i="6"/>
  <c r="K4" i="6"/>
  <c r="J4" i="6"/>
  <c r="I4" i="6"/>
  <c r="I153" i="6"/>
  <c r="J153" i="6"/>
  <c r="K153" i="6"/>
  <c r="L153" i="6"/>
  <c r="I154" i="6"/>
  <c r="J154" i="6"/>
  <c r="K154" i="6"/>
  <c r="L154" i="6"/>
  <c r="I155" i="6"/>
  <c r="J155" i="6"/>
  <c r="K155" i="6"/>
  <c r="L155" i="6"/>
  <c r="I156" i="6"/>
  <c r="J156" i="6"/>
  <c r="K156" i="6"/>
  <c r="L156" i="6"/>
  <c r="I157" i="6"/>
  <c r="J157" i="6"/>
  <c r="K157" i="6"/>
  <c r="L157" i="6"/>
  <c r="M4" i="6" l="1"/>
  <c r="M155" i="6"/>
  <c r="N159" i="5"/>
  <c r="O159" i="5"/>
  <c r="N162" i="5"/>
  <c r="O162" i="5"/>
  <c r="M157" i="6"/>
  <c r="M154" i="6"/>
  <c r="N160" i="5"/>
  <c r="O160" i="5"/>
  <c r="N158" i="5"/>
  <c r="O158" i="5"/>
  <c r="N161" i="5"/>
  <c r="O161" i="5"/>
  <c r="M156" i="6"/>
  <c r="O4" i="6"/>
  <c r="N4" i="6"/>
  <c r="N157" i="6"/>
  <c r="O157" i="6"/>
  <c r="O156" i="6"/>
  <c r="N156" i="6"/>
  <c r="N155" i="6"/>
  <c r="O155" i="6"/>
  <c r="N154" i="6"/>
  <c r="O154" i="6"/>
  <c r="N153" i="6"/>
  <c r="O153" i="6"/>
  <c r="M153" i="6"/>
  <c r="M158" i="5"/>
  <c r="M159" i="5"/>
  <c r="M160" i="5"/>
  <c r="M161" i="5"/>
  <c r="M162" i="5"/>
  <c r="P153" i="6"/>
  <c r="Q153" i="6" s="1"/>
  <c r="P156" i="6"/>
  <c r="R156" i="6" s="1"/>
  <c r="P155" i="6"/>
  <c r="R155" i="6" s="1"/>
  <c r="P154" i="6"/>
  <c r="R154" i="6" s="1"/>
  <c r="P157" i="6"/>
  <c r="R157" i="6" s="1"/>
  <c r="S4" i="6"/>
  <c r="P4" i="6"/>
  <c r="R4" i="6" s="1"/>
  <c r="S157" i="6"/>
  <c r="S156" i="6"/>
  <c r="S155" i="6"/>
  <c r="S154" i="6"/>
  <c r="S153" i="6"/>
  <c r="S159" i="5"/>
  <c r="S160" i="5"/>
  <c r="S161" i="5"/>
  <c r="S162" i="5"/>
  <c r="S158" i="5"/>
  <c r="P158" i="5"/>
  <c r="Q158" i="5" s="1"/>
  <c r="P159" i="5"/>
  <c r="R159" i="5" s="1"/>
  <c r="P160" i="5"/>
  <c r="R160" i="5" s="1"/>
  <c r="P161" i="5"/>
  <c r="Q161" i="5" s="1"/>
  <c r="P162" i="5"/>
  <c r="R162" i="5" s="1"/>
  <c r="R153" i="6" l="1"/>
  <c r="Q159" i="5"/>
  <c r="Q154" i="6"/>
  <c r="Q162" i="5"/>
  <c r="Q155" i="6"/>
  <c r="R158" i="5"/>
  <c r="Q156" i="6"/>
  <c r="R161" i="5"/>
  <c r="Q157" i="6"/>
  <c r="Q4" i="6"/>
  <c r="Q160" i="5"/>
  <c r="I837" i="2" l="1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1016" i="2" l="1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452" i="2" l="1"/>
  <c r="I453" i="2"/>
  <c r="I454" i="2"/>
  <c r="I455" i="2"/>
  <c r="I456" i="2"/>
  <c r="I457" i="2"/>
  <c r="I458" i="2"/>
  <c r="I459" i="2"/>
  <c r="I460" i="2"/>
  <c r="I461" i="2"/>
  <c r="I462" i="2"/>
  <c r="I451" i="2"/>
  <c r="I470" i="2" l="1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69" i="2"/>
  <c r="I468" i="2"/>
  <c r="I467" i="2"/>
  <c r="I466" i="2"/>
  <c r="I465" i="2"/>
  <c r="I464" i="2"/>
  <c r="I463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" i="2"/>
  <c r="I4" i="5"/>
  <c r="J4" i="5"/>
  <c r="O4" i="5" s="1"/>
  <c r="M4" i="5" l="1"/>
  <c r="S4" i="5"/>
  <c r="L62" i="6" l="1"/>
  <c r="K62" i="6"/>
  <c r="J62" i="6"/>
  <c r="I62" i="6"/>
  <c r="L61" i="6"/>
  <c r="K61" i="6"/>
  <c r="J61" i="6"/>
  <c r="I61" i="6"/>
  <c r="L60" i="6"/>
  <c r="K60" i="6"/>
  <c r="J60" i="6"/>
  <c r="I60" i="6"/>
  <c r="L59" i="6"/>
  <c r="K59" i="6"/>
  <c r="J59" i="6"/>
  <c r="I59" i="6"/>
  <c r="L8" i="6"/>
  <c r="K8" i="6"/>
  <c r="J8" i="6"/>
  <c r="I8" i="6"/>
  <c r="L7" i="6"/>
  <c r="K7" i="6"/>
  <c r="J7" i="6"/>
  <c r="I7" i="6"/>
  <c r="L6" i="6"/>
  <c r="K6" i="6"/>
  <c r="J6" i="6"/>
  <c r="I6" i="6"/>
  <c r="L5" i="6"/>
  <c r="K5" i="6"/>
  <c r="J5" i="6"/>
  <c r="I5" i="6"/>
  <c r="L8" i="5"/>
  <c r="J8" i="5"/>
  <c r="O8" i="5" s="1"/>
  <c r="I8" i="5"/>
  <c r="L7" i="5"/>
  <c r="K7" i="5"/>
  <c r="J7" i="5"/>
  <c r="O7" i="5" s="1"/>
  <c r="I7" i="5"/>
  <c r="L6" i="5"/>
  <c r="K6" i="5"/>
  <c r="J6" i="5"/>
  <c r="O6" i="5" s="1"/>
  <c r="I6" i="5"/>
  <c r="L5" i="5"/>
  <c r="K5" i="5"/>
  <c r="J5" i="5"/>
  <c r="O5" i="5" s="1"/>
  <c r="I5" i="5"/>
  <c r="L4" i="5"/>
  <c r="N4" i="5" s="1"/>
  <c r="K4" i="5"/>
  <c r="M5" i="6" l="1"/>
  <c r="M6" i="6"/>
  <c r="M8" i="6"/>
  <c r="M60" i="6"/>
  <c r="M7" i="6"/>
  <c r="M59" i="6"/>
  <c r="M61" i="6"/>
  <c r="M62" i="6"/>
  <c r="N5" i="6"/>
  <c r="O5" i="6"/>
  <c r="N6" i="6"/>
  <c r="O6" i="6"/>
  <c r="O7" i="6"/>
  <c r="N7" i="6"/>
  <c r="N8" i="6"/>
  <c r="O8" i="6"/>
  <c r="N59" i="6"/>
  <c r="O59" i="6"/>
  <c r="N60" i="6"/>
  <c r="O60" i="6"/>
  <c r="N61" i="6"/>
  <c r="O61" i="6"/>
  <c r="O62" i="6"/>
  <c r="N62" i="6"/>
  <c r="N5" i="5"/>
  <c r="N6" i="5"/>
  <c r="N7" i="5"/>
  <c r="N8" i="5"/>
  <c r="M5" i="5"/>
  <c r="M6" i="5"/>
  <c r="M7" i="5"/>
  <c r="M8" i="5"/>
  <c r="P5" i="6"/>
  <c r="Q5" i="6" s="1"/>
  <c r="P6" i="6"/>
  <c r="Q6" i="6" s="1"/>
  <c r="P7" i="6"/>
  <c r="R7" i="6" s="1"/>
  <c r="P8" i="6"/>
  <c r="Q8" i="6" s="1"/>
  <c r="P59" i="6"/>
  <c r="Q59" i="6" s="1"/>
  <c r="P60" i="6"/>
  <c r="Q60" i="6" s="1"/>
  <c r="P61" i="6"/>
  <c r="Q61" i="6" s="1"/>
  <c r="P62" i="6"/>
  <c r="Q62" i="6" s="1"/>
  <c r="S7" i="6"/>
  <c r="S8" i="6"/>
  <c r="S59" i="6"/>
  <c r="S60" i="6"/>
  <c r="S61" i="6"/>
  <c r="S62" i="6"/>
  <c r="S6" i="6"/>
  <c r="S5" i="6"/>
  <c r="P5" i="5"/>
  <c r="Q5" i="5" s="1"/>
  <c r="P6" i="5"/>
  <c r="Q6" i="5" s="1"/>
  <c r="P7" i="5"/>
  <c r="Q7" i="5" s="1"/>
  <c r="P8" i="5"/>
  <c r="Q8" i="5" s="1"/>
  <c r="S5" i="5"/>
  <c r="S6" i="5"/>
  <c r="S7" i="5"/>
  <c r="S8" i="5"/>
  <c r="P4" i="5"/>
  <c r="Q4" i="5" s="1"/>
  <c r="R59" i="6" l="1"/>
  <c r="R5" i="5"/>
  <c r="R8" i="5"/>
  <c r="R6" i="6"/>
  <c r="R5" i="6"/>
  <c r="R8" i="6"/>
  <c r="R62" i="6"/>
  <c r="R60" i="6"/>
  <c r="R61" i="6"/>
  <c r="R6" i="5"/>
  <c r="R7" i="5"/>
  <c r="Q7" i="6"/>
  <c r="R4" i="5"/>
  <c r="I11" i="5"/>
  <c r="I148" i="5" l="1"/>
  <c r="J148" i="5"/>
  <c r="K148" i="5"/>
  <c r="L148" i="5"/>
  <c r="I149" i="5"/>
  <c r="J149" i="5"/>
  <c r="K149" i="5"/>
  <c r="L149" i="5"/>
  <c r="I150" i="5"/>
  <c r="J150" i="5"/>
  <c r="K150" i="5"/>
  <c r="L150" i="5"/>
  <c r="I151" i="5"/>
  <c r="J151" i="5"/>
  <c r="K151" i="5"/>
  <c r="L151" i="5"/>
  <c r="I152" i="5"/>
  <c r="J152" i="5"/>
  <c r="O152" i="5" s="1"/>
  <c r="K152" i="5"/>
  <c r="L152" i="5"/>
  <c r="I49" i="5"/>
  <c r="J49" i="5"/>
  <c r="K49" i="5"/>
  <c r="L49" i="5"/>
  <c r="I50" i="5"/>
  <c r="J50" i="5"/>
  <c r="K50" i="5"/>
  <c r="L50" i="5"/>
  <c r="I51" i="5"/>
  <c r="J51" i="5"/>
  <c r="K51" i="5"/>
  <c r="L51" i="5"/>
  <c r="I52" i="5"/>
  <c r="J52" i="5"/>
  <c r="K52" i="5"/>
  <c r="L52" i="5"/>
  <c r="I53" i="5"/>
  <c r="J53" i="5"/>
  <c r="K53" i="5"/>
  <c r="L53" i="5"/>
  <c r="I93" i="5"/>
  <c r="J93" i="5"/>
  <c r="K93" i="5"/>
  <c r="L93" i="5"/>
  <c r="I94" i="5"/>
  <c r="J94" i="5"/>
  <c r="K94" i="5"/>
  <c r="L94" i="5"/>
  <c r="I95" i="5"/>
  <c r="J95" i="5"/>
  <c r="K95" i="5"/>
  <c r="L95" i="5"/>
  <c r="I96" i="5"/>
  <c r="J96" i="5"/>
  <c r="K96" i="5"/>
  <c r="L96" i="5"/>
  <c r="I97" i="5"/>
  <c r="J97" i="5"/>
  <c r="K97" i="5"/>
  <c r="L97" i="5"/>
  <c r="I123" i="5"/>
  <c r="J123" i="5"/>
  <c r="K123" i="5"/>
  <c r="L123" i="5"/>
  <c r="I124" i="5"/>
  <c r="J124" i="5"/>
  <c r="K124" i="5"/>
  <c r="L124" i="5"/>
  <c r="I125" i="5"/>
  <c r="J125" i="5"/>
  <c r="K125" i="5"/>
  <c r="L125" i="5"/>
  <c r="I126" i="5"/>
  <c r="J126" i="5"/>
  <c r="K126" i="5"/>
  <c r="L126" i="5"/>
  <c r="I127" i="5"/>
  <c r="J127" i="5"/>
  <c r="K127" i="5"/>
  <c r="L127" i="5"/>
  <c r="I19" i="5"/>
  <c r="J19" i="5"/>
  <c r="K19" i="5"/>
  <c r="L19" i="5"/>
  <c r="I20" i="5"/>
  <c r="J20" i="5"/>
  <c r="K20" i="5"/>
  <c r="L20" i="5"/>
  <c r="I21" i="5"/>
  <c r="J21" i="5"/>
  <c r="K21" i="5"/>
  <c r="L21" i="5"/>
  <c r="I22" i="5"/>
  <c r="J22" i="5"/>
  <c r="K22" i="5"/>
  <c r="L22" i="5"/>
  <c r="I23" i="5"/>
  <c r="J23" i="5"/>
  <c r="K23" i="5"/>
  <c r="L23" i="5"/>
  <c r="I107" i="5"/>
  <c r="J107" i="5"/>
  <c r="K107" i="5"/>
  <c r="L107" i="5"/>
  <c r="I108" i="5"/>
  <c r="J108" i="5"/>
  <c r="K108" i="5"/>
  <c r="L108" i="5"/>
  <c r="I109" i="5"/>
  <c r="J109" i="5"/>
  <c r="K109" i="5"/>
  <c r="L109" i="5"/>
  <c r="I110" i="5"/>
  <c r="J110" i="5"/>
  <c r="K110" i="5"/>
  <c r="L110" i="5"/>
  <c r="I111" i="5"/>
  <c r="J111" i="5"/>
  <c r="K111" i="5"/>
  <c r="L111" i="5"/>
  <c r="M149" i="5" l="1"/>
  <c r="N111" i="5"/>
  <c r="O111" i="5"/>
  <c r="N110" i="5"/>
  <c r="O110" i="5"/>
  <c r="N109" i="5"/>
  <c r="O109" i="5"/>
  <c r="N108" i="5"/>
  <c r="O108" i="5"/>
  <c r="N107" i="5"/>
  <c r="O107" i="5"/>
  <c r="N23" i="5"/>
  <c r="O23" i="5"/>
  <c r="N22" i="5"/>
  <c r="O22" i="5"/>
  <c r="N21" i="5"/>
  <c r="O21" i="5"/>
  <c r="N20" i="5"/>
  <c r="O20" i="5"/>
  <c r="N19" i="5"/>
  <c r="O19" i="5"/>
  <c r="N127" i="5"/>
  <c r="O127" i="5"/>
  <c r="N126" i="5"/>
  <c r="O126" i="5"/>
  <c r="N125" i="5"/>
  <c r="O125" i="5"/>
  <c r="N124" i="5"/>
  <c r="O124" i="5"/>
  <c r="N123" i="5"/>
  <c r="O123" i="5"/>
  <c r="N97" i="5"/>
  <c r="O97" i="5"/>
  <c r="N96" i="5"/>
  <c r="O96" i="5"/>
  <c r="N95" i="5"/>
  <c r="O95" i="5"/>
  <c r="N94" i="5"/>
  <c r="O94" i="5"/>
  <c r="N93" i="5"/>
  <c r="O93" i="5"/>
  <c r="N53" i="5"/>
  <c r="O53" i="5"/>
  <c r="N52" i="5"/>
  <c r="O52" i="5"/>
  <c r="N51" i="5"/>
  <c r="O51" i="5"/>
  <c r="N50" i="5"/>
  <c r="O50" i="5"/>
  <c r="N49" i="5"/>
  <c r="O49" i="5"/>
  <c r="N151" i="5"/>
  <c r="O151" i="5"/>
  <c r="N150" i="5"/>
  <c r="O150" i="5"/>
  <c r="N149" i="5"/>
  <c r="O149" i="5"/>
  <c r="N148" i="5"/>
  <c r="O148" i="5"/>
  <c r="N152" i="5"/>
  <c r="M148" i="5"/>
  <c r="M111" i="5"/>
  <c r="M110" i="5"/>
  <c r="M109" i="5"/>
  <c r="M108" i="5"/>
  <c r="M107" i="5"/>
  <c r="M23" i="5"/>
  <c r="M22" i="5"/>
  <c r="M21" i="5"/>
  <c r="M20" i="5"/>
  <c r="M19" i="5"/>
  <c r="M127" i="5"/>
  <c r="M126" i="5"/>
  <c r="M125" i="5"/>
  <c r="M124" i="5"/>
  <c r="M123" i="5"/>
  <c r="M97" i="5"/>
  <c r="M96" i="5"/>
  <c r="M95" i="5"/>
  <c r="M94" i="5"/>
  <c r="M93" i="5"/>
  <c r="M53" i="5"/>
  <c r="M52" i="5"/>
  <c r="M51" i="5"/>
  <c r="M50" i="5"/>
  <c r="M49" i="5"/>
  <c r="M152" i="5"/>
  <c r="M151" i="5"/>
  <c r="M150" i="5"/>
  <c r="S23" i="5"/>
  <c r="S22" i="5"/>
  <c r="S21" i="5"/>
  <c r="S20" i="5"/>
  <c r="S19" i="5"/>
  <c r="S125" i="5"/>
  <c r="S124" i="5"/>
  <c r="S123" i="5"/>
  <c r="S96" i="5"/>
  <c r="S95" i="5"/>
  <c r="S127" i="5"/>
  <c r="S94" i="5"/>
  <c r="S93" i="5"/>
  <c r="S53" i="5"/>
  <c r="S49" i="5"/>
  <c r="S111" i="5"/>
  <c r="S110" i="5"/>
  <c r="S109" i="5"/>
  <c r="S108" i="5"/>
  <c r="S107" i="5"/>
  <c r="S126" i="5"/>
  <c r="S97" i="5"/>
  <c r="S52" i="5"/>
  <c r="S51" i="5"/>
  <c r="S50" i="5"/>
  <c r="S152" i="5"/>
  <c r="S151" i="5"/>
  <c r="S150" i="5"/>
  <c r="S149" i="5"/>
  <c r="S148" i="5"/>
  <c r="P111" i="5"/>
  <c r="R111" i="5" s="1"/>
  <c r="P110" i="5"/>
  <c r="Q110" i="5" s="1"/>
  <c r="P109" i="5"/>
  <c r="R109" i="5" s="1"/>
  <c r="P108" i="5"/>
  <c r="Q108" i="5" s="1"/>
  <c r="P107" i="5"/>
  <c r="R107" i="5" s="1"/>
  <c r="P23" i="5"/>
  <c r="R23" i="5" s="1"/>
  <c r="P22" i="5"/>
  <c r="R22" i="5" s="1"/>
  <c r="P21" i="5"/>
  <c r="R21" i="5" s="1"/>
  <c r="P20" i="5"/>
  <c r="R20" i="5" s="1"/>
  <c r="P19" i="5"/>
  <c r="R19" i="5" s="1"/>
  <c r="P127" i="5"/>
  <c r="R127" i="5" s="1"/>
  <c r="P126" i="5"/>
  <c r="Q126" i="5" s="1"/>
  <c r="P125" i="5"/>
  <c r="R125" i="5" s="1"/>
  <c r="P124" i="5"/>
  <c r="R124" i="5" s="1"/>
  <c r="P123" i="5"/>
  <c r="R123" i="5" s="1"/>
  <c r="P97" i="5"/>
  <c r="R97" i="5" s="1"/>
  <c r="P96" i="5"/>
  <c r="R96" i="5" s="1"/>
  <c r="P95" i="5"/>
  <c r="R95" i="5" s="1"/>
  <c r="P94" i="5"/>
  <c r="R94" i="5" s="1"/>
  <c r="P93" i="5"/>
  <c r="R93" i="5" s="1"/>
  <c r="P53" i="5"/>
  <c r="R53" i="5" s="1"/>
  <c r="P52" i="5"/>
  <c r="Q52" i="5" s="1"/>
  <c r="P51" i="5"/>
  <c r="Q51" i="5" s="1"/>
  <c r="P50" i="5"/>
  <c r="Q50" i="5" s="1"/>
  <c r="P49" i="5"/>
  <c r="R49" i="5" s="1"/>
  <c r="P152" i="5"/>
  <c r="R152" i="5" s="1"/>
  <c r="P151" i="5"/>
  <c r="R151" i="5" s="1"/>
  <c r="P150" i="5"/>
  <c r="R150" i="5" s="1"/>
  <c r="P149" i="5"/>
  <c r="R149" i="5" s="1"/>
  <c r="P148" i="5"/>
  <c r="R148" i="5" s="1"/>
  <c r="Q20" i="5" l="1"/>
  <c r="Q94" i="5"/>
  <c r="Q148" i="5"/>
  <c r="Q150" i="5"/>
  <c r="Q152" i="5"/>
  <c r="Q53" i="5"/>
  <c r="Q123" i="5"/>
  <c r="Q149" i="5"/>
  <c r="Q151" i="5"/>
  <c r="Q49" i="5"/>
  <c r="Q96" i="5"/>
  <c r="Q125" i="5"/>
  <c r="Q127" i="5"/>
  <c r="Q22" i="5"/>
  <c r="Q107" i="5"/>
  <c r="Q109" i="5"/>
  <c r="Q111" i="5"/>
  <c r="R50" i="5"/>
  <c r="R52" i="5"/>
  <c r="R126" i="5"/>
  <c r="R108" i="5"/>
  <c r="R110" i="5"/>
  <c r="Q93" i="5"/>
  <c r="Q95" i="5"/>
  <c r="Q97" i="5"/>
  <c r="Q124" i="5"/>
  <c r="Q19" i="5"/>
  <c r="Q21" i="5"/>
  <c r="Q23" i="5"/>
  <c r="R51" i="5"/>
  <c r="X711" i="6" l="1"/>
  <c r="X710" i="6"/>
  <c r="X709" i="6"/>
  <c r="X708" i="6"/>
  <c r="X707" i="6"/>
  <c r="X706" i="6"/>
  <c r="X705" i="6"/>
  <c r="X704" i="6"/>
  <c r="X703" i="6"/>
  <c r="X702" i="6"/>
  <c r="X701" i="6"/>
  <c r="X700" i="6"/>
  <c r="X699" i="6"/>
  <c r="X698" i="6"/>
  <c r="X697" i="6"/>
  <c r="X696" i="6"/>
  <c r="X695" i="6"/>
  <c r="X694" i="6"/>
  <c r="X693" i="6"/>
  <c r="X692" i="6"/>
  <c r="X691" i="6"/>
  <c r="X690" i="6"/>
  <c r="X689" i="6"/>
  <c r="X688" i="6"/>
  <c r="X687" i="6"/>
  <c r="X686" i="6"/>
  <c r="X685" i="6"/>
  <c r="X684" i="6"/>
  <c r="X683" i="6"/>
  <c r="X682" i="6"/>
  <c r="X681" i="6"/>
  <c r="X680" i="6"/>
  <c r="X679" i="6"/>
  <c r="X678" i="6"/>
  <c r="X677" i="6"/>
  <c r="X676" i="6"/>
  <c r="X675" i="6"/>
  <c r="X674" i="6"/>
  <c r="X673" i="6"/>
  <c r="X672" i="6"/>
  <c r="X671" i="6"/>
  <c r="X670" i="6"/>
  <c r="X669" i="6"/>
  <c r="X668" i="6"/>
  <c r="X667" i="6"/>
  <c r="X666" i="6"/>
  <c r="X665" i="6"/>
  <c r="X664" i="6"/>
  <c r="X663" i="6"/>
  <c r="X662" i="6"/>
  <c r="X661" i="6"/>
  <c r="X660" i="6"/>
  <c r="X659" i="6"/>
  <c r="X658" i="6"/>
  <c r="X657" i="6"/>
  <c r="X656" i="6"/>
  <c r="X655" i="6"/>
  <c r="X654" i="6"/>
  <c r="X653" i="6"/>
  <c r="X652" i="6"/>
  <c r="X651" i="6"/>
  <c r="X650" i="6"/>
  <c r="X649" i="6"/>
  <c r="X648" i="6"/>
  <c r="X647" i="6"/>
  <c r="X646" i="6"/>
  <c r="X645" i="6"/>
  <c r="X644" i="6"/>
  <c r="X643" i="6"/>
  <c r="X642" i="6"/>
  <c r="X641" i="6"/>
  <c r="X640" i="6"/>
  <c r="X639" i="6"/>
  <c r="X638" i="6"/>
  <c r="X637" i="6"/>
  <c r="X636" i="6"/>
  <c r="X635" i="6"/>
  <c r="X634" i="6"/>
  <c r="X633" i="6"/>
  <c r="X632" i="6"/>
  <c r="X631" i="6"/>
  <c r="X630" i="6"/>
  <c r="X629" i="6"/>
  <c r="X628" i="6"/>
  <c r="X627" i="6"/>
  <c r="X626" i="6"/>
  <c r="X625" i="6"/>
  <c r="X624" i="6"/>
  <c r="X623" i="6"/>
  <c r="X622" i="6"/>
  <c r="X621" i="6"/>
  <c r="X620" i="6"/>
  <c r="X619" i="6"/>
  <c r="X618" i="6"/>
  <c r="X617" i="6"/>
  <c r="X616" i="6"/>
  <c r="X615" i="6"/>
  <c r="X614" i="6"/>
  <c r="X613" i="6"/>
  <c r="X612" i="6"/>
  <c r="X611" i="6"/>
  <c r="X610" i="6"/>
  <c r="X609" i="6"/>
  <c r="X608" i="6"/>
  <c r="X607" i="6"/>
  <c r="X606" i="6"/>
  <c r="X605" i="6"/>
  <c r="X604" i="6"/>
  <c r="X603" i="6"/>
  <c r="X602" i="6"/>
  <c r="X601" i="6"/>
  <c r="X600" i="6"/>
  <c r="X599" i="6"/>
  <c r="X598" i="6"/>
  <c r="X597" i="6"/>
  <c r="X596" i="6"/>
  <c r="X595" i="6"/>
  <c r="X594" i="6"/>
  <c r="X593" i="6"/>
  <c r="X592" i="6"/>
  <c r="X591" i="6"/>
  <c r="X590" i="6"/>
  <c r="X589" i="6"/>
  <c r="X588" i="6"/>
  <c r="X587" i="6"/>
  <c r="X586" i="6"/>
  <c r="X585" i="6"/>
  <c r="X584" i="6"/>
  <c r="X583" i="6"/>
  <c r="X582" i="6"/>
  <c r="X581" i="6"/>
  <c r="X580" i="6"/>
  <c r="X579" i="6"/>
  <c r="X578" i="6"/>
  <c r="X577" i="6"/>
  <c r="X576" i="6"/>
  <c r="X575" i="6"/>
  <c r="X574" i="6"/>
  <c r="X573" i="6"/>
  <c r="X572" i="6"/>
  <c r="X571" i="6"/>
  <c r="X570" i="6"/>
  <c r="X569" i="6"/>
  <c r="X568" i="6"/>
  <c r="X567" i="6"/>
  <c r="X566" i="6"/>
  <c r="X565" i="6"/>
  <c r="X564" i="6"/>
  <c r="X563" i="6"/>
  <c r="X562" i="6"/>
  <c r="X561" i="6"/>
  <c r="X560" i="6"/>
  <c r="X559" i="6"/>
  <c r="X558" i="6"/>
  <c r="X557" i="6"/>
  <c r="X556" i="6"/>
  <c r="X555" i="6"/>
  <c r="X554" i="6"/>
  <c r="X553" i="6"/>
  <c r="X552" i="6"/>
  <c r="X551" i="6"/>
  <c r="X550" i="6"/>
  <c r="X549" i="6"/>
  <c r="X548" i="6"/>
  <c r="X547" i="6"/>
  <c r="X546" i="6"/>
  <c r="X545" i="6"/>
  <c r="X544" i="6"/>
  <c r="X543" i="6"/>
  <c r="X542" i="6"/>
  <c r="X541" i="6"/>
  <c r="X540" i="6"/>
  <c r="X539" i="6"/>
  <c r="X538" i="6"/>
  <c r="X537" i="6"/>
  <c r="X536" i="6"/>
  <c r="X535" i="6"/>
  <c r="X534" i="6"/>
  <c r="X533" i="6"/>
  <c r="X532" i="6"/>
  <c r="X531" i="6"/>
  <c r="X530" i="6"/>
  <c r="X529" i="6"/>
  <c r="X528" i="6"/>
  <c r="X527" i="6"/>
  <c r="X526" i="6"/>
  <c r="X525" i="6"/>
  <c r="X524" i="6"/>
  <c r="X523" i="6"/>
  <c r="X522" i="6"/>
  <c r="X521" i="6"/>
  <c r="X520" i="6"/>
  <c r="X519" i="6"/>
  <c r="X518" i="6"/>
  <c r="X517" i="6"/>
  <c r="X516" i="6"/>
  <c r="X515" i="6"/>
  <c r="X514" i="6"/>
  <c r="X513" i="6"/>
  <c r="X512" i="6"/>
  <c r="X511" i="6"/>
  <c r="X510" i="6"/>
  <c r="X509" i="6"/>
  <c r="X508" i="6"/>
  <c r="X507" i="6"/>
  <c r="X506" i="6"/>
  <c r="X505" i="6"/>
  <c r="X504" i="6"/>
  <c r="X503" i="6"/>
  <c r="X502" i="6"/>
  <c r="X501" i="6"/>
  <c r="X500" i="6"/>
  <c r="X499" i="6"/>
  <c r="X498" i="6"/>
  <c r="X497" i="6"/>
  <c r="X496" i="6"/>
  <c r="X495" i="6"/>
  <c r="X494" i="6"/>
  <c r="X493" i="6"/>
  <c r="X492" i="6"/>
  <c r="X491" i="6"/>
  <c r="X490" i="6"/>
  <c r="X489" i="6"/>
  <c r="X488" i="6"/>
  <c r="X487" i="6"/>
  <c r="X486" i="6"/>
  <c r="X485" i="6"/>
  <c r="X484" i="6"/>
  <c r="X483" i="6"/>
  <c r="X482" i="6"/>
  <c r="X481" i="6"/>
  <c r="X480" i="6"/>
  <c r="X479" i="6"/>
  <c r="X478" i="6"/>
  <c r="X477" i="6"/>
  <c r="X476" i="6"/>
  <c r="X475" i="6"/>
  <c r="X474" i="6"/>
  <c r="X473" i="6"/>
  <c r="X472" i="6"/>
  <c r="X471" i="6"/>
  <c r="X470" i="6"/>
  <c r="X469" i="6"/>
  <c r="X468" i="6"/>
  <c r="X467" i="6"/>
  <c r="X466" i="6"/>
  <c r="X465" i="6"/>
  <c r="X464" i="6"/>
  <c r="X463" i="6"/>
  <c r="X462" i="6"/>
  <c r="X461" i="6"/>
  <c r="X460" i="6"/>
  <c r="X459" i="6"/>
  <c r="X458" i="6"/>
  <c r="X457" i="6"/>
  <c r="X456" i="6"/>
  <c r="X455" i="6"/>
  <c r="X454" i="6"/>
  <c r="X453" i="6"/>
  <c r="X452" i="6"/>
  <c r="X451" i="6"/>
  <c r="X450" i="6"/>
  <c r="X449" i="6"/>
  <c r="X448" i="6"/>
  <c r="X447" i="6"/>
  <c r="X446" i="6"/>
  <c r="X445" i="6"/>
  <c r="X444" i="6"/>
  <c r="X443" i="6"/>
  <c r="X442" i="6"/>
  <c r="X441" i="6"/>
  <c r="X440" i="6"/>
  <c r="X439" i="6"/>
  <c r="X438" i="6"/>
  <c r="X437" i="6"/>
  <c r="X436" i="6"/>
  <c r="X435" i="6"/>
  <c r="X434" i="6"/>
  <c r="X433" i="6"/>
  <c r="X432" i="6"/>
  <c r="X431" i="6"/>
  <c r="X430" i="6"/>
  <c r="X429" i="6"/>
  <c r="X428" i="6"/>
  <c r="X427" i="6"/>
  <c r="X426" i="6"/>
  <c r="X425" i="6"/>
  <c r="X424" i="6"/>
  <c r="X423" i="6"/>
  <c r="X422" i="6"/>
  <c r="X421" i="6"/>
  <c r="X420" i="6"/>
  <c r="X419" i="6"/>
  <c r="X418" i="6"/>
  <c r="X417" i="6"/>
  <c r="X416" i="6"/>
  <c r="X415" i="6"/>
  <c r="X414" i="6"/>
  <c r="X413" i="6"/>
  <c r="X412" i="6"/>
  <c r="X411" i="6"/>
  <c r="X410" i="6"/>
  <c r="X409" i="6"/>
  <c r="X408" i="6"/>
  <c r="X407" i="6"/>
  <c r="X406" i="6"/>
  <c r="X405" i="6"/>
  <c r="X404" i="6"/>
  <c r="X403" i="6"/>
  <c r="X402" i="6"/>
  <c r="X401" i="6"/>
  <c r="X400" i="6"/>
  <c r="X399" i="6"/>
  <c r="X398" i="6"/>
  <c r="X397" i="6"/>
  <c r="X396" i="6"/>
  <c r="X395" i="6"/>
  <c r="X394" i="6"/>
  <c r="X393" i="6"/>
  <c r="X392" i="6"/>
  <c r="X391" i="6"/>
  <c r="X390" i="6"/>
  <c r="X389" i="6"/>
  <c r="X388" i="6"/>
  <c r="X387" i="6"/>
  <c r="X386" i="6"/>
  <c r="X385" i="6"/>
  <c r="X384" i="6"/>
  <c r="X383" i="6"/>
  <c r="X382" i="6"/>
  <c r="X381" i="6"/>
  <c r="X380" i="6"/>
  <c r="X379" i="6"/>
  <c r="X378" i="6"/>
  <c r="X377" i="6"/>
  <c r="X376" i="6"/>
  <c r="X375" i="6"/>
  <c r="X374" i="6"/>
  <c r="X373" i="6"/>
  <c r="X372" i="6"/>
  <c r="X371" i="6"/>
  <c r="X370" i="6"/>
  <c r="X369" i="6"/>
  <c r="X368" i="6"/>
  <c r="X367" i="6"/>
  <c r="X366" i="6"/>
  <c r="X365" i="6"/>
  <c r="X364" i="6"/>
  <c r="X363" i="6"/>
  <c r="X362" i="6"/>
  <c r="X361" i="6"/>
  <c r="X360" i="6"/>
  <c r="X359" i="6"/>
  <c r="X358" i="6"/>
  <c r="X357" i="6"/>
  <c r="X356" i="6"/>
  <c r="X355" i="6"/>
  <c r="X354" i="6"/>
  <c r="X353" i="6"/>
  <c r="X352" i="6"/>
  <c r="X351" i="6"/>
  <c r="X350" i="6"/>
  <c r="X349" i="6"/>
  <c r="X348" i="6"/>
  <c r="X347" i="6"/>
  <c r="X346" i="6"/>
  <c r="X345" i="6"/>
  <c r="X344" i="6"/>
  <c r="X343" i="6"/>
  <c r="X342" i="6"/>
  <c r="X341" i="6"/>
  <c r="X340" i="6"/>
  <c r="X339" i="6"/>
  <c r="X338" i="6"/>
  <c r="X337" i="6"/>
  <c r="X336" i="6"/>
  <c r="X335" i="6"/>
  <c r="X334" i="6"/>
  <c r="X333" i="6"/>
  <c r="X332" i="6"/>
  <c r="X331" i="6"/>
  <c r="X330" i="6"/>
  <c r="X329" i="6"/>
  <c r="X328" i="6"/>
  <c r="X327" i="6"/>
  <c r="X326" i="6"/>
  <c r="X325" i="6"/>
  <c r="X324" i="6"/>
  <c r="X323" i="6"/>
  <c r="X322" i="6"/>
  <c r="X321" i="6"/>
  <c r="X320" i="6"/>
  <c r="X319" i="6"/>
  <c r="X318" i="6"/>
  <c r="X317" i="6"/>
  <c r="X316" i="6"/>
  <c r="X315" i="6"/>
  <c r="X314" i="6"/>
  <c r="X313" i="6"/>
  <c r="X312" i="6"/>
  <c r="X311" i="6"/>
  <c r="X310" i="6"/>
  <c r="X309" i="6"/>
  <c r="X308" i="6"/>
  <c r="X307" i="6"/>
  <c r="X306" i="6"/>
  <c r="X305" i="6"/>
  <c r="X304" i="6"/>
  <c r="X303" i="6"/>
  <c r="X302" i="6"/>
  <c r="X301" i="6"/>
  <c r="X300" i="6"/>
  <c r="X299" i="6"/>
  <c r="X298" i="6"/>
  <c r="X297" i="6"/>
  <c r="X296" i="6"/>
  <c r="X295" i="6"/>
  <c r="X294" i="6"/>
  <c r="X293" i="6"/>
  <c r="X292" i="6"/>
  <c r="X291" i="6"/>
  <c r="X290" i="6"/>
  <c r="X289" i="6"/>
  <c r="X288" i="6"/>
  <c r="X287" i="6"/>
  <c r="X286" i="6"/>
  <c r="X285" i="6"/>
  <c r="X284" i="6"/>
  <c r="X283" i="6"/>
  <c r="X282" i="6"/>
  <c r="X281" i="6"/>
  <c r="X280" i="6"/>
  <c r="X279" i="6"/>
  <c r="X278" i="6"/>
  <c r="X277" i="6"/>
  <c r="X276" i="6"/>
  <c r="X275" i="6"/>
  <c r="X274" i="6"/>
  <c r="X273" i="6"/>
  <c r="X272" i="6"/>
  <c r="X271" i="6"/>
  <c r="X270" i="6"/>
  <c r="X269" i="6"/>
  <c r="X268" i="6"/>
  <c r="X267" i="6"/>
  <c r="X266" i="6"/>
  <c r="X265" i="6"/>
  <c r="X264" i="6"/>
  <c r="X263" i="6"/>
  <c r="X262" i="6"/>
  <c r="X261" i="6"/>
  <c r="X260" i="6"/>
  <c r="X259" i="6"/>
  <c r="X258" i="6"/>
  <c r="X257" i="6"/>
  <c r="X256" i="6"/>
  <c r="X255" i="6"/>
  <c r="X254" i="6"/>
  <c r="X253" i="6"/>
  <c r="X252" i="6"/>
  <c r="X251" i="6"/>
  <c r="X250" i="6"/>
  <c r="X249" i="6"/>
  <c r="X248" i="6"/>
  <c r="X247" i="6"/>
  <c r="X246" i="6"/>
  <c r="X245" i="6"/>
  <c r="X244" i="6"/>
  <c r="X243" i="6"/>
  <c r="X242" i="6"/>
  <c r="X241" i="6"/>
  <c r="X240" i="6"/>
  <c r="X239" i="6"/>
  <c r="X238" i="6"/>
  <c r="X237" i="6"/>
  <c r="X236" i="6"/>
  <c r="X235" i="6"/>
  <c r="X234" i="6"/>
  <c r="X233" i="6"/>
  <c r="X232" i="6"/>
  <c r="X231" i="6"/>
  <c r="X230" i="6"/>
  <c r="X229" i="6"/>
  <c r="X228" i="6"/>
  <c r="X227" i="6"/>
  <c r="X226" i="6"/>
  <c r="X225" i="6"/>
  <c r="X224" i="6"/>
  <c r="X223" i="6"/>
  <c r="X222" i="6"/>
  <c r="X221" i="6"/>
  <c r="X220" i="6"/>
  <c r="X219" i="6"/>
  <c r="X218" i="6"/>
  <c r="X217" i="6"/>
  <c r="X216" i="6"/>
  <c r="X215" i="6"/>
  <c r="X214" i="6"/>
  <c r="X213" i="6"/>
  <c r="X212" i="6"/>
  <c r="X211" i="6"/>
  <c r="X210" i="6"/>
  <c r="X209" i="6"/>
  <c r="X208" i="6"/>
  <c r="X207" i="6"/>
  <c r="X206" i="6"/>
  <c r="X205" i="6"/>
  <c r="X204" i="6"/>
  <c r="X203" i="6"/>
  <c r="X202" i="6"/>
  <c r="X201" i="6"/>
  <c r="X200" i="6"/>
  <c r="X199" i="6"/>
  <c r="X198" i="6"/>
  <c r="X197" i="6"/>
  <c r="X196" i="6"/>
  <c r="X195" i="6"/>
  <c r="X194" i="6"/>
  <c r="X193" i="6"/>
  <c r="X192" i="6"/>
  <c r="X191" i="6"/>
  <c r="X190" i="6"/>
  <c r="X189" i="6"/>
  <c r="X188" i="6"/>
  <c r="X187" i="6"/>
  <c r="X186" i="6"/>
  <c r="X185" i="6"/>
  <c r="X184" i="6"/>
  <c r="X183" i="6"/>
  <c r="X182" i="6"/>
  <c r="X181" i="6"/>
  <c r="X180" i="6"/>
  <c r="X179" i="6"/>
  <c r="X178" i="6"/>
  <c r="X177" i="6"/>
  <c r="X176" i="6"/>
  <c r="X175" i="6"/>
  <c r="X174" i="6"/>
  <c r="X173" i="6"/>
  <c r="X172" i="6"/>
  <c r="X171" i="6"/>
  <c r="X170" i="6"/>
  <c r="X169" i="6"/>
  <c r="X168" i="6"/>
  <c r="X167" i="6"/>
  <c r="X166" i="6"/>
  <c r="X165" i="6"/>
  <c r="X164" i="6"/>
  <c r="X163" i="6"/>
  <c r="X162" i="6"/>
  <c r="X161" i="6"/>
  <c r="X160" i="6"/>
  <c r="X159" i="6"/>
  <c r="X158" i="6"/>
  <c r="X157" i="6"/>
  <c r="X156" i="6"/>
  <c r="X155" i="6"/>
  <c r="X154" i="6"/>
  <c r="X153" i="6"/>
  <c r="X152" i="6"/>
  <c r="X151" i="6"/>
  <c r="X150" i="6"/>
  <c r="X149" i="6"/>
  <c r="X148" i="6"/>
  <c r="X147" i="6"/>
  <c r="X146" i="6"/>
  <c r="X145" i="6"/>
  <c r="X144" i="6"/>
  <c r="X143" i="6"/>
  <c r="X142" i="6"/>
  <c r="X141" i="6"/>
  <c r="X140" i="6"/>
  <c r="X139" i="6"/>
  <c r="X138" i="6"/>
  <c r="X137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L38" i="6"/>
  <c r="K38" i="6"/>
  <c r="J38" i="6"/>
  <c r="I38" i="6"/>
  <c r="X120" i="6"/>
  <c r="L37" i="6"/>
  <c r="K37" i="6"/>
  <c r="J37" i="6"/>
  <c r="I37" i="6"/>
  <c r="X119" i="6"/>
  <c r="L36" i="6"/>
  <c r="K36" i="6"/>
  <c r="J36" i="6"/>
  <c r="I36" i="6"/>
  <c r="X118" i="6"/>
  <c r="L35" i="6"/>
  <c r="K35" i="6"/>
  <c r="J35" i="6"/>
  <c r="I35" i="6"/>
  <c r="X117" i="6"/>
  <c r="L34" i="6"/>
  <c r="K34" i="6"/>
  <c r="J34" i="6"/>
  <c r="I34" i="6"/>
  <c r="X116" i="6"/>
  <c r="L72" i="6"/>
  <c r="K72" i="6"/>
  <c r="J72" i="6"/>
  <c r="I72" i="6"/>
  <c r="X115" i="6"/>
  <c r="L71" i="6"/>
  <c r="K71" i="6"/>
  <c r="J71" i="6"/>
  <c r="I71" i="6"/>
  <c r="X114" i="6"/>
  <c r="L70" i="6"/>
  <c r="K70" i="6"/>
  <c r="J70" i="6"/>
  <c r="I70" i="6"/>
  <c r="X113" i="6"/>
  <c r="L69" i="6"/>
  <c r="K69" i="6"/>
  <c r="J69" i="6"/>
  <c r="I69" i="6"/>
  <c r="X112" i="6"/>
  <c r="L68" i="6"/>
  <c r="K68" i="6"/>
  <c r="J68" i="6"/>
  <c r="I68" i="6"/>
  <c r="X111" i="6"/>
  <c r="L28" i="6"/>
  <c r="K28" i="6"/>
  <c r="J28" i="6"/>
  <c r="I28" i="6"/>
  <c r="X110" i="6"/>
  <c r="L27" i="6"/>
  <c r="K27" i="6"/>
  <c r="J27" i="6"/>
  <c r="I27" i="6"/>
  <c r="X109" i="6"/>
  <c r="L26" i="6"/>
  <c r="K26" i="6"/>
  <c r="J26" i="6"/>
  <c r="I26" i="6"/>
  <c r="X108" i="6"/>
  <c r="L25" i="6"/>
  <c r="K25" i="6"/>
  <c r="J25" i="6"/>
  <c r="I25" i="6"/>
  <c r="X107" i="6"/>
  <c r="L24" i="6"/>
  <c r="K24" i="6"/>
  <c r="J24" i="6"/>
  <c r="I24" i="6"/>
  <c r="X106" i="6"/>
  <c r="L48" i="6"/>
  <c r="K48" i="6"/>
  <c r="J48" i="6"/>
  <c r="I48" i="6"/>
  <c r="X105" i="6"/>
  <c r="L47" i="6"/>
  <c r="K47" i="6"/>
  <c r="J47" i="6"/>
  <c r="I47" i="6"/>
  <c r="X104" i="6"/>
  <c r="L46" i="6"/>
  <c r="K46" i="6"/>
  <c r="J46" i="6"/>
  <c r="I46" i="6"/>
  <c r="X103" i="6"/>
  <c r="L45" i="6"/>
  <c r="K45" i="6"/>
  <c r="J45" i="6"/>
  <c r="I45" i="6"/>
  <c r="L44" i="6"/>
  <c r="K44" i="6"/>
  <c r="J44" i="6"/>
  <c r="I44" i="6"/>
  <c r="L23" i="6"/>
  <c r="K23" i="6"/>
  <c r="J23" i="6"/>
  <c r="I23" i="6"/>
  <c r="X102" i="6"/>
  <c r="L22" i="6"/>
  <c r="K22" i="6"/>
  <c r="J22" i="6"/>
  <c r="I22" i="6"/>
  <c r="X101" i="6"/>
  <c r="L21" i="6"/>
  <c r="K21" i="6"/>
  <c r="J21" i="6"/>
  <c r="I21" i="6"/>
  <c r="X100" i="6"/>
  <c r="L20" i="6"/>
  <c r="K20" i="6"/>
  <c r="J20" i="6"/>
  <c r="I20" i="6"/>
  <c r="X99" i="6"/>
  <c r="L19" i="6"/>
  <c r="K19" i="6"/>
  <c r="J19" i="6"/>
  <c r="I19" i="6"/>
  <c r="X98" i="6"/>
  <c r="L33" i="6"/>
  <c r="K33" i="6"/>
  <c r="J33" i="6"/>
  <c r="I33" i="6"/>
  <c r="L32" i="6"/>
  <c r="K32" i="6"/>
  <c r="J32" i="6"/>
  <c r="I32" i="6"/>
  <c r="L31" i="6"/>
  <c r="K31" i="6"/>
  <c r="J31" i="6"/>
  <c r="I31" i="6"/>
  <c r="L30" i="6"/>
  <c r="K30" i="6"/>
  <c r="J30" i="6"/>
  <c r="I30" i="6"/>
  <c r="X97" i="6"/>
  <c r="L29" i="6"/>
  <c r="K29" i="6"/>
  <c r="J29" i="6"/>
  <c r="I29" i="6"/>
  <c r="X96" i="6"/>
  <c r="L18" i="6"/>
  <c r="K18" i="6"/>
  <c r="J18" i="6"/>
  <c r="I18" i="6"/>
  <c r="X95" i="6"/>
  <c r="L17" i="6"/>
  <c r="K17" i="6"/>
  <c r="J17" i="6"/>
  <c r="I17" i="6"/>
  <c r="X94" i="6"/>
  <c r="L16" i="6"/>
  <c r="K16" i="6"/>
  <c r="J16" i="6"/>
  <c r="I16" i="6"/>
  <c r="X93" i="6"/>
  <c r="L15" i="6"/>
  <c r="K15" i="6"/>
  <c r="J15" i="6"/>
  <c r="I15" i="6"/>
  <c r="L14" i="6"/>
  <c r="K14" i="6"/>
  <c r="J14" i="6"/>
  <c r="I14" i="6"/>
  <c r="X92" i="6"/>
  <c r="L53" i="6"/>
  <c r="K53" i="6"/>
  <c r="J53" i="6"/>
  <c r="I53" i="6"/>
  <c r="X91" i="6"/>
  <c r="L52" i="6"/>
  <c r="K52" i="6"/>
  <c r="J52" i="6"/>
  <c r="I52" i="6"/>
  <c r="X90" i="6"/>
  <c r="L51" i="6"/>
  <c r="K51" i="6"/>
  <c r="J51" i="6"/>
  <c r="I51" i="6"/>
  <c r="X89" i="6"/>
  <c r="L50" i="6"/>
  <c r="K50" i="6"/>
  <c r="J50" i="6"/>
  <c r="I50" i="6"/>
  <c r="X88" i="6"/>
  <c r="L49" i="6"/>
  <c r="K49" i="6"/>
  <c r="J49" i="6"/>
  <c r="I49" i="6"/>
  <c r="X87" i="6"/>
  <c r="L43" i="6"/>
  <c r="K43" i="6"/>
  <c r="J43" i="6"/>
  <c r="I43" i="6"/>
  <c r="X86" i="6"/>
  <c r="L42" i="6"/>
  <c r="K42" i="6"/>
  <c r="J42" i="6"/>
  <c r="I42" i="6"/>
  <c r="X85" i="6"/>
  <c r="L41" i="6"/>
  <c r="K41" i="6"/>
  <c r="J41" i="6"/>
  <c r="I41" i="6"/>
  <c r="X84" i="6"/>
  <c r="L40" i="6"/>
  <c r="K40" i="6"/>
  <c r="J40" i="6"/>
  <c r="I40" i="6"/>
  <c r="X83" i="6"/>
  <c r="L39" i="6"/>
  <c r="K39" i="6"/>
  <c r="J39" i="6"/>
  <c r="I3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X82" i="6"/>
  <c r="L54" i="6"/>
  <c r="K54" i="6"/>
  <c r="J54" i="6"/>
  <c r="I54" i="6"/>
  <c r="X81" i="6"/>
  <c r="L67" i="6"/>
  <c r="K67" i="6"/>
  <c r="J67" i="6"/>
  <c r="I67" i="6"/>
  <c r="X80" i="6"/>
  <c r="L66" i="6"/>
  <c r="K66" i="6"/>
  <c r="J66" i="6"/>
  <c r="I66" i="6"/>
  <c r="X79" i="6"/>
  <c r="L65" i="6"/>
  <c r="K65" i="6"/>
  <c r="J65" i="6"/>
  <c r="I65" i="6"/>
  <c r="X78" i="6"/>
  <c r="L64" i="6"/>
  <c r="K64" i="6"/>
  <c r="J64" i="6"/>
  <c r="I64" i="6"/>
  <c r="L63" i="6"/>
  <c r="K63" i="6"/>
  <c r="J63" i="6"/>
  <c r="I63" i="6"/>
  <c r="X77" i="6"/>
  <c r="L13" i="6"/>
  <c r="K13" i="6"/>
  <c r="J13" i="6"/>
  <c r="I13" i="6"/>
  <c r="X76" i="6"/>
  <c r="L12" i="6"/>
  <c r="K12" i="6"/>
  <c r="J12" i="6"/>
  <c r="I12" i="6"/>
  <c r="X75" i="6"/>
  <c r="L11" i="6"/>
  <c r="K11" i="6"/>
  <c r="J11" i="6"/>
  <c r="I11" i="6"/>
  <c r="X74" i="6"/>
  <c r="L10" i="6"/>
  <c r="K10" i="6"/>
  <c r="J10" i="6"/>
  <c r="I10" i="6"/>
  <c r="X73" i="6"/>
  <c r="L9" i="6"/>
  <c r="K9" i="6"/>
  <c r="J9" i="6"/>
  <c r="I9" i="6"/>
  <c r="L142" i="6"/>
  <c r="K142" i="6"/>
  <c r="J142" i="6"/>
  <c r="I142" i="6"/>
  <c r="L141" i="6"/>
  <c r="K141" i="6"/>
  <c r="J141" i="6"/>
  <c r="I141" i="6"/>
  <c r="X72" i="6"/>
  <c r="L140" i="6"/>
  <c r="K140" i="6"/>
  <c r="J140" i="6"/>
  <c r="I140" i="6"/>
  <c r="X71" i="6"/>
  <c r="L139" i="6"/>
  <c r="K139" i="6"/>
  <c r="J139" i="6"/>
  <c r="I139" i="6"/>
  <c r="X70" i="6"/>
  <c r="L138" i="6"/>
  <c r="K138" i="6"/>
  <c r="J138" i="6"/>
  <c r="I138" i="6"/>
  <c r="X69" i="6"/>
  <c r="L147" i="6"/>
  <c r="K147" i="6"/>
  <c r="J147" i="6"/>
  <c r="I147" i="6"/>
  <c r="X68" i="6"/>
  <c r="L146" i="6"/>
  <c r="K146" i="6"/>
  <c r="J146" i="6"/>
  <c r="I146" i="6"/>
  <c r="X67" i="6"/>
  <c r="L145" i="6"/>
  <c r="K145" i="6"/>
  <c r="J145" i="6"/>
  <c r="I145" i="6"/>
  <c r="X66" i="6"/>
  <c r="L144" i="6"/>
  <c r="K144" i="6"/>
  <c r="J144" i="6"/>
  <c r="I144" i="6"/>
  <c r="X65" i="6"/>
  <c r="L143" i="6"/>
  <c r="K143" i="6"/>
  <c r="J143" i="6"/>
  <c r="I143" i="6"/>
  <c r="X64" i="6"/>
  <c r="L137" i="6"/>
  <c r="K137" i="6"/>
  <c r="J137" i="6"/>
  <c r="I137" i="6"/>
  <c r="X63" i="6"/>
  <c r="L136" i="6"/>
  <c r="K136" i="6"/>
  <c r="J136" i="6"/>
  <c r="I136" i="6"/>
  <c r="X62" i="6"/>
  <c r="L135" i="6"/>
  <c r="K135" i="6"/>
  <c r="J135" i="6"/>
  <c r="I135" i="6"/>
  <c r="X61" i="6"/>
  <c r="L134" i="6"/>
  <c r="K134" i="6"/>
  <c r="J134" i="6"/>
  <c r="I134" i="6"/>
  <c r="X60" i="6"/>
  <c r="L133" i="6"/>
  <c r="K133" i="6"/>
  <c r="J133" i="6"/>
  <c r="I133" i="6"/>
  <c r="X59" i="6"/>
  <c r="L152" i="6"/>
  <c r="K152" i="6"/>
  <c r="J152" i="6"/>
  <c r="I152" i="6"/>
  <c r="L151" i="6"/>
  <c r="K151" i="6"/>
  <c r="J151" i="6"/>
  <c r="I151" i="6"/>
  <c r="L150" i="6"/>
  <c r="K150" i="6"/>
  <c r="J150" i="6"/>
  <c r="I150" i="6"/>
  <c r="L149" i="6"/>
  <c r="K149" i="6"/>
  <c r="J149" i="6"/>
  <c r="I149" i="6"/>
  <c r="L148" i="6"/>
  <c r="K148" i="6"/>
  <c r="J148" i="6"/>
  <c r="I148" i="6"/>
  <c r="X58" i="6"/>
  <c r="L127" i="6"/>
  <c r="K127" i="6"/>
  <c r="J127" i="6"/>
  <c r="I127" i="6"/>
  <c r="X57" i="6"/>
  <c r="L126" i="6"/>
  <c r="K126" i="6"/>
  <c r="J126" i="6"/>
  <c r="I126" i="6"/>
  <c r="X56" i="6"/>
  <c r="L125" i="6"/>
  <c r="K125" i="6"/>
  <c r="J125" i="6"/>
  <c r="I125" i="6"/>
  <c r="X55" i="6"/>
  <c r="L124" i="6"/>
  <c r="K124" i="6"/>
  <c r="J124" i="6"/>
  <c r="I124" i="6"/>
  <c r="X54" i="6"/>
  <c r="L123" i="6"/>
  <c r="K123" i="6"/>
  <c r="J123" i="6"/>
  <c r="I123" i="6"/>
  <c r="X53" i="6"/>
  <c r="L122" i="6"/>
  <c r="K122" i="6"/>
  <c r="J122" i="6"/>
  <c r="I122" i="6"/>
  <c r="X52" i="6"/>
  <c r="L121" i="6"/>
  <c r="K121" i="6"/>
  <c r="J121" i="6"/>
  <c r="I121" i="6"/>
  <c r="X51" i="6"/>
  <c r="L120" i="6"/>
  <c r="K120" i="6"/>
  <c r="J120" i="6"/>
  <c r="I120" i="6"/>
  <c r="X50" i="6"/>
  <c r="L119" i="6"/>
  <c r="K119" i="6"/>
  <c r="J119" i="6"/>
  <c r="I119" i="6"/>
  <c r="X49" i="6"/>
  <c r="L118" i="6"/>
  <c r="K118" i="6"/>
  <c r="J118" i="6"/>
  <c r="I118" i="6"/>
  <c r="X48" i="6"/>
  <c r="L117" i="6"/>
  <c r="K117" i="6"/>
  <c r="J117" i="6"/>
  <c r="I117" i="6"/>
  <c r="X47" i="6"/>
  <c r="L116" i="6"/>
  <c r="K116" i="6"/>
  <c r="J116" i="6"/>
  <c r="I116" i="6"/>
  <c r="X46" i="6"/>
  <c r="L115" i="6"/>
  <c r="K115" i="6"/>
  <c r="J115" i="6"/>
  <c r="I115" i="6"/>
  <c r="X45" i="6"/>
  <c r="L114" i="6"/>
  <c r="K114" i="6"/>
  <c r="J114" i="6"/>
  <c r="I114" i="6"/>
  <c r="X44" i="6"/>
  <c r="L113" i="6"/>
  <c r="K113" i="6"/>
  <c r="J113" i="6"/>
  <c r="I113" i="6"/>
  <c r="X43" i="6"/>
  <c r="L132" i="6"/>
  <c r="K132" i="6"/>
  <c r="J132" i="6"/>
  <c r="I132" i="6"/>
  <c r="X42" i="6"/>
  <c r="L131" i="6"/>
  <c r="K131" i="6"/>
  <c r="J131" i="6"/>
  <c r="I131" i="6"/>
  <c r="X41" i="6"/>
  <c r="L130" i="6"/>
  <c r="K130" i="6"/>
  <c r="J130" i="6"/>
  <c r="I130" i="6"/>
  <c r="X40" i="6"/>
  <c r="L129" i="6"/>
  <c r="K129" i="6"/>
  <c r="J129" i="6"/>
  <c r="I129" i="6"/>
  <c r="X39" i="6"/>
  <c r="L128" i="6"/>
  <c r="K128" i="6"/>
  <c r="J128" i="6"/>
  <c r="I128" i="6"/>
  <c r="X38" i="6"/>
  <c r="L112" i="6"/>
  <c r="K112" i="6"/>
  <c r="J112" i="6"/>
  <c r="I112" i="6"/>
  <c r="X37" i="6"/>
  <c r="L111" i="6"/>
  <c r="K111" i="6"/>
  <c r="J111" i="6"/>
  <c r="I111" i="6"/>
  <c r="X36" i="6"/>
  <c r="L110" i="6"/>
  <c r="K110" i="6"/>
  <c r="J110" i="6"/>
  <c r="I110" i="6"/>
  <c r="X35" i="6"/>
  <c r="L109" i="6"/>
  <c r="K109" i="6"/>
  <c r="J109" i="6"/>
  <c r="I109" i="6"/>
  <c r="X34" i="6"/>
  <c r="L108" i="6"/>
  <c r="K108" i="6"/>
  <c r="J108" i="6"/>
  <c r="I108" i="6"/>
  <c r="L102" i="6"/>
  <c r="K102" i="6"/>
  <c r="J102" i="6"/>
  <c r="I102" i="6"/>
  <c r="L101" i="6"/>
  <c r="K101" i="6"/>
  <c r="J101" i="6"/>
  <c r="I101" i="6"/>
  <c r="X33" i="6"/>
  <c r="L100" i="6"/>
  <c r="K100" i="6"/>
  <c r="J100" i="6"/>
  <c r="I100" i="6"/>
  <c r="X32" i="6"/>
  <c r="L99" i="6"/>
  <c r="K99" i="6"/>
  <c r="J99" i="6"/>
  <c r="I99" i="6"/>
  <c r="X31" i="6"/>
  <c r="L98" i="6"/>
  <c r="K98" i="6"/>
  <c r="J98" i="6"/>
  <c r="I98" i="6"/>
  <c r="X30" i="6"/>
  <c r="L87" i="6"/>
  <c r="K87" i="6"/>
  <c r="J87" i="6"/>
  <c r="I87" i="6"/>
  <c r="X29" i="6"/>
  <c r="L86" i="6"/>
  <c r="K86" i="6"/>
  <c r="J86" i="6"/>
  <c r="I86" i="6"/>
  <c r="X28" i="6"/>
  <c r="L85" i="6"/>
  <c r="K85" i="6"/>
  <c r="J85" i="6"/>
  <c r="I85" i="6"/>
  <c r="X27" i="6"/>
  <c r="L84" i="6"/>
  <c r="K84" i="6"/>
  <c r="J84" i="6"/>
  <c r="I84" i="6"/>
  <c r="X26" i="6"/>
  <c r="L83" i="6"/>
  <c r="K83" i="6"/>
  <c r="J83" i="6"/>
  <c r="I83" i="6"/>
  <c r="X25" i="6"/>
  <c r="L107" i="6"/>
  <c r="K107" i="6"/>
  <c r="J107" i="6"/>
  <c r="I107" i="6"/>
  <c r="X24" i="6"/>
  <c r="L106" i="6"/>
  <c r="K106" i="6"/>
  <c r="J106" i="6"/>
  <c r="I106" i="6"/>
  <c r="X23" i="6"/>
  <c r="L105" i="6"/>
  <c r="K105" i="6"/>
  <c r="J105" i="6"/>
  <c r="I105" i="6"/>
  <c r="X22" i="6"/>
  <c r="L104" i="6"/>
  <c r="K104" i="6"/>
  <c r="J104" i="6"/>
  <c r="I104" i="6"/>
  <c r="X21" i="6"/>
  <c r="L103" i="6"/>
  <c r="K103" i="6"/>
  <c r="J103" i="6"/>
  <c r="I103" i="6"/>
  <c r="X20" i="6"/>
  <c r="L97" i="6"/>
  <c r="K97" i="6"/>
  <c r="J97" i="6"/>
  <c r="I97" i="6"/>
  <c r="X19" i="6"/>
  <c r="L96" i="6"/>
  <c r="K96" i="6"/>
  <c r="J96" i="6"/>
  <c r="I96" i="6"/>
  <c r="X18" i="6"/>
  <c r="L95" i="6"/>
  <c r="K95" i="6"/>
  <c r="J95" i="6"/>
  <c r="I95" i="6"/>
  <c r="X17" i="6"/>
  <c r="L94" i="6"/>
  <c r="K94" i="6"/>
  <c r="J94" i="6"/>
  <c r="I94" i="6"/>
  <c r="X16" i="6"/>
  <c r="L93" i="6"/>
  <c r="K93" i="6"/>
  <c r="J93" i="6"/>
  <c r="I93" i="6"/>
  <c r="X15" i="6"/>
  <c r="L92" i="6"/>
  <c r="K92" i="6"/>
  <c r="J92" i="6"/>
  <c r="I92" i="6"/>
  <c r="X14" i="6"/>
  <c r="L91" i="6"/>
  <c r="K91" i="6"/>
  <c r="J91" i="6"/>
  <c r="I91" i="6"/>
  <c r="L90" i="6"/>
  <c r="K90" i="6"/>
  <c r="J90" i="6"/>
  <c r="I90" i="6"/>
  <c r="X13" i="6"/>
  <c r="L89" i="6"/>
  <c r="K89" i="6"/>
  <c r="J89" i="6"/>
  <c r="I89" i="6"/>
  <c r="X12" i="6"/>
  <c r="L88" i="6"/>
  <c r="K88" i="6"/>
  <c r="J88" i="6"/>
  <c r="I88" i="6"/>
  <c r="X11" i="6"/>
  <c r="L82" i="6"/>
  <c r="K82" i="6"/>
  <c r="J82" i="6"/>
  <c r="I82" i="6"/>
  <c r="X10" i="6"/>
  <c r="L81" i="6"/>
  <c r="K81" i="6"/>
  <c r="J81" i="6"/>
  <c r="I81" i="6"/>
  <c r="X9" i="6"/>
  <c r="L80" i="6"/>
  <c r="K80" i="6"/>
  <c r="J80" i="6"/>
  <c r="I80" i="6"/>
  <c r="L79" i="6"/>
  <c r="K79" i="6"/>
  <c r="J79" i="6"/>
  <c r="I79" i="6"/>
  <c r="L78" i="6"/>
  <c r="K78" i="6"/>
  <c r="J78" i="6"/>
  <c r="I78" i="6"/>
  <c r="X8" i="6"/>
  <c r="L77" i="6"/>
  <c r="K77" i="6"/>
  <c r="J77" i="6"/>
  <c r="I77" i="6"/>
  <c r="X7" i="6"/>
  <c r="L76" i="6"/>
  <c r="K76" i="6"/>
  <c r="J76" i="6"/>
  <c r="I76" i="6"/>
  <c r="X6" i="6"/>
  <c r="L75" i="6"/>
  <c r="K75" i="6"/>
  <c r="J75" i="6"/>
  <c r="I75" i="6"/>
  <c r="X5" i="6"/>
  <c r="L74" i="6"/>
  <c r="K74" i="6"/>
  <c r="J74" i="6"/>
  <c r="I74" i="6"/>
  <c r="X4" i="6"/>
  <c r="L73" i="6"/>
  <c r="K73" i="6"/>
  <c r="J73" i="6"/>
  <c r="I73" i="6"/>
  <c r="M89" i="6" l="1"/>
  <c r="M93" i="6"/>
  <c r="M97" i="6"/>
  <c r="M106" i="6"/>
  <c r="M85" i="6"/>
  <c r="M99" i="6"/>
  <c r="M108" i="6"/>
  <c r="M112" i="6"/>
  <c r="M131" i="6"/>
  <c r="M115" i="6"/>
  <c r="M119" i="6"/>
  <c r="M123" i="6"/>
  <c r="M127" i="6"/>
  <c r="M151" i="6"/>
  <c r="M135" i="6"/>
  <c r="M144" i="6"/>
  <c r="M138" i="6"/>
  <c r="M142" i="6"/>
  <c r="M12" i="6"/>
  <c r="M65" i="6"/>
  <c r="M55" i="6"/>
  <c r="M39" i="6"/>
  <c r="M43" i="6"/>
  <c r="M52" i="6"/>
  <c r="M19" i="6"/>
  <c r="M23" i="6"/>
  <c r="M47" i="6"/>
  <c r="M26" i="6"/>
  <c r="M69" i="6"/>
  <c r="M34" i="6"/>
  <c r="M48" i="6"/>
  <c r="M16" i="6"/>
  <c r="M30" i="6"/>
  <c r="M103" i="6"/>
  <c r="M107" i="6"/>
  <c r="M86" i="6"/>
  <c r="M100" i="6"/>
  <c r="M109" i="6"/>
  <c r="M128" i="6"/>
  <c r="M132" i="6"/>
  <c r="M120" i="6"/>
  <c r="M124" i="6"/>
  <c r="M152" i="6"/>
  <c r="M136" i="6"/>
  <c r="M139" i="6"/>
  <c r="M66" i="6"/>
  <c r="M56" i="6"/>
  <c r="M53" i="6"/>
  <c r="M31" i="6"/>
  <c r="M20" i="6"/>
  <c r="M27" i="6"/>
  <c r="M35" i="6"/>
  <c r="M76" i="6"/>
  <c r="M80" i="6"/>
  <c r="M90" i="6"/>
  <c r="M73" i="6"/>
  <c r="M77" i="6"/>
  <c r="M81" i="6"/>
  <c r="M94" i="6"/>
  <c r="M9" i="6"/>
  <c r="M116" i="6"/>
  <c r="M148" i="6"/>
  <c r="M145" i="6"/>
  <c r="M13" i="6"/>
  <c r="M40" i="6"/>
  <c r="M17" i="6"/>
  <c r="M44" i="6"/>
  <c r="M70" i="6"/>
  <c r="N75" i="6"/>
  <c r="O75" i="6"/>
  <c r="N74" i="6"/>
  <c r="O74" i="6"/>
  <c r="M75" i="6"/>
  <c r="N78" i="6"/>
  <c r="O78" i="6"/>
  <c r="M79" i="6"/>
  <c r="N82" i="6"/>
  <c r="O82" i="6"/>
  <c r="M88" i="6"/>
  <c r="O91" i="6"/>
  <c r="N91" i="6"/>
  <c r="M92" i="6"/>
  <c r="N95" i="6"/>
  <c r="O95" i="6"/>
  <c r="M96" i="6"/>
  <c r="N104" i="6"/>
  <c r="O104" i="6"/>
  <c r="M105" i="6"/>
  <c r="O83" i="6"/>
  <c r="N83" i="6"/>
  <c r="M84" i="6"/>
  <c r="O87" i="6"/>
  <c r="N87" i="6"/>
  <c r="M98" i="6"/>
  <c r="O101" i="6"/>
  <c r="N101" i="6"/>
  <c r="M102" i="6"/>
  <c r="N110" i="6"/>
  <c r="O110" i="6"/>
  <c r="M111" i="6"/>
  <c r="O129" i="6"/>
  <c r="N129" i="6"/>
  <c r="M130" i="6"/>
  <c r="O113" i="6"/>
  <c r="N113" i="6"/>
  <c r="M114" i="6"/>
  <c r="O117" i="6"/>
  <c r="N117" i="6"/>
  <c r="M118" i="6"/>
  <c r="O121" i="6"/>
  <c r="N121" i="6"/>
  <c r="M122" i="6"/>
  <c r="O125" i="6"/>
  <c r="N125" i="6"/>
  <c r="M126" i="6"/>
  <c r="N149" i="6"/>
  <c r="O149" i="6"/>
  <c r="M150" i="6"/>
  <c r="O133" i="6"/>
  <c r="N133" i="6"/>
  <c r="M134" i="6"/>
  <c r="O137" i="6"/>
  <c r="N137" i="6"/>
  <c r="M143" i="6"/>
  <c r="N146" i="6"/>
  <c r="O146" i="6"/>
  <c r="M147" i="6"/>
  <c r="O140" i="6"/>
  <c r="N140" i="6"/>
  <c r="M141" i="6"/>
  <c r="N10" i="6"/>
  <c r="O10" i="6"/>
  <c r="M11" i="6"/>
  <c r="N63" i="6"/>
  <c r="O63" i="6"/>
  <c r="M64" i="6"/>
  <c r="N67" i="6"/>
  <c r="O67" i="6"/>
  <c r="M54" i="6"/>
  <c r="N57" i="6"/>
  <c r="O57" i="6"/>
  <c r="M58" i="6"/>
  <c r="N41" i="6"/>
  <c r="O41" i="6"/>
  <c r="M42" i="6"/>
  <c r="O50" i="6"/>
  <c r="N50" i="6"/>
  <c r="M51" i="6"/>
  <c r="N14" i="6"/>
  <c r="O14" i="6"/>
  <c r="M15" i="6"/>
  <c r="N18" i="6"/>
  <c r="O18" i="6"/>
  <c r="M29" i="6"/>
  <c r="O32" i="6"/>
  <c r="N32" i="6"/>
  <c r="M33" i="6"/>
  <c r="N21" i="6"/>
  <c r="O21" i="6"/>
  <c r="M22" i="6"/>
  <c r="N45" i="6"/>
  <c r="O45" i="6"/>
  <c r="M46" i="6"/>
  <c r="O24" i="6"/>
  <c r="N24" i="6"/>
  <c r="M25" i="6"/>
  <c r="O28" i="6"/>
  <c r="N28" i="6"/>
  <c r="M68" i="6"/>
  <c r="N71" i="6"/>
  <c r="O71" i="6"/>
  <c r="M72" i="6"/>
  <c r="N36" i="6"/>
  <c r="O36" i="6"/>
  <c r="M37" i="6"/>
  <c r="O79" i="6"/>
  <c r="N79" i="6"/>
  <c r="N88" i="6"/>
  <c r="O88" i="6"/>
  <c r="N92" i="6"/>
  <c r="O92" i="6"/>
  <c r="O96" i="6"/>
  <c r="N96" i="6"/>
  <c r="O105" i="6"/>
  <c r="N105" i="6"/>
  <c r="N84" i="6"/>
  <c r="O84" i="6"/>
  <c r="N98" i="6"/>
  <c r="O98" i="6"/>
  <c r="N102" i="6"/>
  <c r="O102" i="6"/>
  <c r="O111" i="6"/>
  <c r="N111" i="6"/>
  <c r="N130" i="6"/>
  <c r="O130" i="6"/>
  <c r="N114" i="6"/>
  <c r="O114" i="6"/>
  <c r="N118" i="6"/>
  <c r="O118" i="6"/>
  <c r="N122" i="6"/>
  <c r="O122" i="6"/>
  <c r="N126" i="6"/>
  <c r="O126" i="6"/>
  <c r="N150" i="6"/>
  <c r="O150" i="6"/>
  <c r="N134" i="6"/>
  <c r="O134" i="6"/>
  <c r="N143" i="6"/>
  <c r="O143" i="6"/>
  <c r="N147" i="6"/>
  <c r="O147" i="6"/>
  <c r="N141" i="6"/>
  <c r="O141" i="6"/>
  <c r="N11" i="6"/>
  <c r="O11" i="6"/>
  <c r="N64" i="6"/>
  <c r="O64" i="6"/>
  <c r="O54" i="6"/>
  <c r="N54" i="6"/>
  <c r="O58" i="6"/>
  <c r="N58" i="6"/>
  <c r="O42" i="6"/>
  <c r="N42" i="6"/>
  <c r="N51" i="6"/>
  <c r="O51" i="6"/>
  <c r="N15" i="6"/>
  <c r="O15" i="6"/>
  <c r="N29" i="6"/>
  <c r="O29" i="6"/>
  <c r="N33" i="6"/>
  <c r="O33" i="6"/>
  <c r="N22" i="6"/>
  <c r="O22" i="6"/>
  <c r="O46" i="6"/>
  <c r="N46" i="6"/>
  <c r="N25" i="6"/>
  <c r="O25" i="6"/>
  <c r="N68" i="6"/>
  <c r="O68" i="6"/>
  <c r="N72" i="6"/>
  <c r="O72" i="6"/>
  <c r="N37" i="6"/>
  <c r="O37" i="6"/>
  <c r="M38" i="6"/>
  <c r="N80" i="6"/>
  <c r="O80" i="6"/>
  <c r="O89" i="6"/>
  <c r="N89" i="6"/>
  <c r="N93" i="6"/>
  <c r="O93" i="6"/>
  <c r="N97" i="6"/>
  <c r="O97" i="6"/>
  <c r="N106" i="6"/>
  <c r="O106" i="6"/>
  <c r="O85" i="6"/>
  <c r="N85" i="6"/>
  <c r="O99" i="6"/>
  <c r="N99" i="6"/>
  <c r="N108" i="6"/>
  <c r="O108" i="6"/>
  <c r="N112" i="6"/>
  <c r="O112" i="6"/>
  <c r="N131" i="6"/>
  <c r="O131" i="6"/>
  <c r="O115" i="6"/>
  <c r="N115" i="6"/>
  <c r="N119" i="6"/>
  <c r="O119" i="6"/>
  <c r="N123" i="6"/>
  <c r="O123" i="6"/>
  <c r="N127" i="6"/>
  <c r="O127" i="6"/>
  <c r="N151" i="6"/>
  <c r="O151" i="6"/>
  <c r="N135" i="6"/>
  <c r="O135" i="6"/>
  <c r="O144" i="6"/>
  <c r="N144" i="6"/>
  <c r="N138" i="6"/>
  <c r="O138" i="6"/>
  <c r="N142" i="6"/>
  <c r="O142" i="6"/>
  <c r="N12" i="6"/>
  <c r="O12" i="6"/>
  <c r="N65" i="6"/>
  <c r="O65" i="6"/>
  <c r="N55" i="6"/>
  <c r="O55" i="6"/>
  <c r="N39" i="6"/>
  <c r="O39" i="6"/>
  <c r="N43" i="6"/>
  <c r="O43" i="6"/>
  <c r="M49" i="6"/>
  <c r="N52" i="6"/>
  <c r="O52" i="6"/>
  <c r="O16" i="6"/>
  <c r="N16" i="6"/>
  <c r="N30" i="6"/>
  <c r="O30" i="6"/>
  <c r="N19" i="6"/>
  <c r="O19" i="6"/>
  <c r="N23" i="6"/>
  <c r="O23" i="6"/>
  <c r="N47" i="6"/>
  <c r="O47" i="6"/>
  <c r="N26" i="6"/>
  <c r="O26" i="6"/>
  <c r="N69" i="6"/>
  <c r="O69" i="6"/>
  <c r="O34" i="6"/>
  <c r="N34" i="6"/>
  <c r="O38" i="6"/>
  <c r="N38" i="6"/>
  <c r="O76" i="6"/>
  <c r="N76" i="6"/>
  <c r="N73" i="6"/>
  <c r="O73" i="6"/>
  <c r="M74" i="6"/>
  <c r="N77" i="6"/>
  <c r="O77" i="6"/>
  <c r="M78" i="6"/>
  <c r="N81" i="6"/>
  <c r="O81" i="6"/>
  <c r="M82" i="6"/>
  <c r="N90" i="6"/>
  <c r="O90" i="6"/>
  <c r="M91" i="6"/>
  <c r="O94" i="6"/>
  <c r="N94" i="6"/>
  <c r="M95" i="6"/>
  <c r="O103" i="6"/>
  <c r="N103" i="6"/>
  <c r="M104" i="6"/>
  <c r="O107" i="6"/>
  <c r="N107" i="6"/>
  <c r="M83" i="6"/>
  <c r="N86" i="6"/>
  <c r="O86" i="6"/>
  <c r="M87" i="6"/>
  <c r="N100" i="6"/>
  <c r="O100" i="6"/>
  <c r="M101" i="6"/>
  <c r="O109" i="6"/>
  <c r="N109" i="6"/>
  <c r="M110" i="6"/>
  <c r="N128" i="6"/>
  <c r="O128" i="6"/>
  <c r="M129" i="6"/>
  <c r="N132" i="6"/>
  <c r="O132" i="6"/>
  <c r="M113" i="6"/>
  <c r="N116" i="6"/>
  <c r="O116" i="6"/>
  <c r="M117" i="6"/>
  <c r="N120" i="6"/>
  <c r="O120" i="6"/>
  <c r="M121" i="6"/>
  <c r="N124" i="6"/>
  <c r="O124" i="6"/>
  <c r="M125" i="6"/>
  <c r="O148" i="6"/>
  <c r="N148" i="6"/>
  <c r="M149" i="6"/>
  <c r="O152" i="6"/>
  <c r="N152" i="6"/>
  <c r="M133" i="6"/>
  <c r="N136" i="6"/>
  <c r="O136" i="6"/>
  <c r="M137" i="6"/>
  <c r="N145" i="6"/>
  <c r="O145" i="6"/>
  <c r="M146" i="6"/>
  <c r="N139" i="6"/>
  <c r="O139" i="6"/>
  <c r="M140" i="6"/>
  <c r="O9" i="6"/>
  <c r="N9" i="6"/>
  <c r="M10" i="6"/>
  <c r="O13" i="6"/>
  <c r="N13" i="6"/>
  <c r="M63" i="6"/>
  <c r="O66" i="6"/>
  <c r="N66" i="6"/>
  <c r="M67" i="6"/>
  <c r="N56" i="6"/>
  <c r="O56" i="6"/>
  <c r="M57" i="6"/>
  <c r="N40" i="6"/>
  <c r="O40" i="6"/>
  <c r="M41" i="6"/>
  <c r="N49" i="6"/>
  <c r="O49" i="6"/>
  <c r="M50" i="6"/>
  <c r="N53" i="6"/>
  <c r="O53" i="6"/>
  <c r="M14" i="6"/>
  <c r="N17" i="6"/>
  <c r="O17" i="6"/>
  <c r="M18" i="6"/>
  <c r="N31" i="6"/>
  <c r="O31" i="6"/>
  <c r="M32" i="6"/>
  <c r="O20" i="6"/>
  <c r="N20" i="6"/>
  <c r="M21" i="6"/>
  <c r="N44" i="6"/>
  <c r="O44" i="6"/>
  <c r="M45" i="6"/>
  <c r="N48" i="6"/>
  <c r="O48" i="6"/>
  <c r="M24" i="6"/>
  <c r="N27" i="6"/>
  <c r="O27" i="6"/>
  <c r="M28" i="6"/>
  <c r="O70" i="6"/>
  <c r="N70" i="6"/>
  <c r="M71" i="6"/>
  <c r="N35" i="6"/>
  <c r="O35" i="6"/>
  <c r="M36" i="6"/>
  <c r="S73" i="6"/>
  <c r="P73" i="6"/>
  <c r="R73" i="6" s="1"/>
  <c r="S76" i="6"/>
  <c r="P77" i="6"/>
  <c r="Q77" i="6" s="1"/>
  <c r="S80" i="6"/>
  <c r="P81" i="6"/>
  <c r="Q81" i="6" s="1"/>
  <c r="S89" i="6"/>
  <c r="P90" i="6"/>
  <c r="Q90" i="6" s="1"/>
  <c r="S93" i="6"/>
  <c r="P94" i="6"/>
  <c r="Q94" i="6" s="1"/>
  <c r="S97" i="6"/>
  <c r="P103" i="6"/>
  <c r="Q103" i="6" s="1"/>
  <c r="S106" i="6"/>
  <c r="P107" i="6"/>
  <c r="Q107" i="6" s="1"/>
  <c r="S85" i="6"/>
  <c r="P86" i="6"/>
  <c r="R86" i="6" s="1"/>
  <c r="S99" i="6"/>
  <c r="P100" i="6"/>
  <c r="S108" i="6"/>
  <c r="P109" i="6"/>
  <c r="Q109" i="6" s="1"/>
  <c r="S112" i="6"/>
  <c r="P128" i="6"/>
  <c r="S131" i="6"/>
  <c r="P132" i="6"/>
  <c r="S115" i="6"/>
  <c r="P116" i="6"/>
  <c r="S119" i="6"/>
  <c r="P120" i="6"/>
  <c r="S123" i="6"/>
  <c r="P124" i="6"/>
  <c r="S127" i="6"/>
  <c r="P148" i="6"/>
  <c r="S151" i="6"/>
  <c r="P152" i="6"/>
  <c r="S135" i="6"/>
  <c r="P136" i="6"/>
  <c r="S144" i="6"/>
  <c r="P145" i="6"/>
  <c r="Q145" i="6" s="1"/>
  <c r="S138" i="6"/>
  <c r="P139" i="6"/>
  <c r="Q139" i="6" s="1"/>
  <c r="S142" i="6"/>
  <c r="P9" i="6"/>
  <c r="Q9" i="6" s="1"/>
  <c r="S12" i="6"/>
  <c r="P13" i="6"/>
  <c r="Q13" i="6" s="1"/>
  <c r="S65" i="6"/>
  <c r="P66" i="6"/>
  <c r="Q66" i="6" s="1"/>
  <c r="S55" i="6"/>
  <c r="P56" i="6"/>
  <c r="Q56" i="6" s="1"/>
  <c r="S39" i="6"/>
  <c r="P40" i="6"/>
  <c r="Q40" i="6" s="1"/>
  <c r="S43" i="6"/>
  <c r="P49" i="6"/>
  <c r="Q49" i="6" s="1"/>
  <c r="S52" i="6"/>
  <c r="P53" i="6"/>
  <c r="Q53" i="6" s="1"/>
  <c r="S16" i="6"/>
  <c r="P17" i="6"/>
  <c r="Q17" i="6" s="1"/>
  <c r="S30" i="6"/>
  <c r="P31" i="6"/>
  <c r="Q31" i="6" s="1"/>
  <c r="S19" i="6"/>
  <c r="P20" i="6"/>
  <c r="Q20" i="6" s="1"/>
  <c r="S23" i="6"/>
  <c r="P44" i="6"/>
  <c r="Q44" i="6" s="1"/>
  <c r="S47" i="6"/>
  <c r="P48" i="6"/>
  <c r="Q48" i="6" s="1"/>
  <c r="S26" i="6"/>
  <c r="P27" i="6"/>
  <c r="Q27" i="6" s="1"/>
  <c r="S69" i="6"/>
  <c r="P70" i="6"/>
  <c r="Q70" i="6" s="1"/>
  <c r="S34" i="6"/>
  <c r="P35" i="6"/>
  <c r="Q35" i="6" s="1"/>
  <c r="S38" i="6"/>
  <c r="S77" i="6"/>
  <c r="P78" i="6"/>
  <c r="Q78" i="6" s="1"/>
  <c r="S81" i="6"/>
  <c r="P82" i="6"/>
  <c r="Q82" i="6" s="1"/>
  <c r="S90" i="6"/>
  <c r="P91" i="6"/>
  <c r="Q91" i="6" s="1"/>
  <c r="R94" i="6"/>
  <c r="S94" i="6"/>
  <c r="P95" i="6"/>
  <c r="Q95" i="6" s="1"/>
  <c r="S103" i="6"/>
  <c r="P104" i="6"/>
  <c r="R104" i="6" s="1"/>
  <c r="S107" i="6"/>
  <c r="P83" i="6"/>
  <c r="Q83" i="6" s="1"/>
  <c r="S86" i="6"/>
  <c r="P87" i="6"/>
  <c r="Q87" i="6" s="1"/>
  <c r="S100" i="6"/>
  <c r="P101" i="6"/>
  <c r="Q101" i="6" s="1"/>
  <c r="S109" i="6"/>
  <c r="P110" i="6"/>
  <c r="Q110" i="6" s="1"/>
  <c r="S128" i="6"/>
  <c r="P129" i="6"/>
  <c r="Q129" i="6" s="1"/>
  <c r="S132" i="6"/>
  <c r="P113" i="6"/>
  <c r="Q113" i="6" s="1"/>
  <c r="S116" i="6"/>
  <c r="P117" i="6"/>
  <c r="Q117" i="6" s="1"/>
  <c r="S120" i="6"/>
  <c r="P121" i="6"/>
  <c r="Q121" i="6" s="1"/>
  <c r="S124" i="6"/>
  <c r="P125" i="6"/>
  <c r="Q125" i="6" s="1"/>
  <c r="S148" i="6"/>
  <c r="P149" i="6"/>
  <c r="Q149" i="6" s="1"/>
  <c r="S152" i="6"/>
  <c r="P133" i="6"/>
  <c r="Q133" i="6" s="1"/>
  <c r="S136" i="6"/>
  <c r="P137" i="6"/>
  <c r="Q137" i="6" s="1"/>
  <c r="S145" i="6"/>
  <c r="P146" i="6"/>
  <c r="Q146" i="6" s="1"/>
  <c r="S139" i="6"/>
  <c r="P140" i="6"/>
  <c r="Q140" i="6" s="1"/>
  <c r="S9" i="6"/>
  <c r="P10" i="6"/>
  <c r="Q10" i="6" s="1"/>
  <c r="S13" i="6"/>
  <c r="P63" i="6"/>
  <c r="Q63" i="6" s="1"/>
  <c r="S66" i="6"/>
  <c r="P67" i="6"/>
  <c r="Q67" i="6" s="1"/>
  <c r="S56" i="6"/>
  <c r="P57" i="6"/>
  <c r="Q57" i="6" s="1"/>
  <c r="S40" i="6"/>
  <c r="P41" i="6"/>
  <c r="Q41" i="6" s="1"/>
  <c r="S49" i="6"/>
  <c r="P50" i="6"/>
  <c r="Q50" i="6" s="1"/>
  <c r="S53" i="6"/>
  <c r="P14" i="6"/>
  <c r="Q14" i="6" s="1"/>
  <c r="S17" i="6"/>
  <c r="P18" i="6"/>
  <c r="Q18" i="6" s="1"/>
  <c r="S31" i="6"/>
  <c r="P32" i="6"/>
  <c r="Q32" i="6" s="1"/>
  <c r="S20" i="6"/>
  <c r="P21" i="6"/>
  <c r="Q21" i="6" s="1"/>
  <c r="S44" i="6"/>
  <c r="P45" i="6"/>
  <c r="Q45" i="6" s="1"/>
  <c r="S48" i="6"/>
  <c r="P24" i="6"/>
  <c r="Q24" i="6" s="1"/>
  <c r="S27" i="6"/>
  <c r="P28" i="6"/>
  <c r="Q28" i="6" s="1"/>
  <c r="S70" i="6"/>
  <c r="P71" i="6"/>
  <c r="Q71" i="6" s="1"/>
  <c r="S35" i="6"/>
  <c r="P36" i="6"/>
  <c r="Q36" i="6" s="1"/>
  <c r="S74" i="6"/>
  <c r="S78" i="6"/>
  <c r="P79" i="6"/>
  <c r="Q79" i="6" s="1"/>
  <c r="S82" i="6"/>
  <c r="P88" i="6"/>
  <c r="Q88" i="6" s="1"/>
  <c r="S91" i="6"/>
  <c r="P92" i="6"/>
  <c r="S95" i="6"/>
  <c r="P96" i="6"/>
  <c r="S104" i="6"/>
  <c r="P105" i="6"/>
  <c r="R105" i="6" s="1"/>
  <c r="S83" i="6"/>
  <c r="P84" i="6"/>
  <c r="R84" i="6" s="1"/>
  <c r="S87" i="6"/>
  <c r="P98" i="6"/>
  <c r="R98" i="6" s="1"/>
  <c r="S101" i="6"/>
  <c r="P102" i="6"/>
  <c r="R102" i="6" s="1"/>
  <c r="S110" i="6"/>
  <c r="P111" i="6"/>
  <c r="Q111" i="6" s="1"/>
  <c r="S129" i="6"/>
  <c r="P130" i="6"/>
  <c r="Q130" i="6" s="1"/>
  <c r="S113" i="6"/>
  <c r="P114" i="6"/>
  <c r="Q114" i="6" s="1"/>
  <c r="S117" i="6"/>
  <c r="P118" i="6"/>
  <c r="Q118" i="6" s="1"/>
  <c r="S121" i="6"/>
  <c r="P122" i="6"/>
  <c r="Q122" i="6" s="1"/>
  <c r="S125" i="6"/>
  <c r="P126" i="6"/>
  <c r="Q126" i="6" s="1"/>
  <c r="S149" i="6"/>
  <c r="P150" i="6"/>
  <c r="Q150" i="6" s="1"/>
  <c r="S133" i="6"/>
  <c r="P134" i="6"/>
  <c r="Q134" i="6" s="1"/>
  <c r="S137" i="6"/>
  <c r="P143" i="6"/>
  <c r="Q143" i="6" s="1"/>
  <c r="S146" i="6"/>
  <c r="P147" i="6"/>
  <c r="Q147" i="6" s="1"/>
  <c r="S140" i="6"/>
  <c r="P141" i="6"/>
  <c r="Q141" i="6" s="1"/>
  <c r="S10" i="6"/>
  <c r="P11" i="6"/>
  <c r="Q11" i="6" s="1"/>
  <c r="S63" i="6"/>
  <c r="P64" i="6"/>
  <c r="Q64" i="6" s="1"/>
  <c r="S67" i="6"/>
  <c r="P54" i="6"/>
  <c r="Q54" i="6" s="1"/>
  <c r="S57" i="6"/>
  <c r="P58" i="6"/>
  <c r="Q58" i="6" s="1"/>
  <c r="S41" i="6"/>
  <c r="P42" i="6"/>
  <c r="Q42" i="6" s="1"/>
  <c r="S50" i="6"/>
  <c r="P51" i="6"/>
  <c r="Q51" i="6" s="1"/>
  <c r="S14" i="6"/>
  <c r="P15" i="6"/>
  <c r="Q15" i="6" s="1"/>
  <c r="S18" i="6"/>
  <c r="P29" i="6"/>
  <c r="Q29" i="6" s="1"/>
  <c r="S32" i="6"/>
  <c r="P33" i="6"/>
  <c r="Q33" i="6" s="1"/>
  <c r="S21" i="6"/>
  <c r="P22" i="6"/>
  <c r="Q22" i="6" s="1"/>
  <c r="S45" i="6"/>
  <c r="P46" i="6"/>
  <c r="Q46" i="6" s="1"/>
  <c r="S24" i="6"/>
  <c r="P25" i="6"/>
  <c r="Q25" i="6" s="1"/>
  <c r="S28" i="6"/>
  <c r="P68" i="6"/>
  <c r="Q68" i="6" s="1"/>
  <c r="S71" i="6"/>
  <c r="P72" i="6"/>
  <c r="Q72" i="6" s="1"/>
  <c r="S36" i="6"/>
  <c r="P37" i="6"/>
  <c r="Q37" i="6" s="1"/>
  <c r="P74" i="6"/>
  <c r="Q74" i="6" s="1"/>
  <c r="P75" i="6"/>
  <c r="R75" i="6" s="1"/>
  <c r="S75" i="6"/>
  <c r="P76" i="6"/>
  <c r="R76" i="6" s="1"/>
  <c r="S79" i="6"/>
  <c r="P80" i="6"/>
  <c r="R80" i="6" s="1"/>
  <c r="S88" i="6"/>
  <c r="P89" i="6"/>
  <c r="R89" i="6" s="1"/>
  <c r="S92" i="6"/>
  <c r="P93" i="6"/>
  <c r="R93" i="6" s="1"/>
  <c r="S96" i="6"/>
  <c r="P97" i="6"/>
  <c r="R97" i="6" s="1"/>
  <c r="S105" i="6"/>
  <c r="P106" i="6"/>
  <c r="R106" i="6" s="1"/>
  <c r="S84" i="6"/>
  <c r="P85" i="6"/>
  <c r="R85" i="6" s="1"/>
  <c r="S98" i="6"/>
  <c r="P99" i="6"/>
  <c r="R99" i="6" s="1"/>
  <c r="S102" i="6"/>
  <c r="P108" i="6"/>
  <c r="S111" i="6"/>
  <c r="P112" i="6"/>
  <c r="S130" i="6"/>
  <c r="P131" i="6"/>
  <c r="R131" i="6" s="1"/>
  <c r="S114" i="6"/>
  <c r="P115" i="6"/>
  <c r="R115" i="6" s="1"/>
  <c r="S118" i="6"/>
  <c r="P119" i="6"/>
  <c r="R119" i="6" s="1"/>
  <c r="S122" i="6"/>
  <c r="P123" i="6"/>
  <c r="R123" i="6" s="1"/>
  <c r="S126" i="6"/>
  <c r="P127" i="6"/>
  <c r="R127" i="6" s="1"/>
  <c r="S150" i="6"/>
  <c r="P151" i="6"/>
  <c r="R151" i="6" s="1"/>
  <c r="S134" i="6"/>
  <c r="P135" i="6"/>
  <c r="R135" i="6" s="1"/>
  <c r="S143" i="6"/>
  <c r="P144" i="6"/>
  <c r="S147" i="6"/>
  <c r="P138" i="6"/>
  <c r="R138" i="6" s="1"/>
  <c r="S141" i="6"/>
  <c r="P142" i="6"/>
  <c r="R142" i="6" s="1"/>
  <c r="S11" i="6"/>
  <c r="P12" i="6"/>
  <c r="R12" i="6" s="1"/>
  <c r="S64" i="6"/>
  <c r="P65" i="6"/>
  <c r="R65" i="6" s="1"/>
  <c r="S54" i="6"/>
  <c r="P55" i="6"/>
  <c r="R55" i="6" s="1"/>
  <c r="S58" i="6"/>
  <c r="P39" i="6"/>
  <c r="R39" i="6" s="1"/>
  <c r="S42" i="6"/>
  <c r="P43" i="6"/>
  <c r="R43" i="6" s="1"/>
  <c r="S51" i="6"/>
  <c r="P52" i="6"/>
  <c r="R52" i="6" s="1"/>
  <c r="S15" i="6"/>
  <c r="P16" i="6"/>
  <c r="R16" i="6" s="1"/>
  <c r="S29" i="6"/>
  <c r="P30" i="6"/>
  <c r="R30" i="6" s="1"/>
  <c r="S33" i="6"/>
  <c r="P19" i="6"/>
  <c r="R19" i="6" s="1"/>
  <c r="S22" i="6"/>
  <c r="P23" i="6"/>
  <c r="R23" i="6" s="1"/>
  <c r="S46" i="6"/>
  <c r="P47" i="6"/>
  <c r="R47" i="6" s="1"/>
  <c r="S25" i="6"/>
  <c r="P26" i="6"/>
  <c r="R26" i="6" s="1"/>
  <c r="S68" i="6"/>
  <c r="P69" i="6"/>
  <c r="R69" i="6" s="1"/>
  <c r="S72" i="6"/>
  <c r="P34" i="6"/>
  <c r="R34" i="6" s="1"/>
  <c r="S37" i="6"/>
  <c r="P38" i="6"/>
  <c r="R38" i="6" s="1"/>
  <c r="R114" i="6" l="1"/>
  <c r="R63" i="6"/>
  <c r="R66" i="6"/>
  <c r="R58" i="6"/>
  <c r="R141" i="6"/>
  <c r="R24" i="6"/>
  <c r="R21" i="6"/>
  <c r="R22" i="6"/>
  <c r="R57" i="6"/>
  <c r="R82" i="6"/>
  <c r="R20" i="6"/>
  <c r="R37" i="6"/>
  <c r="R29" i="6"/>
  <c r="R11" i="6"/>
  <c r="R117" i="6"/>
  <c r="R56" i="6"/>
  <c r="R140" i="6"/>
  <c r="R95" i="6"/>
  <c r="R70" i="6"/>
  <c r="R139" i="6"/>
  <c r="R91" i="6"/>
  <c r="R25" i="6"/>
  <c r="R90" i="6"/>
  <c r="R15" i="6"/>
  <c r="R77" i="6"/>
  <c r="R129" i="6"/>
  <c r="R78" i="6"/>
  <c r="R53" i="6"/>
  <c r="Q73" i="6"/>
  <c r="R64" i="6"/>
  <c r="R133" i="6"/>
  <c r="R101" i="6"/>
  <c r="R27" i="6"/>
  <c r="R40" i="6"/>
  <c r="R147" i="6"/>
  <c r="R125" i="6"/>
  <c r="R83" i="6"/>
  <c r="R44" i="6"/>
  <c r="Q106" i="6"/>
  <c r="R150" i="6"/>
  <c r="R33" i="6"/>
  <c r="R71" i="6"/>
  <c r="Q76" i="6"/>
  <c r="Q99" i="6"/>
  <c r="Q89" i="6"/>
  <c r="Q75" i="6"/>
  <c r="R42" i="6"/>
  <c r="R134" i="6"/>
  <c r="R113" i="6"/>
  <c r="R87" i="6"/>
  <c r="R51" i="6"/>
  <c r="R122" i="6"/>
  <c r="R9" i="6"/>
  <c r="R68" i="6"/>
  <c r="R118" i="6"/>
  <c r="R149" i="6"/>
  <c r="Q104" i="6"/>
  <c r="R72" i="6"/>
  <c r="R143" i="6"/>
  <c r="R18" i="6"/>
  <c r="R17" i="6"/>
  <c r="R46" i="6"/>
  <c r="R54" i="6"/>
  <c r="R126" i="6"/>
  <c r="R130" i="6"/>
  <c r="R50" i="6"/>
  <c r="R137" i="6"/>
  <c r="R121" i="6"/>
  <c r="R110" i="6"/>
  <c r="R31" i="6"/>
  <c r="R13" i="6"/>
  <c r="Q86" i="6"/>
  <c r="Q135" i="6"/>
  <c r="Q151" i="6"/>
  <c r="Q127" i="6"/>
  <c r="Q123" i="6"/>
  <c r="Q119" i="6"/>
  <c r="Q115" i="6"/>
  <c r="Q131" i="6"/>
  <c r="Q85" i="6"/>
  <c r="R28" i="6"/>
  <c r="R32" i="6"/>
  <c r="R41" i="6"/>
  <c r="R10" i="6"/>
  <c r="R49" i="6"/>
  <c r="R35" i="6"/>
  <c r="R145" i="6"/>
  <c r="R103" i="6"/>
  <c r="R111" i="6"/>
  <c r="Q97" i="6"/>
  <c r="Q80" i="6"/>
  <c r="R36" i="6"/>
  <c r="R45" i="6"/>
  <c r="R14" i="6"/>
  <c r="R67" i="6"/>
  <c r="R146" i="6"/>
  <c r="R48" i="6"/>
  <c r="R88" i="6"/>
  <c r="R79" i="6"/>
  <c r="Q102" i="6"/>
  <c r="Q98" i="6"/>
  <c r="Q84" i="6"/>
  <c r="Q105" i="6"/>
  <c r="R109" i="6"/>
  <c r="R107" i="6"/>
  <c r="Q38" i="6"/>
  <c r="Q34" i="6"/>
  <c r="Q69" i="6"/>
  <c r="Q26" i="6"/>
  <c r="Q47" i="6"/>
  <c r="Q23" i="6"/>
  <c r="Q19" i="6"/>
  <c r="Q30" i="6"/>
  <c r="Q16" i="6"/>
  <c r="Q52" i="6"/>
  <c r="Q43" i="6"/>
  <c r="Q39" i="6"/>
  <c r="Q55" i="6"/>
  <c r="Q65" i="6"/>
  <c r="Q12" i="6"/>
  <c r="Q142" i="6"/>
  <c r="Q138" i="6"/>
  <c r="Q93" i="6"/>
  <c r="R81" i="6"/>
  <c r="R92" i="6"/>
  <c r="Q92" i="6"/>
  <c r="R108" i="6"/>
  <c r="Q108" i="6"/>
  <c r="R96" i="6"/>
  <c r="Q96" i="6"/>
  <c r="Q152" i="6"/>
  <c r="R152" i="6"/>
  <c r="Q124" i="6"/>
  <c r="R124" i="6"/>
  <c r="Q116" i="6"/>
  <c r="R116" i="6"/>
  <c r="Q128" i="6"/>
  <c r="R128" i="6"/>
  <c r="R112" i="6"/>
  <c r="Q112" i="6"/>
  <c r="Q100" i="6"/>
  <c r="R100" i="6"/>
  <c r="R144" i="6"/>
  <c r="Q144" i="6"/>
  <c r="Q136" i="6"/>
  <c r="R136" i="6"/>
  <c r="Q148" i="6"/>
  <c r="R148" i="6"/>
  <c r="Q120" i="6"/>
  <c r="R120" i="6"/>
  <c r="Q132" i="6"/>
  <c r="R132" i="6"/>
  <c r="R74" i="6"/>
  <c r="X1071" i="5"/>
  <c r="X1070" i="5"/>
  <c r="X1069" i="5"/>
  <c r="X1068" i="5"/>
  <c r="X1067" i="5"/>
  <c r="X1066" i="5"/>
  <c r="X1065" i="5"/>
  <c r="X1064" i="5"/>
  <c r="X1063" i="5"/>
  <c r="X1062" i="5"/>
  <c r="X1061" i="5"/>
  <c r="X1060" i="5"/>
  <c r="X1059" i="5"/>
  <c r="X1058" i="5"/>
  <c r="X1057" i="5"/>
  <c r="X1056" i="5"/>
  <c r="X1055" i="5"/>
  <c r="X1054" i="5"/>
  <c r="X1053" i="5"/>
  <c r="X1052" i="5"/>
  <c r="X1051" i="5"/>
  <c r="X1050" i="5"/>
  <c r="X1049" i="5"/>
  <c r="X1048" i="5"/>
  <c r="X1047" i="5"/>
  <c r="X1046" i="5"/>
  <c r="X1045" i="5"/>
  <c r="X1044" i="5"/>
  <c r="X1043" i="5"/>
  <c r="X1042" i="5"/>
  <c r="X1041" i="5"/>
  <c r="X1040" i="5"/>
  <c r="X1039" i="5"/>
  <c r="X1038" i="5"/>
  <c r="X1037" i="5"/>
  <c r="X1036" i="5"/>
  <c r="X1035" i="5"/>
  <c r="X1034" i="5"/>
  <c r="X1033" i="5"/>
  <c r="X1032" i="5"/>
  <c r="X1031" i="5"/>
  <c r="X1030" i="5"/>
  <c r="X1029" i="5"/>
  <c r="X1028" i="5"/>
  <c r="X1027" i="5"/>
  <c r="X1026" i="5"/>
  <c r="X1025" i="5"/>
  <c r="X1024" i="5"/>
  <c r="X1023" i="5"/>
  <c r="X1022" i="5"/>
  <c r="X1021" i="5"/>
  <c r="X1020" i="5"/>
  <c r="X1019" i="5"/>
  <c r="X1018" i="5"/>
  <c r="X1017" i="5"/>
  <c r="X1016" i="5"/>
  <c r="X1015" i="5"/>
  <c r="X1014" i="5"/>
  <c r="X1013" i="5"/>
  <c r="X1012" i="5"/>
  <c r="X1011" i="5"/>
  <c r="X1010" i="5"/>
  <c r="X1009" i="5"/>
  <c r="X1008" i="5"/>
  <c r="X1007" i="5"/>
  <c r="X1006" i="5"/>
  <c r="X1005" i="5"/>
  <c r="X1004" i="5"/>
  <c r="X1003" i="5"/>
  <c r="X1002" i="5"/>
  <c r="X1001" i="5"/>
  <c r="X1000" i="5"/>
  <c r="X999" i="5"/>
  <c r="X998" i="5"/>
  <c r="X997" i="5"/>
  <c r="X996" i="5"/>
  <c r="X995" i="5"/>
  <c r="X994" i="5"/>
  <c r="X993" i="5"/>
  <c r="X992" i="5"/>
  <c r="X991" i="5"/>
  <c r="X990" i="5"/>
  <c r="X989" i="5"/>
  <c r="X988" i="5"/>
  <c r="X987" i="5"/>
  <c r="X986" i="5"/>
  <c r="X985" i="5"/>
  <c r="X984" i="5"/>
  <c r="X983" i="5"/>
  <c r="X982" i="5"/>
  <c r="X981" i="5"/>
  <c r="X980" i="5"/>
  <c r="X979" i="5"/>
  <c r="X978" i="5"/>
  <c r="X977" i="5"/>
  <c r="X976" i="5"/>
  <c r="X975" i="5"/>
  <c r="X974" i="5"/>
  <c r="X973" i="5"/>
  <c r="X972" i="5"/>
  <c r="X971" i="5"/>
  <c r="X970" i="5"/>
  <c r="X969" i="5"/>
  <c r="X968" i="5"/>
  <c r="X967" i="5"/>
  <c r="X966" i="5"/>
  <c r="X965" i="5"/>
  <c r="X964" i="5"/>
  <c r="X963" i="5"/>
  <c r="X962" i="5"/>
  <c r="X961" i="5"/>
  <c r="X960" i="5"/>
  <c r="X959" i="5"/>
  <c r="X958" i="5"/>
  <c r="X957" i="5"/>
  <c r="X956" i="5"/>
  <c r="X955" i="5"/>
  <c r="X954" i="5"/>
  <c r="X953" i="5"/>
  <c r="X952" i="5"/>
  <c r="X951" i="5"/>
  <c r="X950" i="5"/>
  <c r="X949" i="5"/>
  <c r="X948" i="5"/>
  <c r="X947" i="5"/>
  <c r="X946" i="5"/>
  <c r="X945" i="5"/>
  <c r="X944" i="5"/>
  <c r="X943" i="5"/>
  <c r="X942" i="5"/>
  <c r="X941" i="5"/>
  <c r="X940" i="5"/>
  <c r="X939" i="5"/>
  <c r="X938" i="5"/>
  <c r="X937" i="5"/>
  <c r="X936" i="5"/>
  <c r="X935" i="5"/>
  <c r="X934" i="5"/>
  <c r="X933" i="5"/>
  <c r="X932" i="5"/>
  <c r="X931" i="5"/>
  <c r="X930" i="5"/>
  <c r="X929" i="5"/>
  <c r="X928" i="5"/>
  <c r="X927" i="5"/>
  <c r="X926" i="5"/>
  <c r="X925" i="5"/>
  <c r="X924" i="5"/>
  <c r="X923" i="5"/>
  <c r="X922" i="5"/>
  <c r="X921" i="5"/>
  <c r="X920" i="5"/>
  <c r="X919" i="5"/>
  <c r="X918" i="5"/>
  <c r="X917" i="5"/>
  <c r="X916" i="5"/>
  <c r="X915" i="5"/>
  <c r="X914" i="5"/>
  <c r="X913" i="5"/>
  <c r="X912" i="5"/>
  <c r="X911" i="5"/>
  <c r="X910" i="5"/>
  <c r="X909" i="5"/>
  <c r="X908" i="5"/>
  <c r="X907" i="5"/>
  <c r="X906" i="5"/>
  <c r="X905" i="5"/>
  <c r="X904" i="5"/>
  <c r="X903" i="5"/>
  <c r="X902" i="5"/>
  <c r="X901" i="5"/>
  <c r="X900" i="5"/>
  <c r="X899" i="5"/>
  <c r="X898" i="5"/>
  <c r="X897" i="5"/>
  <c r="X896" i="5"/>
  <c r="X895" i="5"/>
  <c r="X894" i="5"/>
  <c r="X893" i="5"/>
  <c r="X892" i="5"/>
  <c r="X891" i="5"/>
  <c r="X890" i="5"/>
  <c r="X889" i="5"/>
  <c r="X888" i="5"/>
  <c r="X887" i="5"/>
  <c r="X886" i="5"/>
  <c r="X885" i="5"/>
  <c r="X884" i="5"/>
  <c r="X883" i="5"/>
  <c r="X882" i="5"/>
  <c r="X881" i="5"/>
  <c r="X880" i="5"/>
  <c r="X879" i="5"/>
  <c r="X878" i="5"/>
  <c r="X877" i="5"/>
  <c r="X876" i="5"/>
  <c r="X875" i="5"/>
  <c r="X874" i="5"/>
  <c r="X873" i="5"/>
  <c r="X872" i="5"/>
  <c r="X871" i="5"/>
  <c r="X870" i="5"/>
  <c r="X869" i="5"/>
  <c r="X868" i="5"/>
  <c r="X867" i="5"/>
  <c r="X866" i="5"/>
  <c r="X865" i="5"/>
  <c r="X864" i="5"/>
  <c r="X863" i="5"/>
  <c r="X862" i="5"/>
  <c r="X861" i="5"/>
  <c r="X860" i="5"/>
  <c r="X859" i="5"/>
  <c r="X858" i="5"/>
  <c r="X857" i="5"/>
  <c r="X856" i="5"/>
  <c r="X855" i="5"/>
  <c r="X854" i="5"/>
  <c r="X853" i="5"/>
  <c r="X852" i="5"/>
  <c r="X851" i="5"/>
  <c r="X850" i="5"/>
  <c r="X849" i="5"/>
  <c r="X848" i="5"/>
  <c r="X847" i="5"/>
  <c r="X846" i="5"/>
  <c r="X845" i="5"/>
  <c r="X844" i="5"/>
  <c r="X843" i="5"/>
  <c r="X842" i="5"/>
  <c r="X841" i="5"/>
  <c r="X840" i="5"/>
  <c r="X839" i="5"/>
  <c r="X838" i="5"/>
  <c r="X837" i="5"/>
  <c r="X836" i="5"/>
  <c r="X835" i="5"/>
  <c r="X834" i="5"/>
  <c r="X833" i="5"/>
  <c r="X832" i="5"/>
  <c r="X831" i="5"/>
  <c r="X830" i="5"/>
  <c r="X829" i="5"/>
  <c r="X828" i="5"/>
  <c r="X827" i="5"/>
  <c r="X826" i="5"/>
  <c r="X825" i="5"/>
  <c r="X824" i="5"/>
  <c r="X823" i="5"/>
  <c r="X822" i="5"/>
  <c r="X821" i="5"/>
  <c r="X820" i="5"/>
  <c r="X819" i="5"/>
  <c r="X818" i="5"/>
  <c r="X817" i="5"/>
  <c r="X816" i="5"/>
  <c r="X815" i="5"/>
  <c r="X814" i="5"/>
  <c r="X813" i="5"/>
  <c r="X812" i="5"/>
  <c r="X811" i="5"/>
  <c r="X810" i="5"/>
  <c r="X809" i="5"/>
  <c r="X808" i="5"/>
  <c r="X807" i="5"/>
  <c r="X806" i="5"/>
  <c r="X805" i="5"/>
  <c r="X804" i="5"/>
  <c r="X803" i="5"/>
  <c r="X802" i="5"/>
  <c r="X801" i="5"/>
  <c r="X800" i="5"/>
  <c r="X799" i="5"/>
  <c r="X798" i="5"/>
  <c r="X797" i="5"/>
  <c r="X796" i="5"/>
  <c r="X795" i="5"/>
  <c r="X794" i="5"/>
  <c r="X793" i="5"/>
  <c r="X792" i="5"/>
  <c r="X791" i="5"/>
  <c r="X790" i="5"/>
  <c r="X789" i="5"/>
  <c r="X788" i="5"/>
  <c r="X787" i="5"/>
  <c r="X786" i="5"/>
  <c r="X785" i="5"/>
  <c r="X784" i="5"/>
  <c r="X783" i="5"/>
  <c r="X782" i="5"/>
  <c r="X781" i="5"/>
  <c r="X780" i="5"/>
  <c r="X779" i="5"/>
  <c r="X778" i="5"/>
  <c r="X777" i="5"/>
  <c r="X776" i="5"/>
  <c r="X775" i="5"/>
  <c r="X774" i="5"/>
  <c r="X773" i="5"/>
  <c r="X772" i="5"/>
  <c r="X771" i="5"/>
  <c r="X770" i="5"/>
  <c r="X769" i="5"/>
  <c r="X768" i="5"/>
  <c r="X767" i="5"/>
  <c r="X766" i="5"/>
  <c r="X765" i="5"/>
  <c r="X764" i="5"/>
  <c r="X763" i="5"/>
  <c r="X762" i="5"/>
  <c r="X761" i="5"/>
  <c r="X760" i="5"/>
  <c r="X759" i="5"/>
  <c r="X758" i="5"/>
  <c r="X757" i="5"/>
  <c r="X756" i="5"/>
  <c r="X755" i="5"/>
  <c r="X754" i="5"/>
  <c r="X753" i="5"/>
  <c r="X752" i="5"/>
  <c r="X751" i="5"/>
  <c r="X750" i="5"/>
  <c r="X749" i="5"/>
  <c r="X748" i="5"/>
  <c r="X747" i="5"/>
  <c r="X746" i="5"/>
  <c r="X745" i="5"/>
  <c r="X744" i="5"/>
  <c r="X743" i="5"/>
  <c r="X742" i="5"/>
  <c r="X741" i="5"/>
  <c r="X740" i="5"/>
  <c r="X739" i="5"/>
  <c r="X738" i="5"/>
  <c r="X737" i="5"/>
  <c r="X736" i="5"/>
  <c r="X735" i="5"/>
  <c r="X734" i="5"/>
  <c r="X733" i="5"/>
  <c r="X732" i="5"/>
  <c r="X731" i="5"/>
  <c r="X730" i="5"/>
  <c r="X729" i="5"/>
  <c r="X728" i="5"/>
  <c r="X727" i="5"/>
  <c r="X726" i="5"/>
  <c r="X725" i="5"/>
  <c r="X724" i="5"/>
  <c r="X723" i="5"/>
  <c r="X722" i="5"/>
  <c r="X721" i="5"/>
  <c r="X720" i="5"/>
  <c r="X719" i="5"/>
  <c r="X718" i="5"/>
  <c r="X717" i="5"/>
  <c r="X716" i="5"/>
  <c r="X715" i="5"/>
  <c r="X714" i="5"/>
  <c r="X713" i="5"/>
  <c r="X712" i="5"/>
  <c r="X711" i="5"/>
  <c r="X710" i="5"/>
  <c r="X709" i="5"/>
  <c r="X708" i="5"/>
  <c r="X707" i="5"/>
  <c r="X706" i="5"/>
  <c r="X705" i="5"/>
  <c r="X704" i="5"/>
  <c r="X703" i="5"/>
  <c r="X702" i="5"/>
  <c r="X701" i="5"/>
  <c r="X700" i="5"/>
  <c r="X699" i="5"/>
  <c r="X698" i="5"/>
  <c r="X697" i="5"/>
  <c r="X696" i="5"/>
  <c r="X695" i="5"/>
  <c r="X694" i="5"/>
  <c r="X693" i="5"/>
  <c r="X692" i="5"/>
  <c r="X691" i="5"/>
  <c r="X690" i="5"/>
  <c r="X689" i="5"/>
  <c r="X688" i="5"/>
  <c r="X687" i="5"/>
  <c r="X686" i="5"/>
  <c r="X685" i="5"/>
  <c r="X684" i="5"/>
  <c r="X683" i="5"/>
  <c r="X682" i="5"/>
  <c r="X681" i="5"/>
  <c r="X680" i="5"/>
  <c r="X679" i="5"/>
  <c r="X678" i="5"/>
  <c r="X677" i="5"/>
  <c r="X676" i="5"/>
  <c r="X675" i="5"/>
  <c r="X674" i="5"/>
  <c r="X673" i="5"/>
  <c r="X672" i="5"/>
  <c r="X671" i="5"/>
  <c r="X670" i="5"/>
  <c r="X669" i="5"/>
  <c r="X668" i="5"/>
  <c r="X667" i="5"/>
  <c r="X666" i="5"/>
  <c r="X665" i="5"/>
  <c r="X664" i="5"/>
  <c r="X663" i="5"/>
  <c r="X662" i="5"/>
  <c r="X661" i="5"/>
  <c r="X660" i="5"/>
  <c r="X659" i="5"/>
  <c r="X658" i="5"/>
  <c r="X657" i="5"/>
  <c r="X656" i="5"/>
  <c r="X655" i="5"/>
  <c r="X654" i="5"/>
  <c r="X653" i="5"/>
  <c r="X652" i="5"/>
  <c r="X651" i="5"/>
  <c r="X650" i="5"/>
  <c r="X649" i="5"/>
  <c r="X648" i="5"/>
  <c r="X647" i="5"/>
  <c r="X646" i="5"/>
  <c r="X645" i="5"/>
  <c r="X644" i="5"/>
  <c r="X643" i="5"/>
  <c r="X642" i="5"/>
  <c r="X641" i="5"/>
  <c r="X640" i="5"/>
  <c r="X639" i="5"/>
  <c r="X638" i="5"/>
  <c r="X637" i="5"/>
  <c r="X636" i="5"/>
  <c r="X635" i="5"/>
  <c r="X634" i="5"/>
  <c r="X633" i="5"/>
  <c r="X632" i="5"/>
  <c r="X631" i="5"/>
  <c r="X630" i="5"/>
  <c r="X629" i="5"/>
  <c r="X628" i="5"/>
  <c r="X627" i="5"/>
  <c r="X626" i="5"/>
  <c r="X625" i="5"/>
  <c r="X624" i="5"/>
  <c r="X623" i="5"/>
  <c r="X622" i="5"/>
  <c r="X621" i="5"/>
  <c r="X620" i="5"/>
  <c r="X619" i="5"/>
  <c r="X618" i="5"/>
  <c r="X617" i="5"/>
  <c r="X616" i="5"/>
  <c r="X615" i="5"/>
  <c r="X614" i="5"/>
  <c r="X613" i="5"/>
  <c r="X612" i="5"/>
  <c r="X611" i="5"/>
  <c r="X610" i="5"/>
  <c r="X609" i="5"/>
  <c r="X608" i="5"/>
  <c r="X607" i="5"/>
  <c r="X606" i="5"/>
  <c r="X605" i="5"/>
  <c r="X604" i="5"/>
  <c r="X603" i="5"/>
  <c r="X602" i="5"/>
  <c r="X601" i="5"/>
  <c r="X600" i="5"/>
  <c r="X599" i="5"/>
  <c r="X598" i="5"/>
  <c r="X597" i="5"/>
  <c r="X596" i="5"/>
  <c r="X595" i="5"/>
  <c r="X594" i="5"/>
  <c r="X593" i="5"/>
  <c r="X592" i="5"/>
  <c r="X591" i="5"/>
  <c r="X590" i="5"/>
  <c r="X589" i="5"/>
  <c r="X588" i="5"/>
  <c r="X587" i="5"/>
  <c r="X586" i="5"/>
  <c r="X585" i="5"/>
  <c r="X584" i="5"/>
  <c r="X583" i="5"/>
  <c r="X582" i="5"/>
  <c r="X581" i="5"/>
  <c r="X580" i="5"/>
  <c r="X579" i="5"/>
  <c r="X578" i="5"/>
  <c r="X577" i="5"/>
  <c r="X576" i="5"/>
  <c r="X575" i="5"/>
  <c r="X574" i="5"/>
  <c r="X573" i="5"/>
  <c r="X572" i="5"/>
  <c r="X571" i="5"/>
  <c r="X570" i="5"/>
  <c r="X569" i="5"/>
  <c r="X568" i="5"/>
  <c r="X567" i="5"/>
  <c r="X566" i="5"/>
  <c r="X565" i="5"/>
  <c r="X564" i="5"/>
  <c r="X563" i="5"/>
  <c r="X562" i="5"/>
  <c r="X561" i="5"/>
  <c r="X560" i="5"/>
  <c r="X559" i="5"/>
  <c r="X558" i="5"/>
  <c r="X557" i="5"/>
  <c r="X556" i="5"/>
  <c r="X555" i="5"/>
  <c r="X554" i="5"/>
  <c r="X553" i="5"/>
  <c r="X552" i="5"/>
  <c r="X551" i="5"/>
  <c r="X550" i="5"/>
  <c r="X549" i="5"/>
  <c r="X548" i="5"/>
  <c r="X547" i="5"/>
  <c r="X546" i="5"/>
  <c r="X545" i="5"/>
  <c r="X544" i="5"/>
  <c r="X543" i="5"/>
  <c r="X542" i="5"/>
  <c r="X541" i="5"/>
  <c r="X540" i="5"/>
  <c r="X539" i="5"/>
  <c r="X538" i="5"/>
  <c r="X537" i="5"/>
  <c r="X536" i="5"/>
  <c r="X535" i="5"/>
  <c r="X534" i="5"/>
  <c r="X533" i="5"/>
  <c r="X532" i="5"/>
  <c r="X531" i="5"/>
  <c r="X530" i="5"/>
  <c r="X529" i="5"/>
  <c r="X528" i="5"/>
  <c r="X527" i="5"/>
  <c r="X526" i="5"/>
  <c r="X525" i="5"/>
  <c r="X524" i="5"/>
  <c r="X523" i="5"/>
  <c r="X522" i="5"/>
  <c r="X521" i="5"/>
  <c r="X520" i="5"/>
  <c r="X519" i="5"/>
  <c r="X518" i="5"/>
  <c r="X517" i="5"/>
  <c r="X516" i="5"/>
  <c r="X515" i="5"/>
  <c r="X514" i="5"/>
  <c r="X513" i="5"/>
  <c r="X512" i="5"/>
  <c r="X511" i="5"/>
  <c r="X510" i="5"/>
  <c r="X509" i="5"/>
  <c r="X508" i="5"/>
  <c r="X507" i="5"/>
  <c r="X506" i="5"/>
  <c r="X505" i="5"/>
  <c r="X504" i="5"/>
  <c r="X503" i="5"/>
  <c r="X502" i="5"/>
  <c r="X501" i="5"/>
  <c r="X500" i="5"/>
  <c r="X499" i="5"/>
  <c r="X498" i="5"/>
  <c r="X497" i="5"/>
  <c r="X496" i="5"/>
  <c r="X495" i="5"/>
  <c r="X494" i="5"/>
  <c r="X493" i="5"/>
  <c r="X492" i="5"/>
  <c r="X491" i="5"/>
  <c r="X490" i="5"/>
  <c r="X489" i="5"/>
  <c r="X488" i="5"/>
  <c r="X487" i="5"/>
  <c r="X486" i="5"/>
  <c r="X485" i="5"/>
  <c r="X484" i="5"/>
  <c r="X483" i="5"/>
  <c r="X482" i="5"/>
  <c r="X481" i="5"/>
  <c r="X480" i="5"/>
  <c r="X479" i="5"/>
  <c r="X478" i="5"/>
  <c r="X477" i="5"/>
  <c r="X476" i="5"/>
  <c r="X475" i="5"/>
  <c r="X474" i="5"/>
  <c r="X473" i="5"/>
  <c r="X472" i="5"/>
  <c r="X471" i="5"/>
  <c r="X470" i="5"/>
  <c r="X469" i="5"/>
  <c r="X468" i="5"/>
  <c r="X467" i="5"/>
  <c r="X466" i="5"/>
  <c r="X465" i="5"/>
  <c r="X464" i="5"/>
  <c r="X463" i="5"/>
  <c r="X462" i="5"/>
  <c r="X461" i="5"/>
  <c r="X460" i="5"/>
  <c r="X459" i="5"/>
  <c r="X458" i="5"/>
  <c r="X457" i="5"/>
  <c r="X456" i="5"/>
  <c r="X455" i="5"/>
  <c r="X454" i="5"/>
  <c r="X453" i="5"/>
  <c r="X452" i="5"/>
  <c r="X451" i="5"/>
  <c r="X450" i="5"/>
  <c r="X449" i="5"/>
  <c r="X448" i="5"/>
  <c r="X447" i="5"/>
  <c r="X446" i="5"/>
  <c r="X445" i="5"/>
  <c r="X444" i="5"/>
  <c r="X443" i="5"/>
  <c r="X442" i="5"/>
  <c r="X441" i="5"/>
  <c r="X440" i="5"/>
  <c r="X439" i="5"/>
  <c r="X438" i="5"/>
  <c r="X437" i="5"/>
  <c r="X436" i="5"/>
  <c r="X435" i="5"/>
  <c r="X434" i="5"/>
  <c r="X433" i="5"/>
  <c r="X432" i="5"/>
  <c r="X431" i="5"/>
  <c r="X430" i="5"/>
  <c r="X429" i="5"/>
  <c r="X428" i="5"/>
  <c r="X427" i="5"/>
  <c r="X426" i="5"/>
  <c r="X425" i="5"/>
  <c r="X424" i="5"/>
  <c r="X423" i="5"/>
  <c r="X422" i="5"/>
  <c r="X421" i="5"/>
  <c r="X420" i="5"/>
  <c r="X419" i="5"/>
  <c r="X418" i="5"/>
  <c r="X417" i="5"/>
  <c r="X416" i="5"/>
  <c r="X415" i="5"/>
  <c r="X414" i="5"/>
  <c r="X413" i="5"/>
  <c r="X412" i="5"/>
  <c r="X411" i="5"/>
  <c r="X410" i="5"/>
  <c r="X409" i="5"/>
  <c r="X408" i="5"/>
  <c r="X407" i="5"/>
  <c r="X406" i="5"/>
  <c r="X405" i="5"/>
  <c r="X404" i="5"/>
  <c r="X403" i="5"/>
  <c r="X402" i="5"/>
  <c r="X401" i="5"/>
  <c r="X400" i="5"/>
  <c r="X399" i="5"/>
  <c r="X398" i="5"/>
  <c r="X397" i="5"/>
  <c r="X396" i="5"/>
  <c r="X395" i="5"/>
  <c r="X394" i="5"/>
  <c r="X393" i="5"/>
  <c r="X392" i="5"/>
  <c r="X391" i="5"/>
  <c r="X390" i="5"/>
  <c r="X389" i="5"/>
  <c r="X388" i="5"/>
  <c r="X387" i="5"/>
  <c r="X386" i="5"/>
  <c r="X385" i="5"/>
  <c r="X384" i="5"/>
  <c r="X383" i="5"/>
  <c r="X382" i="5"/>
  <c r="X381" i="5"/>
  <c r="X380" i="5"/>
  <c r="X379" i="5"/>
  <c r="X378" i="5"/>
  <c r="X377" i="5"/>
  <c r="X376" i="5"/>
  <c r="X375" i="5"/>
  <c r="X374" i="5"/>
  <c r="X373" i="5"/>
  <c r="X372" i="5"/>
  <c r="X371" i="5"/>
  <c r="X370" i="5"/>
  <c r="X369" i="5"/>
  <c r="X368" i="5"/>
  <c r="X367" i="5"/>
  <c r="X366" i="5"/>
  <c r="X365" i="5"/>
  <c r="X364" i="5"/>
  <c r="X363" i="5"/>
  <c r="X362" i="5"/>
  <c r="X361" i="5"/>
  <c r="X360" i="5"/>
  <c r="X359" i="5"/>
  <c r="X358" i="5"/>
  <c r="X357" i="5"/>
  <c r="X356" i="5"/>
  <c r="X355" i="5"/>
  <c r="X354" i="5"/>
  <c r="X353" i="5"/>
  <c r="X352" i="5"/>
  <c r="X351" i="5"/>
  <c r="X350" i="5"/>
  <c r="X349" i="5"/>
  <c r="X348" i="5"/>
  <c r="X347" i="5"/>
  <c r="X346" i="5"/>
  <c r="X345" i="5"/>
  <c r="X344" i="5"/>
  <c r="X343" i="5"/>
  <c r="X342" i="5"/>
  <c r="X341" i="5"/>
  <c r="X340" i="5"/>
  <c r="X339" i="5"/>
  <c r="X338" i="5"/>
  <c r="X337" i="5"/>
  <c r="X336" i="5"/>
  <c r="X335" i="5"/>
  <c r="X334" i="5"/>
  <c r="X333" i="5"/>
  <c r="X332" i="5"/>
  <c r="X331" i="5"/>
  <c r="X330" i="5"/>
  <c r="X329" i="5"/>
  <c r="X328" i="5"/>
  <c r="X327" i="5"/>
  <c r="X326" i="5"/>
  <c r="X325" i="5"/>
  <c r="X324" i="5"/>
  <c r="X323" i="5"/>
  <c r="X322" i="5"/>
  <c r="X321" i="5"/>
  <c r="X320" i="5"/>
  <c r="X319" i="5"/>
  <c r="X318" i="5"/>
  <c r="X317" i="5"/>
  <c r="X316" i="5"/>
  <c r="X315" i="5"/>
  <c r="X314" i="5"/>
  <c r="X313" i="5"/>
  <c r="X312" i="5"/>
  <c r="X311" i="5"/>
  <c r="X310" i="5"/>
  <c r="X309" i="5"/>
  <c r="X308" i="5"/>
  <c r="X307" i="5"/>
  <c r="X306" i="5"/>
  <c r="X305" i="5"/>
  <c r="X304" i="5"/>
  <c r="X303" i="5"/>
  <c r="X302" i="5"/>
  <c r="X301" i="5"/>
  <c r="X300" i="5"/>
  <c r="X299" i="5"/>
  <c r="X298" i="5"/>
  <c r="X297" i="5"/>
  <c r="X296" i="5"/>
  <c r="X295" i="5"/>
  <c r="X294" i="5"/>
  <c r="X293" i="5"/>
  <c r="X292" i="5"/>
  <c r="X291" i="5"/>
  <c r="X290" i="5"/>
  <c r="X289" i="5"/>
  <c r="X288" i="5"/>
  <c r="X287" i="5"/>
  <c r="X286" i="5"/>
  <c r="X285" i="5"/>
  <c r="X284" i="5"/>
  <c r="X283" i="5"/>
  <c r="X282" i="5"/>
  <c r="X281" i="5"/>
  <c r="X280" i="5"/>
  <c r="X279" i="5"/>
  <c r="X278" i="5"/>
  <c r="X277" i="5"/>
  <c r="X276" i="5"/>
  <c r="X275" i="5"/>
  <c r="X274" i="5"/>
  <c r="X273" i="5"/>
  <c r="X272" i="5"/>
  <c r="X271" i="5"/>
  <c r="X270" i="5"/>
  <c r="X269" i="5"/>
  <c r="X268" i="5"/>
  <c r="X267" i="5"/>
  <c r="X266" i="5"/>
  <c r="X265" i="5"/>
  <c r="X264" i="5"/>
  <c r="X263" i="5"/>
  <c r="X262" i="5"/>
  <c r="X261" i="5"/>
  <c r="X260" i="5"/>
  <c r="X259" i="5"/>
  <c r="X258" i="5"/>
  <c r="X257" i="5"/>
  <c r="X256" i="5"/>
  <c r="X255" i="5"/>
  <c r="X254" i="5"/>
  <c r="X253" i="5"/>
  <c r="X252" i="5"/>
  <c r="X251" i="5"/>
  <c r="X250" i="5"/>
  <c r="X249" i="5"/>
  <c r="X248" i="5"/>
  <c r="X247" i="5"/>
  <c r="X246" i="5"/>
  <c r="X245" i="5"/>
  <c r="X244" i="5"/>
  <c r="X243" i="5"/>
  <c r="X242" i="5"/>
  <c r="X241" i="5"/>
  <c r="X240" i="5"/>
  <c r="X239" i="5"/>
  <c r="X238" i="5"/>
  <c r="X237" i="5"/>
  <c r="X236" i="5"/>
  <c r="X235" i="5"/>
  <c r="X234" i="5"/>
  <c r="X233" i="5"/>
  <c r="X232" i="5"/>
  <c r="X231" i="5"/>
  <c r="X230" i="5"/>
  <c r="X229" i="5"/>
  <c r="X228" i="5"/>
  <c r="X227" i="5"/>
  <c r="X226" i="5"/>
  <c r="X225" i="5"/>
  <c r="X224" i="5"/>
  <c r="X223" i="5"/>
  <c r="X222" i="5"/>
  <c r="X221" i="5"/>
  <c r="X220" i="5"/>
  <c r="X219" i="5"/>
  <c r="X218" i="5"/>
  <c r="X217" i="5"/>
  <c r="X216" i="5"/>
  <c r="X215" i="5"/>
  <c r="X214" i="5"/>
  <c r="X213" i="5"/>
  <c r="X212" i="5"/>
  <c r="X211" i="5"/>
  <c r="X210" i="5"/>
  <c r="X209" i="5"/>
  <c r="X208" i="5"/>
  <c r="X207" i="5"/>
  <c r="X206" i="5"/>
  <c r="X205" i="5"/>
  <c r="X204" i="5"/>
  <c r="X203" i="5"/>
  <c r="X202" i="5"/>
  <c r="X201" i="5"/>
  <c r="X200" i="5"/>
  <c r="X199" i="5"/>
  <c r="X198" i="5"/>
  <c r="X197" i="5"/>
  <c r="X196" i="5"/>
  <c r="X195" i="5"/>
  <c r="X194" i="5"/>
  <c r="X193" i="5"/>
  <c r="X192" i="5"/>
  <c r="X191" i="5"/>
  <c r="X190" i="5"/>
  <c r="X189" i="5"/>
  <c r="X188" i="5"/>
  <c r="X187" i="5"/>
  <c r="X186" i="5"/>
  <c r="X185" i="5"/>
  <c r="X184" i="5"/>
  <c r="X183" i="5"/>
  <c r="X182" i="5"/>
  <c r="X181" i="5"/>
  <c r="X180" i="5"/>
  <c r="X179" i="5"/>
  <c r="X178" i="5"/>
  <c r="X177" i="5"/>
  <c r="X176" i="5"/>
  <c r="X175" i="5"/>
  <c r="X174" i="5"/>
  <c r="X173" i="5"/>
  <c r="X172" i="5"/>
  <c r="X171" i="5"/>
  <c r="X170" i="5"/>
  <c r="X169" i="5"/>
  <c r="X168" i="5"/>
  <c r="X167" i="5"/>
  <c r="X166" i="5"/>
  <c r="X165" i="5"/>
  <c r="X164" i="5"/>
  <c r="X163" i="5"/>
  <c r="X162" i="5"/>
  <c r="X161" i="5"/>
  <c r="X160" i="5"/>
  <c r="X159" i="5"/>
  <c r="X158" i="5"/>
  <c r="X157" i="5"/>
  <c r="X156" i="5"/>
  <c r="X155" i="5"/>
  <c r="X154" i="5"/>
  <c r="X153" i="5"/>
  <c r="X152" i="5"/>
  <c r="X151" i="5"/>
  <c r="X150" i="5"/>
  <c r="X149" i="5"/>
  <c r="X148" i="5"/>
  <c r="X147" i="5"/>
  <c r="X146" i="5"/>
  <c r="X145" i="5"/>
  <c r="X144" i="5"/>
  <c r="X143" i="5"/>
  <c r="X142" i="5"/>
  <c r="X141" i="5"/>
  <c r="X140" i="5"/>
  <c r="X139" i="5"/>
  <c r="X138" i="5"/>
  <c r="X137" i="5"/>
  <c r="X136" i="5"/>
  <c r="X135" i="5"/>
  <c r="X134" i="5"/>
  <c r="X133" i="5"/>
  <c r="X132" i="5"/>
  <c r="X131" i="5"/>
  <c r="X130" i="5"/>
  <c r="X129" i="5"/>
  <c r="X128" i="5"/>
  <c r="X127" i="5"/>
  <c r="X126" i="5"/>
  <c r="X125" i="5"/>
  <c r="X124" i="5"/>
  <c r="X123" i="5"/>
  <c r="X122" i="5"/>
  <c r="X121" i="5"/>
  <c r="X120" i="5"/>
  <c r="X119" i="5"/>
  <c r="X118" i="5"/>
  <c r="X117" i="5"/>
  <c r="X116" i="5"/>
  <c r="X115" i="5"/>
  <c r="X114" i="5"/>
  <c r="X113" i="5"/>
  <c r="X112" i="5"/>
  <c r="X111" i="5"/>
  <c r="X110" i="5"/>
  <c r="X109" i="5"/>
  <c r="X108" i="5"/>
  <c r="X107" i="5"/>
  <c r="X106" i="5"/>
  <c r="X105" i="5"/>
  <c r="X104" i="5"/>
  <c r="L157" i="5"/>
  <c r="K157" i="5"/>
  <c r="J157" i="5"/>
  <c r="O157" i="5" s="1"/>
  <c r="I157" i="5"/>
  <c r="X103" i="5"/>
  <c r="L156" i="5"/>
  <c r="K156" i="5"/>
  <c r="J156" i="5"/>
  <c r="O156" i="5" s="1"/>
  <c r="I156" i="5"/>
  <c r="X102" i="5"/>
  <c r="L155" i="5"/>
  <c r="K155" i="5"/>
  <c r="J155" i="5"/>
  <c r="I155" i="5"/>
  <c r="X101" i="5"/>
  <c r="L154" i="5"/>
  <c r="K154" i="5"/>
  <c r="J154" i="5"/>
  <c r="I154" i="5"/>
  <c r="X100" i="5"/>
  <c r="L153" i="5"/>
  <c r="K153" i="5"/>
  <c r="J153" i="5"/>
  <c r="I153" i="5"/>
  <c r="X99" i="5"/>
  <c r="L68" i="5"/>
  <c r="K68" i="5"/>
  <c r="J68" i="5"/>
  <c r="O68" i="5" s="1"/>
  <c r="I68" i="5"/>
  <c r="X98" i="5"/>
  <c r="L67" i="5"/>
  <c r="K67" i="5"/>
  <c r="J67" i="5"/>
  <c r="I67" i="5"/>
  <c r="L66" i="5"/>
  <c r="K66" i="5"/>
  <c r="J66" i="5"/>
  <c r="I66" i="5"/>
  <c r="X97" i="5"/>
  <c r="L65" i="5"/>
  <c r="K65" i="5"/>
  <c r="J65" i="5"/>
  <c r="O65" i="5" s="1"/>
  <c r="I65" i="5"/>
  <c r="X96" i="5"/>
  <c r="L64" i="5"/>
  <c r="K64" i="5"/>
  <c r="J64" i="5"/>
  <c r="O64" i="5" s="1"/>
  <c r="I64" i="5"/>
  <c r="X95" i="5"/>
  <c r="L83" i="5"/>
  <c r="K83" i="5"/>
  <c r="J83" i="5"/>
  <c r="I83" i="5"/>
  <c r="X94" i="5"/>
  <c r="L82" i="5"/>
  <c r="K82" i="5"/>
  <c r="J82" i="5"/>
  <c r="I82" i="5"/>
  <c r="X93" i="5"/>
  <c r="L81" i="5"/>
  <c r="K81" i="5"/>
  <c r="J81" i="5"/>
  <c r="I81" i="5"/>
  <c r="X92" i="5"/>
  <c r="L80" i="5"/>
  <c r="K80" i="5"/>
  <c r="J80" i="5"/>
  <c r="O80" i="5" s="1"/>
  <c r="I80" i="5"/>
  <c r="X91" i="5"/>
  <c r="L79" i="5"/>
  <c r="K79" i="5"/>
  <c r="J79" i="5"/>
  <c r="O79" i="5" s="1"/>
  <c r="I79" i="5"/>
  <c r="X90" i="5"/>
  <c r="L92" i="5"/>
  <c r="K92" i="5"/>
  <c r="J92" i="5"/>
  <c r="I92" i="5"/>
  <c r="X89" i="5"/>
  <c r="L91" i="5"/>
  <c r="K91" i="5"/>
  <c r="J91" i="5"/>
  <c r="I91" i="5"/>
  <c r="X88" i="5"/>
  <c r="L90" i="5"/>
  <c r="K90" i="5"/>
  <c r="J90" i="5"/>
  <c r="O90" i="5" s="1"/>
  <c r="I90" i="5"/>
  <c r="X87" i="5"/>
  <c r="L89" i="5"/>
  <c r="K89" i="5"/>
  <c r="J89" i="5"/>
  <c r="O89" i="5" s="1"/>
  <c r="I89" i="5"/>
  <c r="X86" i="5"/>
  <c r="L88" i="5"/>
  <c r="K88" i="5"/>
  <c r="J88" i="5"/>
  <c r="I88" i="5"/>
  <c r="X85" i="5"/>
  <c r="L87" i="5"/>
  <c r="K87" i="5"/>
  <c r="J87" i="5"/>
  <c r="O87" i="5" s="1"/>
  <c r="I87" i="5"/>
  <c r="X84" i="5"/>
  <c r="L86" i="5"/>
  <c r="K86" i="5"/>
  <c r="J86" i="5"/>
  <c r="O86" i="5" s="1"/>
  <c r="I86" i="5"/>
  <c r="X83" i="5"/>
  <c r="L85" i="5"/>
  <c r="K85" i="5"/>
  <c r="J85" i="5"/>
  <c r="I85" i="5"/>
  <c r="X82" i="5"/>
  <c r="L84" i="5"/>
  <c r="K84" i="5"/>
  <c r="J84" i="5"/>
  <c r="I84" i="5"/>
  <c r="X81" i="5"/>
  <c r="L147" i="5"/>
  <c r="K147" i="5"/>
  <c r="J147" i="5"/>
  <c r="O147" i="5" s="1"/>
  <c r="I147" i="5"/>
  <c r="X80" i="5"/>
  <c r="L146" i="5"/>
  <c r="K146" i="5"/>
  <c r="J146" i="5"/>
  <c r="O146" i="5" s="1"/>
  <c r="I146" i="5"/>
  <c r="X79" i="5"/>
  <c r="L145" i="5"/>
  <c r="K145" i="5"/>
  <c r="J145" i="5"/>
  <c r="I145" i="5"/>
  <c r="L144" i="5"/>
  <c r="K144" i="5"/>
  <c r="J144" i="5"/>
  <c r="I144" i="5"/>
  <c r="X78" i="5"/>
  <c r="L143" i="5"/>
  <c r="K143" i="5"/>
  <c r="J143" i="5"/>
  <c r="O143" i="5" s="1"/>
  <c r="I143" i="5"/>
  <c r="X77" i="5"/>
  <c r="L142" i="5"/>
  <c r="K142" i="5"/>
  <c r="J142" i="5"/>
  <c r="O142" i="5" s="1"/>
  <c r="I142" i="5"/>
  <c r="X76" i="5"/>
  <c r="L141" i="5"/>
  <c r="K141" i="5"/>
  <c r="J141" i="5"/>
  <c r="O141" i="5" s="1"/>
  <c r="I141" i="5"/>
  <c r="X75" i="5"/>
  <c r="L140" i="5"/>
  <c r="K140" i="5"/>
  <c r="J140" i="5"/>
  <c r="I140" i="5"/>
  <c r="X74" i="5"/>
  <c r="L139" i="5"/>
  <c r="K139" i="5"/>
  <c r="J139" i="5"/>
  <c r="O139" i="5" s="1"/>
  <c r="I139" i="5"/>
  <c r="L138" i="5"/>
  <c r="K138" i="5"/>
  <c r="J138" i="5"/>
  <c r="O138" i="5" s="1"/>
  <c r="I138" i="5"/>
  <c r="X73" i="5"/>
  <c r="L78" i="5"/>
  <c r="K78" i="5"/>
  <c r="J78" i="5"/>
  <c r="O78" i="5" s="1"/>
  <c r="I78" i="5"/>
  <c r="X72" i="5"/>
  <c r="L77" i="5"/>
  <c r="K77" i="5"/>
  <c r="J77" i="5"/>
  <c r="I77" i="5"/>
  <c r="X71" i="5"/>
  <c r="L76" i="5"/>
  <c r="K76" i="5"/>
  <c r="J76" i="5"/>
  <c r="O76" i="5" s="1"/>
  <c r="I76" i="5"/>
  <c r="X70" i="5"/>
  <c r="L75" i="5"/>
  <c r="K75" i="5"/>
  <c r="J75" i="5"/>
  <c r="O75" i="5" s="1"/>
  <c r="I75" i="5"/>
  <c r="X69" i="5"/>
  <c r="L74" i="5"/>
  <c r="K74" i="5"/>
  <c r="J74" i="5"/>
  <c r="O74" i="5" s="1"/>
  <c r="I74" i="5"/>
  <c r="X68" i="5"/>
  <c r="L63" i="5"/>
  <c r="K63" i="5"/>
  <c r="J63" i="5"/>
  <c r="I63" i="5"/>
  <c r="X67" i="5"/>
  <c r="L62" i="5"/>
  <c r="K62" i="5"/>
  <c r="J62" i="5"/>
  <c r="O62" i="5" s="1"/>
  <c r="I62" i="5"/>
  <c r="X66" i="5"/>
  <c r="L61" i="5"/>
  <c r="K61" i="5"/>
  <c r="J61" i="5"/>
  <c r="O61" i="5" s="1"/>
  <c r="I61" i="5"/>
  <c r="X65" i="5"/>
  <c r="L60" i="5"/>
  <c r="K60" i="5"/>
  <c r="J60" i="5"/>
  <c r="I60" i="5"/>
  <c r="X64" i="5"/>
  <c r="L59" i="5"/>
  <c r="K59" i="5"/>
  <c r="J59" i="5"/>
  <c r="I59" i="5"/>
  <c r="X63" i="5"/>
  <c r="L121" i="5"/>
  <c r="K121" i="5"/>
  <c r="J121" i="5"/>
  <c r="O121" i="5" s="1"/>
  <c r="I121" i="5"/>
  <c r="X62" i="5"/>
  <c r="L120" i="5"/>
  <c r="K120" i="5"/>
  <c r="J120" i="5"/>
  <c r="O120" i="5" s="1"/>
  <c r="I120" i="5"/>
  <c r="X61" i="5"/>
  <c r="L119" i="5"/>
  <c r="K119" i="5"/>
  <c r="J119" i="5"/>
  <c r="O119" i="5" s="1"/>
  <c r="I119" i="5"/>
  <c r="X60" i="5"/>
  <c r="L118" i="5"/>
  <c r="K118" i="5"/>
  <c r="J118" i="5"/>
  <c r="I118" i="5"/>
  <c r="X59" i="5"/>
  <c r="L117" i="5"/>
  <c r="K117" i="5"/>
  <c r="J117" i="5"/>
  <c r="O117" i="5" s="1"/>
  <c r="I117" i="5"/>
  <c r="X58" i="5"/>
  <c r="L137" i="5"/>
  <c r="K137" i="5"/>
  <c r="J137" i="5"/>
  <c r="O137" i="5" s="1"/>
  <c r="I137" i="5"/>
  <c r="X57" i="5"/>
  <c r="L136" i="5"/>
  <c r="K136" i="5"/>
  <c r="J136" i="5"/>
  <c r="I136" i="5"/>
  <c r="X56" i="5"/>
  <c r="L135" i="5"/>
  <c r="K135" i="5"/>
  <c r="J135" i="5"/>
  <c r="I135" i="5"/>
  <c r="X55" i="5"/>
  <c r="L134" i="5"/>
  <c r="K134" i="5"/>
  <c r="J134" i="5"/>
  <c r="O134" i="5" s="1"/>
  <c r="I134" i="5"/>
  <c r="X54" i="5"/>
  <c r="L133" i="5"/>
  <c r="K133" i="5"/>
  <c r="J133" i="5"/>
  <c r="O133" i="5" s="1"/>
  <c r="I133" i="5"/>
  <c r="L132" i="5"/>
  <c r="K132" i="5"/>
  <c r="J132" i="5"/>
  <c r="I132" i="5"/>
  <c r="L131" i="5"/>
  <c r="K131" i="5"/>
  <c r="J131" i="5"/>
  <c r="I131" i="5"/>
  <c r="L130" i="5"/>
  <c r="K130" i="5"/>
  <c r="J130" i="5"/>
  <c r="O130" i="5" s="1"/>
  <c r="I130" i="5"/>
  <c r="X53" i="5"/>
  <c r="L129" i="5"/>
  <c r="K129" i="5"/>
  <c r="J129" i="5"/>
  <c r="O129" i="5" s="1"/>
  <c r="I129" i="5"/>
  <c r="X52" i="5"/>
  <c r="L128" i="5"/>
  <c r="K128" i="5"/>
  <c r="J128" i="5"/>
  <c r="I128" i="5"/>
  <c r="X51" i="5"/>
  <c r="L13" i="5"/>
  <c r="K13" i="5"/>
  <c r="J13" i="5"/>
  <c r="I13" i="5"/>
  <c r="X50" i="5"/>
  <c r="L12" i="5"/>
  <c r="K12" i="5"/>
  <c r="J12" i="5"/>
  <c r="O12" i="5" s="1"/>
  <c r="I12" i="5"/>
  <c r="X49" i="5"/>
  <c r="L11" i="5"/>
  <c r="K11" i="5"/>
  <c r="J11" i="5"/>
  <c r="O11" i="5" s="1"/>
  <c r="L10" i="5"/>
  <c r="K10" i="5"/>
  <c r="J10" i="5"/>
  <c r="O10" i="5" s="1"/>
  <c r="I10" i="5"/>
  <c r="X48" i="5"/>
  <c r="L9" i="5"/>
  <c r="J9" i="5"/>
  <c r="O9" i="5" s="1"/>
  <c r="I9" i="5"/>
  <c r="X47" i="5"/>
  <c r="L28" i="5"/>
  <c r="K28" i="5"/>
  <c r="J28" i="5"/>
  <c r="I28" i="5"/>
  <c r="X46" i="5"/>
  <c r="L27" i="5"/>
  <c r="K27" i="5"/>
  <c r="J27" i="5"/>
  <c r="O27" i="5" s="1"/>
  <c r="I27" i="5"/>
  <c r="X45" i="5"/>
  <c r="L26" i="5"/>
  <c r="K26" i="5"/>
  <c r="J26" i="5"/>
  <c r="O26" i="5" s="1"/>
  <c r="I26" i="5"/>
  <c r="X44" i="5"/>
  <c r="L25" i="5"/>
  <c r="K25" i="5"/>
  <c r="J25" i="5"/>
  <c r="I25" i="5"/>
  <c r="L24" i="5"/>
  <c r="K24" i="5"/>
  <c r="J24" i="5"/>
  <c r="I24" i="5"/>
  <c r="X43" i="5"/>
  <c r="L116" i="5"/>
  <c r="K116" i="5"/>
  <c r="J116" i="5"/>
  <c r="O116" i="5" s="1"/>
  <c r="I116" i="5"/>
  <c r="X42" i="5"/>
  <c r="L115" i="5"/>
  <c r="K115" i="5"/>
  <c r="J115" i="5"/>
  <c r="O115" i="5" s="1"/>
  <c r="I115" i="5"/>
  <c r="X41" i="5"/>
  <c r="L114" i="5"/>
  <c r="K114" i="5"/>
  <c r="J114" i="5"/>
  <c r="O114" i="5" s="1"/>
  <c r="I114" i="5"/>
  <c r="X40" i="5"/>
  <c r="L113" i="5"/>
  <c r="K113" i="5"/>
  <c r="J113" i="5"/>
  <c r="O113" i="5" s="1"/>
  <c r="I113" i="5"/>
  <c r="X39" i="5"/>
  <c r="L101" i="5"/>
  <c r="K101" i="5"/>
  <c r="J101" i="5"/>
  <c r="I101" i="5"/>
  <c r="L112" i="5"/>
  <c r="K112" i="5"/>
  <c r="J112" i="5"/>
  <c r="O112" i="5" s="1"/>
  <c r="I112" i="5"/>
  <c r="X38" i="5"/>
  <c r="L100" i="5"/>
  <c r="K100" i="5"/>
  <c r="J100" i="5"/>
  <c r="O100" i="5" s="1"/>
  <c r="I100" i="5"/>
  <c r="X37" i="5"/>
  <c r="L99" i="5"/>
  <c r="K99" i="5"/>
  <c r="J99" i="5"/>
  <c r="I99" i="5"/>
  <c r="X36" i="5"/>
  <c r="L98" i="5"/>
  <c r="K98" i="5"/>
  <c r="J98" i="5"/>
  <c r="I98" i="5"/>
  <c r="X35" i="5"/>
  <c r="L18" i="5"/>
  <c r="K18" i="5"/>
  <c r="J18" i="5"/>
  <c r="I18" i="5"/>
  <c r="X34" i="5"/>
  <c r="L17" i="5"/>
  <c r="K17" i="5"/>
  <c r="J17" i="5"/>
  <c r="O17" i="5" s="1"/>
  <c r="I17" i="5"/>
  <c r="X33" i="5"/>
  <c r="L16" i="5"/>
  <c r="K16" i="5"/>
  <c r="J16" i="5"/>
  <c r="O16" i="5" s="1"/>
  <c r="I16" i="5"/>
  <c r="X32" i="5"/>
  <c r="L15" i="5"/>
  <c r="K15" i="5"/>
  <c r="J15" i="5"/>
  <c r="I15" i="5"/>
  <c r="X31" i="5"/>
  <c r="L14" i="5"/>
  <c r="K14" i="5"/>
  <c r="J14" i="5"/>
  <c r="I14" i="5"/>
  <c r="X30" i="5"/>
  <c r="L33" i="5"/>
  <c r="K33" i="5"/>
  <c r="J33" i="5"/>
  <c r="O33" i="5" s="1"/>
  <c r="I33" i="5"/>
  <c r="X29" i="5"/>
  <c r="L32" i="5"/>
  <c r="K32" i="5"/>
  <c r="J32" i="5"/>
  <c r="O32" i="5" s="1"/>
  <c r="I32" i="5"/>
  <c r="X28" i="5"/>
  <c r="L31" i="5"/>
  <c r="K31" i="5"/>
  <c r="J31" i="5"/>
  <c r="I31" i="5"/>
  <c r="X27" i="5"/>
  <c r="L30" i="5"/>
  <c r="K30" i="5"/>
  <c r="J30" i="5"/>
  <c r="O30" i="5" s="1"/>
  <c r="I30" i="5"/>
  <c r="X26" i="5"/>
  <c r="L29" i="5"/>
  <c r="K29" i="5"/>
  <c r="J29" i="5"/>
  <c r="O29" i="5" s="1"/>
  <c r="I29" i="5"/>
  <c r="X25" i="5"/>
  <c r="L106" i="5"/>
  <c r="K106" i="5"/>
  <c r="J106" i="5"/>
  <c r="I106" i="5"/>
  <c r="X24" i="5"/>
  <c r="L105" i="5"/>
  <c r="K105" i="5"/>
  <c r="J105" i="5"/>
  <c r="I105" i="5"/>
  <c r="X23" i="5"/>
  <c r="L104" i="5"/>
  <c r="K104" i="5"/>
  <c r="J104" i="5"/>
  <c r="O104" i="5" s="1"/>
  <c r="I104" i="5"/>
  <c r="X22" i="5"/>
  <c r="L103" i="5"/>
  <c r="K103" i="5"/>
  <c r="J103" i="5"/>
  <c r="O103" i="5" s="1"/>
  <c r="I103" i="5"/>
  <c r="X21" i="5"/>
  <c r="L102" i="5"/>
  <c r="K102" i="5"/>
  <c r="J102" i="5"/>
  <c r="I102" i="5"/>
  <c r="X20" i="5"/>
  <c r="L48" i="5"/>
  <c r="K48" i="5"/>
  <c r="J48" i="5"/>
  <c r="I48" i="5"/>
  <c r="X19" i="5"/>
  <c r="L47" i="5"/>
  <c r="K47" i="5"/>
  <c r="J47" i="5"/>
  <c r="O47" i="5" s="1"/>
  <c r="I47" i="5"/>
  <c r="X18" i="5"/>
  <c r="L46" i="5"/>
  <c r="K46" i="5"/>
  <c r="J46" i="5"/>
  <c r="O46" i="5" s="1"/>
  <c r="I46" i="5"/>
  <c r="X17" i="5"/>
  <c r="L45" i="5"/>
  <c r="K45" i="5"/>
  <c r="J45" i="5"/>
  <c r="I45" i="5"/>
  <c r="X16" i="5"/>
  <c r="L44" i="5"/>
  <c r="K44" i="5"/>
  <c r="J44" i="5"/>
  <c r="I44" i="5"/>
  <c r="X15" i="5"/>
  <c r="L43" i="5"/>
  <c r="K43" i="5"/>
  <c r="J43" i="5"/>
  <c r="O43" i="5" s="1"/>
  <c r="I43" i="5"/>
  <c r="X14" i="5"/>
  <c r="L42" i="5"/>
  <c r="K42" i="5"/>
  <c r="J42" i="5"/>
  <c r="O42" i="5" s="1"/>
  <c r="I42" i="5"/>
  <c r="L41" i="5"/>
  <c r="K41" i="5"/>
  <c r="J41" i="5"/>
  <c r="I41" i="5"/>
  <c r="X13" i="5"/>
  <c r="L40" i="5"/>
  <c r="K40" i="5"/>
  <c r="J40" i="5"/>
  <c r="I40" i="5"/>
  <c r="X12" i="5"/>
  <c r="L39" i="5"/>
  <c r="K39" i="5"/>
  <c r="J39" i="5"/>
  <c r="O39" i="5" s="1"/>
  <c r="I39" i="5"/>
  <c r="X11" i="5"/>
  <c r="L38" i="5"/>
  <c r="K38" i="5"/>
  <c r="J38" i="5"/>
  <c r="O38" i="5" s="1"/>
  <c r="I38" i="5"/>
  <c r="X10" i="5"/>
  <c r="L37" i="5"/>
  <c r="K37" i="5"/>
  <c r="J37" i="5"/>
  <c r="I37" i="5"/>
  <c r="X9" i="5"/>
  <c r="L36" i="5"/>
  <c r="K36" i="5"/>
  <c r="J36" i="5"/>
  <c r="I36" i="5"/>
  <c r="L35" i="5"/>
  <c r="K35" i="5"/>
  <c r="J35" i="5"/>
  <c r="O35" i="5" s="1"/>
  <c r="I35" i="5"/>
  <c r="L34" i="5"/>
  <c r="K34" i="5"/>
  <c r="J34" i="5"/>
  <c r="O34" i="5" s="1"/>
  <c r="I34" i="5"/>
  <c r="X8" i="5"/>
  <c r="L58" i="5"/>
  <c r="K58" i="5"/>
  <c r="J58" i="5"/>
  <c r="I58" i="5"/>
  <c r="X7" i="5"/>
  <c r="L57" i="5"/>
  <c r="K57" i="5"/>
  <c r="J57" i="5"/>
  <c r="I57" i="5"/>
  <c r="X6" i="5"/>
  <c r="L56" i="5"/>
  <c r="K56" i="5"/>
  <c r="J56" i="5"/>
  <c r="O56" i="5" s="1"/>
  <c r="I56" i="5"/>
  <c r="X5" i="5"/>
  <c r="L55" i="5"/>
  <c r="K55" i="5"/>
  <c r="J55" i="5"/>
  <c r="O55" i="5" s="1"/>
  <c r="I55" i="5"/>
  <c r="X4" i="5"/>
  <c r="L54" i="5"/>
  <c r="K54" i="5"/>
  <c r="J54" i="5"/>
  <c r="I54" i="5"/>
  <c r="M26" i="5" l="1"/>
  <c r="M62" i="5"/>
  <c r="M27" i="5"/>
  <c r="M39" i="5"/>
  <c r="M43" i="5"/>
  <c r="M112" i="5"/>
  <c r="M56" i="5"/>
  <c r="M55" i="5"/>
  <c r="M156" i="5"/>
  <c r="M121" i="5"/>
  <c r="M139" i="5"/>
  <c r="M87" i="5"/>
  <c r="M133" i="5"/>
  <c r="M61" i="5"/>
  <c r="M142" i="5"/>
  <c r="M137" i="5"/>
  <c r="M75" i="5"/>
  <c r="M146" i="5"/>
  <c r="M80" i="5"/>
  <c r="M90" i="5"/>
  <c r="M68" i="5"/>
  <c r="M35" i="5"/>
  <c r="M115" i="5"/>
  <c r="M76" i="5"/>
  <c r="M147" i="5"/>
  <c r="M129" i="5"/>
  <c r="M138" i="5"/>
  <c r="M86" i="5"/>
  <c r="M64" i="5"/>
  <c r="N54" i="5"/>
  <c r="O54" i="5"/>
  <c r="N57" i="5"/>
  <c r="O57" i="5"/>
  <c r="N58" i="5"/>
  <c r="O58" i="5"/>
  <c r="N36" i="5"/>
  <c r="O36" i="5"/>
  <c r="N37" i="5"/>
  <c r="O37" i="5"/>
  <c r="N40" i="5"/>
  <c r="O40" i="5"/>
  <c r="N41" i="5"/>
  <c r="O41" i="5"/>
  <c r="N44" i="5"/>
  <c r="O44" i="5"/>
  <c r="N45" i="5"/>
  <c r="O45" i="5"/>
  <c r="N48" i="5"/>
  <c r="O48" i="5"/>
  <c r="N102" i="5"/>
  <c r="O102" i="5"/>
  <c r="N105" i="5"/>
  <c r="O105" i="5"/>
  <c r="N106" i="5"/>
  <c r="O106" i="5"/>
  <c r="N31" i="5"/>
  <c r="O31" i="5"/>
  <c r="N14" i="5"/>
  <c r="O14" i="5"/>
  <c r="N15" i="5"/>
  <c r="O15" i="5"/>
  <c r="N18" i="5"/>
  <c r="O18" i="5"/>
  <c r="N98" i="5"/>
  <c r="O98" i="5"/>
  <c r="N99" i="5"/>
  <c r="O99" i="5"/>
  <c r="N101" i="5"/>
  <c r="O101" i="5"/>
  <c r="N24" i="5"/>
  <c r="O24" i="5"/>
  <c r="N25" i="5"/>
  <c r="O25" i="5"/>
  <c r="N28" i="5"/>
  <c r="O28" i="5"/>
  <c r="N13" i="5"/>
  <c r="O13" i="5"/>
  <c r="N128" i="5"/>
  <c r="O128" i="5"/>
  <c r="N131" i="5"/>
  <c r="O131" i="5"/>
  <c r="N132" i="5"/>
  <c r="O132" i="5"/>
  <c r="N135" i="5"/>
  <c r="O135" i="5"/>
  <c r="N136" i="5"/>
  <c r="O136" i="5"/>
  <c r="N118" i="5"/>
  <c r="O118" i="5"/>
  <c r="N59" i="5"/>
  <c r="O59" i="5"/>
  <c r="N60" i="5"/>
  <c r="O60" i="5"/>
  <c r="N63" i="5"/>
  <c r="O63" i="5"/>
  <c r="N77" i="5"/>
  <c r="O77" i="5"/>
  <c r="N140" i="5"/>
  <c r="O140" i="5"/>
  <c r="N144" i="5"/>
  <c r="O144" i="5"/>
  <c r="N145" i="5"/>
  <c r="O145" i="5"/>
  <c r="N84" i="5"/>
  <c r="O84" i="5"/>
  <c r="N85" i="5"/>
  <c r="O85" i="5"/>
  <c r="N88" i="5"/>
  <c r="O88" i="5"/>
  <c r="N91" i="5"/>
  <c r="O91" i="5"/>
  <c r="N92" i="5"/>
  <c r="O92" i="5"/>
  <c r="N81" i="5"/>
  <c r="O81" i="5"/>
  <c r="N82" i="5"/>
  <c r="O82" i="5"/>
  <c r="N83" i="5"/>
  <c r="O83" i="5"/>
  <c r="N66" i="5"/>
  <c r="O66" i="5"/>
  <c r="N67" i="5"/>
  <c r="O67" i="5"/>
  <c r="N153" i="5"/>
  <c r="O153" i="5"/>
  <c r="N154" i="5"/>
  <c r="O154" i="5"/>
  <c r="N155" i="5"/>
  <c r="O155" i="5"/>
  <c r="N113" i="5"/>
  <c r="N119" i="5"/>
  <c r="M120" i="5"/>
  <c r="N74" i="5"/>
  <c r="N78" i="5"/>
  <c r="M116" i="5"/>
  <c r="N116" i="5"/>
  <c r="N27" i="5"/>
  <c r="N32" i="5"/>
  <c r="N16" i="5"/>
  <c r="N141" i="5"/>
  <c r="N89" i="5"/>
  <c r="N79" i="5"/>
  <c r="N55" i="5"/>
  <c r="N34" i="5"/>
  <c r="N38" i="5"/>
  <c r="N42" i="5"/>
  <c r="N46" i="5"/>
  <c r="M47" i="5"/>
  <c r="N103" i="5"/>
  <c r="M104" i="5"/>
  <c r="N29" i="5"/>
  <c r="M30" i="5"/>
  <c r="N33" i="5"/>
  <c r="M14" i="5"/>
  <c r="N17" i="5"/>
  <c r="M18" i="5"/>
  <c r="N100" i="5"/>
  <c r="N114" i="5"/>
  <c r="N9" i="5"/>
  <c r="N10" i="5"/>
  <c r="M11" i="5"/>
  <c r="N11" i="5"/>
  <c r="M12" i="5"/>
  <c r="N129" i="5"/>
  <c r="M130" i="5"/>
  <c r="N133" i="5"/>
  <c r="M134" i="5"/>
  <c r="N137" i="5"/>
  <c r="M117" i="5"/>
  <c r="N120" i="5"/>
  <c r="N61" i="5"/>
  <c r="N75" i="5"/>
  <c r="N138" i="5"/>
  <c r="N142" i="5"/>
  <c r="M143" i="5"/>
  <c r="N146" i="5"/>
  <c r="N86" i="5"/>
  <c r="N90" i="5"/>
  <c r="M91" i="5"/>
  <c r="N80" i="5"/>
  <c r="M81" i="5"/>
  <c r="N64" i="5"/>
  <c r="M65" i="5"/>
  <c r="N68" i="5"/>
  <c r="M153" i="5"/>
  <c r="N156" i="5"/>
  <c r="N56" i="5"/>
  <c r="M57" i="5"/>
  <c r="N35" i="5"/>
  <c r="M36" i="5"/>
  <c r="N39" i="5"/>
  <c r="M40" i="5"/>
  <c r="N43" i="5"/>
  <c r="M44" i="5"/>
  <c r="N47" i="5"/>
  <c r="M48" i="5"/>
  <c r="N104" i="5"/>
  <c r="M105" i="5"/>
  <c r="N30" i="5"/>
  <c r="M31" i="5"/>
  <c r="M15" i="5"/>
  <c r="M98" i="5"/>
  <c r="N112" i="5"/>
  <c r="M101" i="5"/>
  <c r="N115" i="5"/>
  <c r="N26" i="5"/>
  <c r="N12" i="5"/>
  <c r="N130" i="5"/>
  <c r="N134" i="5"/>
  <c r="N117" i="5"/>
  <c r="N121" i="5"/>
  <c r="M59" i="5"/>
  <c r="N62" i="5"/>
  <c r="M63" i="5"/>
  <c r="N76" i="5"/>
  <c r="M77" i="5"/>
  <c r="N139" i="5"/>
  <c r="M140" i="5"/>
  <c r="N143" i="5"/>
  <c r="M144" i="5"/>
  <c r="N147" i="5"/>
  <c r="M84" i="5"/>
  <c r="N87" i="5"/>
  <c r="M88" i="5"/>
  <c r="M92" i="5"/>
  <c r="N65" i="5"/>
  <c r="M66" i="5"/>
  <c r="M154" i="5"/>
  <c r="N157" i="5"/>
  <c r="M54" i="5"/>
  <c r="M58" i="5"/>
  <c r="M37" i="5"/>
  <c r="M41" i="5"/>
  <c r="M45" i="5"/>
  <c r="M102" i="5"/>
  <c r="M106" i="5"/>
  <c r="M32" i="5"/>
  <c r="M16" i="5"/>
  <c r="M99" i="5"/>
  <c r="M113" i="5"/>
  <c r="M24" i="5"/>
  <c r="M28" i="5"/>
  <c r="M128" i="5"/>
  <c r="M132" i="5"/>
  <c r="M136" i="5"/>
  <c r="M119" i="5"/>
  <c r="M60" i="5"/>
  <c r="M74" i="5"/>
  <c r="M78" i="5"/>
  <c r="M141" i="5"/>
  <c r="M145" i="5"/>
  <c r="M85" i="5"/>
  <c r="M89" i="5"/>
  <c r="M79" i="5"/>
  <c r="M83" i="5"/>
  <c r="M67" i="5"/>
  <c r="M155" i="5"/>
  <c r="M34" i="5"/>
  <c r="M38" i="5"/>
  <c r="M42" i="5"/>
  <c r="M46" i="5"/>
  <c r="M103" i="5"/>
  <c r="M29" i="5"/>
  <c r="M33" i="5"/>
  <c r="M17" i="5"/>
  <c r="M100" i="5"/>
  <c r="M114" i="5"/>
  <c r="M25" i="5"/>
  <c r="M9" i="5"/>
  <c r="M10" i="5"/>
  <c r="M157" i="5"/>
  <c r="M13" i="5"/>
  <c r="M131" i="5"/>
  <c r="M135" i="5"/>
  <c r="M118" i="5"/>
  <c r="M82" i="5"/>
  <c r="S46" i="5"/>
  <c r="S9" i="5"/>
  <c r="S129" i="5"/>
  <c r="S17" i="5"/>
  <c r="S119" i="5"/>
  <c r="P36" i="5"/>
  <c r="Q36" i="5" s="1"/>
  <c r="P40" i="5"/>
  <c r="Q40" i="5" s="1"/>
  <c r="S47" i="5"/>
  <c r="P31" i="5"/>
  <c r="Q31" i="5" s="1"/>
  <c r="S14" i="5"/>
  <c r="S18" i="5"/>
  <c r="S26" i="5"/>
  <c r="S91" i="5"/>
  <c r="S56" i="5"/>
  <c r="S58" i="5"/>
  <c r="S45" i="5"/>
  <c r="S16" i="5"/>
  <c r="S24" i="5"/>
  <c r="S128" i="5"/>
  <c r="S55" i="5"/>
  <c r="P56" i="5"/>
  <c r="R56" i="5" s="1"/>
  <c r="S34" i="5"/>
  <c r="P35" i="5"/>
  <c r="Q35" i="5" s="1"/>
  <c r="S38" i="5"/>
  <c r="P39" i="5"/>
  <c r="Q39" i="5" s="1"/>
  <c r="S42" i="5"/>
  <c r="P43" i="5"/>
  <c r="Q43" i="5" s="1"/>
  <c r="P47" i="5"/>
  <c r="R47" i="5" s="1"/>
  <c r="S103" i="5"/>
  <c r="P104" i="5"/>
  <c r="Q104" i="5" s="1"/>
  <c r="S29" i="5"/>
  <c r="P30" i="5"/>
  <c r="Q30" i="5" s="1"/>
  <c r="S33" i="5"/>
  <c r="P14" i="5"/>
  <c r="R14" i="5" s="1"/>
  <c r="P18" i="5"/>
  <c r="R18" i="5" s="1"/>
  <c r="S100" i="5"/>
  <c r="P112" i="5"/>
  <c r="Q112" i="5" s="1"/>
  <c r="S114" i="5"/>
  <c r="P115" i="5"/>
  <c r="Q115" i="5" s="1"/>
  <c r="S25" i="5"/>
  <c r="P26" i="5"/>
  <c r="R26" i="5" s="1"/>
  <c r="S10" i="5"/>
  <c r="S11" i="5"/>
  <c r="P11" i="5"/>
  <c r="Q11" i="5" s="1"/>
  <c r="P12" i="5"/>
  <c r="Q12" i="5" s="1"/>
  <c r="P130" i="5"/>
  <c r="R130" i="5" s="1"/>
  <c r="S133" i="5"/>
  <c r="P134" i="5"/>
  <c r="Q134" i="5" s="1"/>
  <c r="S137" i="5"/>
  <c r="P117" i="5"/>
  <c r="Q117" i="5" s="1"/>
  <c r="S120" i="5"/>
  <c r="P121" i="5"/>
  <c r="Q121" i="5" s="1"/>
  <c r="S61" i="5"/>
  <c r="P62" i="5"/>
  <c r="Q62" i="5" s="1"/>
  <c r="S75" i="5"/>
  <c r="P76" i="5"/>
  <c r="Q76" i="5" s="1"/>
  <c r="S138" i="5"/>
  <c r="P139" i="5"/>
  <c r="Q139" i="5" s="1"/>
  <c r="S142" i="5"/>
  <c r="P143" i="5"/>
  <c r="Q143" i="5" s="1"/>
  <c r="S146" i="5"/>
  <c r="P147" i="5"/>
  <c r="Q147" i="5" s="1"/>
  <c r="S86" i="5"/>
  <c r="P87" i="5"/>
  <c r="Q87" i="5" s="1"/>
  <c r="S90" i="5"/>
  <c r="P91" i="5"/>
  <c r="R91" i="5" s="1"/>
  <c r="S80" i="5"/>
  <c r="P81" i="5"/>
  <c r="R81" i="5" s="1"/>
  <c r="S64" i="5"/>
  <c r="P65" i="5"/>
  <c r="Q65" i="5" s="1"/>
  <c r="S68" i="5"/>
  <c r="P153" i="5"/>
  <c r="Q153" i="5" s="1"/>
  <c r="S156" i="5"/>
  <c r="P157" i="5"/>
  <c r="Q157" i="5" s="1"/>
  <c r="S35" i="5"/>
  <c r="S39" i="5"/>
  <c r="S43" i="5"/>
  <c r="P44" i="5"/>
  <c r="R44" i="5" s="1"/>
  <c r="P48" i="5"/>
  <c r="R48" i="5" s="1"/>
  <c r="S104" i="5"/>
  <c r="P105" i="5"/>
  <c r="Q105" i="5" s="1"/>
  <c r="S30" i="5"/>
  <c r="P15" i="5"/>
  <c r="R15" i="5" s="1"/>
  <c r="P98" i="5"/>
  <c r="Q98" i="5" s="1"/>
  <c r="S112" i="5"/>
  <c r="P101" i="5"/>
  <c r="Q101" i="5" s="1"/>
  <c r="S115" i="5"/>
  <c r="P116" i="5"/>
  <c r="Q116" i="5" s="1"/>
  <c r="P27" i="5"/>
  <c r="R27" i="5" s="1"/>
  <c r="S12" i="5"/>
  <c r="P13" i="5"/>
  <c r="R13" i="5" s="1"/>
  <c r="S130" i="5"/>
  <c r="P131" i="5"/>
  <c r="Q131" i="5" s="1"/>
  <c r="S134" i="5"/>
  <c r="P135" i="5"/>
  <c r="Q135" i="5" s="1"/>
  <c r="S117" i="5"/>
  <c r="P118" i="5"/>
  <c r="R118" i="5" s="1"/>
  <c r="S121" i="5"/>
  <c r="P59" i="5"/>
  <c r="R59" i="5" s="1"/>
  <c r="S62" i="5"/>
  <c r="P63" i="5"/>
  <c r="Q63" i="5" s="1"/>
  <c r="S76" i="5"/>
  <c r="P77" i="5"/>
  <c r="Q77" i="5" s="1"/>
  <c r="S139" i="5"/>
  <c r="P140" i="5"/>
  <c r="Q140" i="5" s="1"/>
  <c r="S143" i="5"/>
  <c r="P144" i="5"/>
  <c r="Q144" i="5" s="1"/>
  <c r="S147" i="5"/>
  <c r="P84" i="5"/>
  <c r="Q84" i="5" s="1"/>
  <c r="S87" i="5"/>
  <c r="P88" i="5"/>
  <c r="Q88" i="5" s="1"/>
  <c r="P92" i="5"/>
  <c r="R92" i="5" s="1"/>
  <c r="S81" i="5"/>
  <c r="P82" i="5"/>
  <c r="Q82" i="5" s="1"/>
  <c r="S65" i="5"/>
  <c r="P66" i="5"/>
  <c r="Q66" i="5" s="1"/>
  <c r="S153" i="5"/>
  <c r="P154" i="5"/>
  <c r="Q154" i="5" s="1"/>
  <c r="S157" i="5"/>
  <c r="P54" i="5"/>
  <c r="Q54" i="5" s="1"/>
  <c r="S57" i="5"/>
  <c r="P58" i="5"/>
  <c r="R58" i="5" s="1"/>
  <c r="S36" i="5"/>
  <c r="P37" i="5"/>
  <c r="Q37" i="5" s="1"/>
  <c r="S40" i="5"/>
  <c r="P41" i="5"/>
  <c r="Q41" i="5" s="1"/>
  <c r="S44" i="5"/>
  <c r="P45" i="5"/>
  <c r="R45" i="5" s="1"/>
  <c r="S48" i="5"/>
  <c r="P102" i="5"/>
  <c r="Q102" i="5" s="1"/>
  <c r="S105" i="5"/>
  <c r="P106" i="5"/>
  <c r="Q106" i="5" s="1"/>
  <c r="S31" i="5"/>
  <c r="P32" i="5"/>
  <c r="Q32" i="5" s="1"/>
  <c r="S15" i="5"/>
  <c r="P16" i="5"/>
  <c r="R16" i="5" s="1"/>
  <c r="S98" i="5"/>
  <c r="P99" i="5"/>
  <c r="Q99" i="5" s="1"/>
  <c r="S101" i="5"/>
  <c r="P113" i="5"/>
  <c r="Q113" i="5" s="1"/>
  <c r="S116" i="5"/>
  <c r="P24" i="5"/>
  <c r="R24" i="5" s="1"/>
  <c r="S27" i="5"/>
  <c r="P28" i="5"/>
  <c r="Q28" i="5" s="1"/>
  <c r="S13" i="5"/>
  <c r="P128" i="5"/>
  <c r="R128" i="5" s="1"/>
  <c r="S131" i="5"/>
  <c r="P132" i="5"/>
  <c r="Q132" i="5" s="1"/>
  <c r="S135" i="5"/>
  <c r="P136" i="5"/>
  <c r="Q136" i="5" s="1"/>
  <c r="S118" i="5"/>
  <c r="P119" i="5"/>
  <c r="R119" i="5" s="1"/>
  <c r="S59" i="5"/>
  <c r="P60" i="5"/>
  <c r="R60" i="5" s="1"/>
  <c r="S63" i="5"/>
  <c r="P74" i="5"/>
  <c r="R74" i="5" s="1"/>
  <c r="S77" i="5"/>
  <c r="P78" i="5"/>
  <c r="R78" i="5" s="1"/>
  <c r="S140" i="5"/>
  <c r="P141" i="5"/>
  <c r="Q141" i="5" s="1"/>
  <c r="S144" i="5"/>
  <c r="P145" i="5"/>
  <c r="Q145" i="5" s="1"/>
  <c r="S84" i="5"/>
  <c r="P85" i="5"/>
  <c r="R85" i="5" s="1"/>
  <c r="S88" i="5"/>
  <c r="P89" i="5"/>
  <c r="R89" i="5" s="1"/>
  <c r="S92" i="5"/>
  <c r="P79" i="5"/>
  <c r="Q79" i="5" s="1"/>
  <c r="S82" i="5"/>
  <c r="P83" i="5"/>
  <c r="Q83" i="5" s="1"/>
  <c r="S66" i="5"/>
  <c r="P67" i="5"/>
  <c r="Q67" i="5" s="1"/>
  <c r="S154" i="5"/>
  <c r="P155" i="5"/>
  <c r="Q155" i="5" s="1"/>
  <c r="P57" i="5"/>
  <c r="R57" i="5" s="1"/>
  <c r="S54" i="5"/>
  <c r="P55" i="5"/>
  <c r="R55" i="5" s="1"/>
  <c r="P34" i="5"/>
  <c r="Q34" i="5" s="1"/>
  <c r="S37" i="5"/>
  <c r="P38" i="5"/>
  <c r="Q38" i="5" s="1"/>
  <c r="S41" i="5"/>
  <c r="P42" i="5"/>
  <c r="Q42" i="5" s="1"/>
  <c r="P46" i="5"/>
  <c r="R46" i="5" s="1"/>
  <c r="S102" i="5"/>
  <c r="P103" i="5"/>
  <c r="R103" i="5" s="1"/>
  <c r="S106" i="5"/>
  <c r="P29" i="5"/>
  <c r="Q29" i="5" s="1"/>
  <c r="S32" i="5"/>
  <c r="P33" i="5"/>
  <c r="Q33" i="5" s="1"/>
  <c r="P17" i="5"/>
  <c r="R17" i="5" s="1"/>
  <c r="S99" i="5"/>
  <c r="P100" i="5"/>
  <c r="R100" i="5" s="1"/>
  <c r="S113" i="5"/>
  <c r="P114" i="5"/>
  <c r="R114" i="5" s="1"/>
  <c r="P25" i="5"/>
  <c r="Q25" i="5" s="1"/>
  <c r="S28" i="5"/>
  <c r="P9" i="5"/>
  <c r="R9" i="5" s="1"/>
  <c r="P10" i="5"/>
  <c r="R10" i="5" s="1"/>
  <c r="P129" i="5"/>
  <c r="R129" i="5" s="1"/>
  <c r="S132" i="5"/>
  <c r="P133" i="5"/>
  <c r="Q133" i="5" s="1"/>
  <c r="S136" i="5"/>
  <c r="P137" i="5"/>
  <c r="Q137" i="5" s="1"/>
  <c r="P120" i="5"/>
  <c r="Q120" i="5" s="1"/>
  <c r="S60" i="5"/>
  <c r="P61" i="5"/>
  <c r="R61" i="5" s="1"/>
  <c r="S74" i="5"/>
  <c r="P75" i="5"/>
  <c r="R75" i="5" s="1"/>
  <c r="S78" i="5"/>
  <c r="P138" i="5"/>
  <c r="R138" i="5" s="1"/>
  <c r="S141" i="5"/>
  <c r="P142" i="5"/>
  <c r="R142" i="5" s="1"/>
  <c r="S145" i="5"/>
  <c r="P146" i="5"/>
  <c r="R146" i="5" s="1"/>
  <c r="S85" i="5"/>
  <c r="P86" i="5"/>
  <c r="R86" i="5" s="1"/>
  <c r="S89" i="5"/>
  <c r="P90" i="5"/>
  <c r="R90" i="5" s="1"/>
  <c r="S79" i="5"/>
  <c r="P80" i="5"/>
  <c r="R80" i="5" s="1"/>
  <c r="S83" i="5"/>
  <c r="P64" i="5"/>
  <c r="R64" i="5" s="1"/>
  <c r="S67" i="5"/>
  <c r="P68" i="5"/>
  <c r="R68" i="5" s="1"/>
  <c r="S155" i="5"/>
  <c r="P156" i="5"/>
  <c r="R156" i="5" s="1"/>
  <c r="R35" i="5" l="1"/>
  <c r="R67" i="5"/>
  <c r="R31" i="5"/>
  <c r="R32" i="5"/>
  <c r="R155" i="5"/>
  <c r="R145" i="5"/>
  <c r="R102" i="5"/>
  <c r="R112" i="5"/>
  <c r="R39" i="5"/>
  <c r="R62" i="5"/>
  <c r="R43" i="5"/>
  <c r="R40" i="5"/>
  <c r="R105" i="5"/>
  <c r="R66" i="5"/>
  <c r="R140" i="5"/>
  <c r="R36" i="5"/>
  <c r="R87" i="5"/>
  <c r="R157" i="5"/>
  <c r="R54" i="5"/>
  <c r="R12" i="5"/>
  <c r="R104" i="5"/>
  <c r="R83" i="5"/>
  <c r="R101" i="5"/>
  <c r="R153" i="5"/>
  <c r="R121" i="5"/>
  <c r="R115" i="5"/>
  <c r="R99" i="5"/>
  <c r="R76" i="5"/>
  <c r="R79" i="5"/>
  <c r="R132" i="5"/>
  <c r="R98" i="5"/>
  <c r="R141" i="5"/>
  <c r="R116" i="5"/>
  <c r="R106" i="5"/>
  <c r="R63" i="5"/>
  <c r="Q59" i="5"/>
  <c r="R117" i="5"/>
  <c r="R41" i="5"/>
  <c r="R82" i="5"/>
  <c r="R144" i="5"/>
  <c r="R136" i="5"/>
  <c r="R113" i="5"/>
  <c r="R37" i="5"/>
  <c r="R154" i="5"/>
  <c r="R135" i="5"/>
  <c r="R65" i="5"/>
  <c r="R147" i="5"/>
  <c r="R134" i="5"/>
  <c r="Q27" i="5"/>
  <c r="R30" i="5"/>
  <c r="Q46" i="5"/>
  <c r="R84" i="5"/>
  <c r="Q89" i="5"/>
  <c r="Q85" i="5"/>
  <c r="Q78" i="5"/>
  <c r="Q74" i="5"/>
  <c r="Q60" i="5"/>
  <c r="R131" i="5"/>
  <c r="Q45" i="5"/>
  <c r="R143" i="5"/>
  <c r="Q13" i="5"/>
  <c r="Q81" i="5"/>
  <c r="Q130" i="5"/>
  <c r="Q9" i="5"/>
  <c r="R11" i="5"/>
  <c r="Q47" i="5"/>
  <c r="Q56" i="5"/>
  <c r="Q156" i="5"/>
  <c r="Q68" i="5"/>
  <c r="Q64" i="5"/>
  <c r="Q80" i="5"/>
  <c r="Q90" i="5"/>
  <c r="Q86" i="5"/>
  <c r="Q146" i="5"/>
  <c r="Q142" i="5"/>
  <c r="Q138" i="5"/>
  <c r="Q75" i="5"/>
  <c r="Q61" i="5"/>
  <c r="Q10" i="5"/>
  <c r="R28" i="5"/>
  <c r="Q55" i="5"/>
  <c r="Q57" i="5"/>
  <c r="R88" i="5"/>
  <c r="R77" i="5"/>
  <c r="Q119" i="5"/>
  <c r="Q128" i="5"/>
  <c r="Q92" i="5"/>
  <c r="R139" i="5"/>
  <c r="Q48" i="5"/>
  <c r="Q91" i="5"/>
  <c r="Q14" i="5"/>
  <c r="Q114" i="5"/>
  <c r="Q100" i="5"/>
  <c r="Q17" i="5"/>
  <c r="Q103" i="5"/>
  <c r="Q118" i="5"/>
  <c r="Q15" i="5"/>
  <c r="R137" i="5"/>
  <c r="R133" i="5"/>
  <c r="Q26" i="5"/>
  <c r="Q18" i="5"/>
  <c r="R33" i="5"/>
  <c r="R42" i="5"/>
  <c r="R120" i="5"/>
  <c r="Q24" i="5"/>
  <c r="Q16" i="5"/>
  <c r="R25" i="5"/>
  <c r="R34" i="5"/>
  <c r="Q129" i="5"/>
  <c r="Q58" i="5"/>
  <c r="Q44" i="5"/>
  <c r="R29" i="5"/>
  <c r="R38" i="5"/>
</calcChain>
</file>

<file path=xl/sharedStrings.xml><?xml version="1.0" encoding="utf-8"?>
<sst xmlns="http://schemas.openxmlformats.org/spreadsheetml/2006/main" count="8913" uniqueCount="500">
  <si>
    <t>Rabbit ID</t>
  </si>
  <si>
    <t>Age Group</t>
  </si>
  <si>
    <t>Weeks Post-MI</t>
  </si>
  <si>
    <t>Aged</t>
  </si>
  <si>
    <t>D216</t>
  </si>
  <si>
    <t>Young</t>
  </si>
  <si>
    <t>D212</t>
  </si>
  <si>
    <t>X103</t>
  </si>
  <si>
    <t>C567</t>
  </si>
  <si>
    <t>F184</t>
  </si>
  <si>
    <t>H962</t>
  </si>
  <si>
    <t>F949</t>
  </si>
  <si>
    <t>F322</t>
  </si>
  <si>
    <t>D218</t>
  </si>
  <si>
    <t>X245</t>
  </si>
  <si>
    <t>X161</t>
  </si>
  <si>
    <t>X247</t>
  </si>
  <si>
    <t>X115</t>
  </si>
  <si>
    <t>R126</t>
  </si>
  <si>
    <t>R4304</t>
  </si>
  <si>
    <t>F427</t>
  </si>
  <si>
    <t>X227</t>
  </si>
  <si>
    <t>R053</t>
  </si>
  <si>
    <t>R498</t>
  </si>
  <si>
    <t>R485</t>
  </si>
  <si>
    <t>X181</t>
  </si>
  <si>
    <t>X219</t>
  </si>
  <si>
    <t>X106</t>
  </si>
  <si>
    <t>X221</t>
  </si>
  <si>
    <t>X220</t>
  </si>
  <si>
    <t>X228</t>
  </si>
  <si>
    <t>X104</t>
  </si>
  <si>
    <t>X230</t>
  </si>
  <si>
    <t>F985</t>
  </si>
  <si>
    <t>F894</t>
  </si>
  <si>
    <t>S1165</t>
  </si>
  <si>
    <t>B1149</t>
  </si>
  <si>
    <t>X209</t>
  </si>
  <si>
    <t>X203</t>
  </si>
  <si>
    <t>X205</t>
  </si>
  <si>
    <t>CH233</t>
  </si>
  <si>
    <t>CH311</t>
  </si>
  <si>
    <t>F981</t>
  </si>
  <si>
    <t>X020</t>
  </si>
  <si>
    <t>X225</t>
  </si>
  <si>
    <t>X164</t>
  </si>
  <si>
    <t>Weeks post-MI</t>
  </si>
  <si>
    <t>Zone</t>
  </si>
  <si>
    <t>Replicate</t>
  </si>
  <si>
    <t>% SABgal+</t>
  </si>
  <si>
    <t>IBZ</t>
  </si>
  <si>
    <t>RZ</t>
  </si>
  <si>
    <t>Scar</t>
  </si>
  <si>
    <t>Filename</t>
  </si>
  <si>
    <t>&gt;2 foci</t>
  </si>
  <si>
    <t>≤2 foci</t>
  </si>
  <si>
    <t>aSMA- gH2AX-</t>
  </si>
  <si>
    <t>aSMA+ gH2AX-</t>
  </si>
  <si>
    <t>aSMA- gH2AX+</t>
  </si>
  <si>
    <t>aSMA+ gH2AX+</t>
  </si>
  <si>
    <t>Total # Nuclei</t>
  </si>
  <si>
    <t>% gH2AX+</t>
  </si>
  <si>
    <t>% aSMA+</t>
  </si>
  <si>
    <t>% of gH2AX+ that are aSMA+</t>
  </si>
  <si>
    <t>2020_09_10 Slide173 X227 aSMA_gH2AX 60X Scar 1 arrows</t>
  </si>
  <si>
    <t>2020_09_10 Slide173 X227 aSMA_gH2AX 60X Scar 2 arrows</t>
  </si>
  <si>
    <t>2020_09_10 Slide173 X227 aSMA_gH2AX 60X Scar 3 arrows</t>
  </si>
  <si>
    <t>2020_09_10 Slide173 X227 aSMA_gH2AX 60X Scar 4 arrows</t>
  </si>
  <si>
    <t>2020_09_10 Slide173 X227 aSMA_gH2AX 60X Scar 5 arrows</t>
  </si>
  <si>
    <t>2020_09_10 Slide176 F427 aSMA_gH2AX 60X Scar 1 arrows</t>
  </si>
  <si>
    <t>2020_09_10 Slide176 F427 aSMA_gH2AX 60X Scar 2 arrows</t>
  </si>
  <si>
    <t>2020_09_10 Slide176 F427 aSMA_gH2AX 60X Scar 3 arrows</t>
  </si>
  <si>
    <t>2020_09_10 Slide176 F427 aSMA_gH2AX 60X Scar 4 arrows</t>
  </si>
  <si>
    <t>2020_09_10 Slide176 F427 aSMA_gH2AX 60X Scar 5 arrows</t>
  </si>
  <si>
    <t>2020_09_28 Slide177 R126 aSMA_gH2AX 60X Scar 1 arrows</t>
  </si>
  <si>
    <t>2020_09_28 Slide177 R126 aSMA_gH2AX 60X Scar 2 arrows</t>
  </si>
  <si>
    <t>2020_09_28 Slide177 R126 aSMA_gH2AX 60X Scar 3 arrows</t>
  </si>
  <si>
    <t>2020_09_28 Slide177 R126 aSMA_gH2AX 60X Scar 4 arrows</t>
  </si>
  <si>
    <t>2020_09_28 Slide177 R126 aSMA_gH2AX 60X Scar 5 arrows</t>
  </si>
  <si>
    <t>2020_09_28 Slide178 R4304 aSMA_gH2AX 60X Scar 1 arrows</t>
  </si>
  <si>
    <t>2020_09_28 Slide178 R4304 aSMA_gH2AX 60X Scar 2 arrows</t>
  </si>
  <si>
    <t>2020_09_28 Slide178 R4304 aSMA_gH2AX 60X Scar 3 arrows</t>
  </si>
  <si>
    <t>2020_09_28 Slide178 R4304 aSMA_gH2AX 60X Scar 4 arrows</t>
  </si>
  <si>
    <t>2020_09_28 Slide178 R4304 aSMA_gH2AX 60X Scar 5 arrows</t>
  </si>
  <si>
    <t>2020_09_29 Slide179 D218 aSMA_gH2AX 60X Scar 1 arrows</t>
  </si>
  <si>
    <t>2020_09_29 Slide179 D218 aSMA_gH2AX 60X Scar 2 arrows</t>
  </si>
  <si>
    <t>2020_09_29 Slide179 D218 aSMA_gH2AX 60X Scar 3 arrows</t>
  </si>
  <si>
    <t>2020_09_29 Slide179 D218 aSMA_gH2AX 60X Scar 4 arrows</t>
  </si>
  <si>
    <t>2020_09_29 Slide179 D218 aSMA_gH2AX 60X Scar 5 arrows</t>
  </si>
  <si>
    <t>2020_09_29 Slide180 H962 aSMA_gH2AX 60x Scar 1 arrows</t>
  </si>
  <si>
    <t>2020_09_29 Slide180 H962 aSMA_gH2AX 60x Scar 2 arrows</t>
  </si>
  <si>
    <t>2020_09_29 Slide180 H962 aSMA_gH2AX 60x Scar 3 arrows</t>
  </si>
  <si>
    <t>2020_09_29 Slide180 H962 aSMA_gH2AX 60x Scar 4 arrows</t>
  </si>
  <si>
    <t>2020_09_29 Slide180 H962 aSMA_gH2AX 60x Scar 5 arrows</t>
  </si>
  <si>
    <t>2020_09_29 Slide186 F184 aSMA_gH2AX 60X Scar 1 arrows</t>
  </si>
  <si>
    <t>2020_09_29 Slide186 F184 aSMA_gH2AX 60X Scar 2 arrows</t>
  </si>
  <si>
    <t>2020_09_29 Slide186 F184 aSMA_gH2AX 60X Scar 3 arrows</t>
  </si>
  <si>
    <t>2020_09_29 Slide186 F184 aSMA_gH2AX 60X Scar 4 arrows</t>
  </si>
  <si>
    <t>2020_09_29 Slide186 F184 aSMA_gH2AX 60X Scar 5 arrows</t>
  </si>
  <si>
    <t>2020_10_01 Slide185 5043 aSMA_gH2AX 60x Scar 2 arrows</t>
  </si>
  <si>
    <t>2020_10_01 Slide185 5043 aSMA_gH2AX 60x Scar 3 arrows</t>
  </si>
  <si>
    <t>2020_10_01 Slide185 5043 aSMA_gH2AX 60x Scar 4 arrows</t>
  </si>
  <si>
    <t>2020_10_01 Slide186 X245 aSMA_gH2AX 60x Scar 1 arrows</t>
  </si>
  <si>
    <t>2020_10_01 Slide185 5043 aSMA_gH2AX 60x Scar 5 arrows</t>
  </si>
  <si>
    <t>2020_10_01 Slide186 X245 aSMA_gH2AX 60x Scar 2 arrows</t>
  </si>
  <si>
    <t>2020_10_01 Slide186 X245 aSMA_gH2AX 60x Scar 3 arrows</t>
  </si>
  <si>
    <t>2020_10_01 Slide186 X245 aSMA_gH2AX 60x Scar 4 arrows</t>
  </si>
  <si>
    <t>2020_10_01 Slide186 X245 aSMA_gH2AX 60x Scar 5 arrows</t>
  </si>
  <si>
    <t>2020_10_04 Slide184 F949 aSMA_gH2AX 60x Scar 1 arrows</t>
  </si>
  <si>
    <t>2020_10_04 Slide184 F949 aSMA_gH2AX 60x Scar 2 arrows</t>
  </si>
  <si>
    <t>2020_10_04 Slide184 F949 aSMA_gH2AX 60x Scar 3 arrows</t>
  </si>
  <si>
    <t>2020_10_04 Slide184 F949 aSMA_gH2AX 60x Scar 4 arrows</t>
  </si>
  <si>
    <t>2020_10_04 Slide184 F949 aSMA_gH2AX 60x Scar 5 arrows</t>
  </si>
  <si>
    <t>2020_10_04 Slide191 X228 aSMA_gH2AX 60x Scar 1 arrows</t>
  </si>
  <si>
    <t>2020_10_04 Slide191 X228 aSMA_gH2AX 60x Scar 2 arrows</t>
  </si>
  <si>
    <t>2020_10_04 Slide191 X228 aSMA_gH2AX 60x Scar 3 arrows</t>
  </si>
  <si>
    <t>2020_10_04 Slide191 X228 aSMA_gH2AX 60x Scar 4 arrows</t>
  </si>
  <si>
    <t>2020_10_04 Slide191 X228 aSMA_gH2AX 60x Scar 5 arrows</t>
  </si>
  <si>
    <t>2020_10_04 Slide192 X230 aSMA_gH2AX 60x Scar 1 arrows</t>
  </si>
  <si>
    <t>2020_10_04 Slide192 X230 aSMA_gH2AX 60x Scar 2 arrows</t>
  </si>
  <si>
    <t>2020_10_04 Slide192 X230 aSMA_gH2AX 60x Scar 3 arrows</t>
  </si>
  <si>
    <t>2020_10_04 Slide192 X230 aSMA_gH2AX 60x Scar 4 arrows</t>
  </si>
  <si>
    <t>2020_10_04 Slide192 X230 aSMA_gH2AX 60x Scar 5 arrows</t>
  </si>
  <si>
    <t>2020_10_04 Slide193 3890 aSMA_gH2AX 60x Scar 1 arrows</t>
  </si>
  <si>
    <t>2020_10_04 Slide193 3890 aSMA_gH2AX 60x Scar 2 arrows</t>
  </si>
  <si>
    <t>2020_10_04 Slide193 3890 aSMA_gH2AX 60x Scar 3 arrows</t>
  </si>
  <si>
    <t>2020_10_04 Slide193 3890 aSMA_gH2AX 60x Scar 4 arrows</t>
  </si>
  <si>
    <t>2020_10_04 Slide193 3890 aSMA_gH2AX 60x Scar 5 arrows</t>
  </si>
  <si>
    <t>2020_10_09 Slide198 B1149 aSMA_gH2AX 60x Scar 1 arros</t>
  </si>
  <si>
    <t>2020_10_09 Slide198 B1149 aSMA_gH2AX 60x Scar 2 arrows</t>
  </si>
  <si>
    <t>2020_10_09 Slide198 B1149 aSMA_gH2AX 60x Scar 3 arrows</t>
  </si>
  <si>
    <t>2020_10_09 Slide198 B1149 aSMA_gH2AX 60x Scar 4 arrows</t>
  </si>
  <si>
    <t>2020_10_09 Slide198 B1149 aSMA_gH2AX 60x Scar 5 arrows</t>
  </si>
  <si>
    <t>2020_10_09 Slide199 S1165 aSMA_gH2AX 60x Scar 1 arrows</t>
  </si>
  <si>
    <t>2020_10_09 Slide199 S1165 aSMA_gH2AX 60x Scar 2 arrows</t>
  </si>
  <si>
    <t>2020_10_09 Slide199 S1165 aSMA_gH2AX 60x Scar 3 arrows</t>
  </si>
  <si>
    <t>2020_10_09 Slide199 S1165 aSMA_gH2AX 60x Scar 4 arrows</t>
  </si>
  <si>
    <t>2020_10_09 Slide199 S1165 aSMA_gH2AX 60x Scar 5 arrow</t>
  </si>
  <si>
    <t>2020_10_09 Slide201 91442 aSMA_gH2AX 60x Scar 1 arrows</t>
  </si>
  <si>
    <t>2020_10_09 Slide201 91442 aSMA_gH2AX 60x Scar 2 arrows</t>
  </si>
  <si>
    <t>2020_10_09 Slide201 91442 aSMA_gH2AX 60x Scar 3 arrows</t>
  </si>
  <si>
    <t>2020_10_09 Slide201 91442 aSMA_gH2AX 60x Scar 4 arrows</t>
  </si>
  <si>
    <t>2020_10_09 Slide201 91442 aSMA_gH2AX 60x Scar 5 arrows</t>
  </si>
  <si>
    <t>2020_10_09 Slide202 X203 aSMA_gH2AX 60x Scar 1 arrows</t>
  </si>
  <si>
    <t>2020_10_09 Slide202 X203 aSMA_gH2AX 60x Scar 2 arrows</t>
  </si>
  <si>
    <t>2020_10_09 Slide202 X203 aSMA_gH2AX 60x Scar 3 arrows</t>
  </si>
  <si>
    <t>2020_10_09 Slide202 X203 aSMA_gH2AX 60x Scar 4 arrows</t>
  </si>
  <si>
    <t>2020_10_09 Slide202 X203 aSMA_gH2AX 60x Scar 5 arrows</t>
  </si>
  <si>
    <t>2020_10_13 Slide188 D212 aSMA_gH2AX 60x Scar 1 - Deconvolved 20 iterations, TypeBlind arrows</t>
  </si>
  <si>
    <t>2020_10_13 Slide188 D212 aSMA_gH2AX 60x Scar 2 - Deconvolved 20 iterations, TypeBlind arrows</t>
  </si>
  <si>
    <t>2020_10_13 Slide188 D212 aSMA_gH2AX 60x Scar 3 - Deconvolved 20 iterations, TypeBlind arrow</t>
  </si>
  <si>
    <t>2020_10_13 Slide188 D212 aSMA_gH2AX 60x Scar 4 - Deconvolved 20 iterations, TypeBlind arrows</t>
  </si>
  <si>
    <t>2020_10_13 Slide188 D212 aSMA_gH2AX 60x Scar 5 - Deconvolved 20 iterations, TypeBlind arrows</t>
  </si>
  <si>
    <t>2020_10_13 Slide189 D216 aSMA_gH2AX 60x Scar 1 - Deconvolved 20 iterations, TypeBlind arrow</t>
  </si>
  <si>
    <t>2020_10_13 Slide189 D216 aSMA_gH2AX 60x Scar 3 - Deconvolved 20 iterations, TypeBlind arrows</t>
  </si>
  <si>
    <t>2020_10_13 Slide189 D216 aSMA_gH2AX 60x Scar 4 - Deconvolved 20 iterations, TypeBlind arrows</t>
  </si>
  <si>
    <t>2020_10_13 Slide189 D216 aSMA_gH2AX 60x Scar 5 - Deconvolved 20 iterations, TypeBlind arrows</t>
  </si>
  <si>
    <t>2020_10_13 Slide190 C567 aSMA_gH2AX 60x Scar 1 - Deconvolved 20 iterations, TypeBlind arrows</t>
  </si>
  <si>
    <t>2020_10_13 Slide190 C567 aSMA_gH2AX 60x Scar 2 - Deconvolved 20 iterations, TypeBlind arrows</t>
  </si>
  <si>
    <t>2020_10_13 Slide190 C567 aSMA_gH2AX 60x Scar 3 - Deconvolved 20 iterations, TypeBlind arrows</t>
  </si>
  <si>
    <t>2020_10_13 Slide190 C567 aSMA_gH2AX 60x Scar 4 - Deconvolved 20 iterations, TypeBlind arrows</t>
  </si>
  <si>
    <t>2020_10_13 Slide190 C567 aSMA_gH2AX 60x Scar 5 - Deconvolved 20 iterations, TypeBlind arrows</t>
  </si>
  <si>
    <t>2020_10_13 Slide200 F894 aSMA_gH2AX 60x Scar 1 - Deconvolved 20 iterations, TypeBlind arrows</t>
  </si>
  <si>
    <t>2020_10_13 Slide200 F894 aSMA_gH2AX 60x Scar 2 - Deconvolved 20 iterations, TypeBlind arrows</t>
  </si>
  <si>
    <t>2020_10_13 Slide200 F894 aSMA_gH2AX 60x Scar 3 - Deconvolved 20 iterations, TypeBlind arrows</t>
  </si>
  <si>
    <t>2020_10_13 Slide200 F894 aSMA_gH2AX 60x Scar 4 - Deconvolved 20 iterations, TypeBlind arrows</t>
  </si>
  <si>
    <t>2020_10_13 Slide200 F894 aSMA_gH2AX 60x Scar 5 - Deconvolved 20 iterations, TypeBlind arrows</t>
  </si>
  <si>
    <t>2020_11_09 Slide203 X209 aSMA_gH2AX 60x Scar 1 arrows</t>
  </si>
  <si>
    <t>2020_11_09 Slide203 X209 aSMA_gH2AX 60x Scar 2 arrows</t>
  </si>
  <si>
    <t>2020_11_09 Slide203 X209 aSMA_gH2AX 60x Scar 3 arrows</t>
  </si>
  <si>
    <t>2020_11_09 Slide203 X209 aSMA_gH2AX 60x Scar 4 arrows</t>
  </si>
  <si>
    <t>2020_11_09 Slide203 X209 aSMA_gH2AX 60x Scar 5 arrows</t>
  </si>
  <si>
    <t>2020_10_04 Slide187 F981 aSMA_gH2AX 60x Scar 1 arrows</t>
  </si>
  <si>
    <t>2020_10_04 Slide187 F981 aSMA_gH2AX 60x Scar 2 arrows</t>
  </si>
  <si>
    <t>2020_10_04 Slide187 F981 aSMA_gH2AX 60x Scar 3 arrows</t>
  </si>
  <si>
    <t>2020_10_04 Slide187 F981 aSMA_gH2AX 60x Scar 4 arrows</t>
  </si>
  <si>
    <t>2020_10_04 Slide187 F981 aSMA_gH2AX 60x Scar 5 arrows</t>
  </si>
  <si>
    <t>CD31- gH2AX-</t>
  </si>
  <si>
    <t>CD31+ gH2AX-</t>
  </si>
  <si>
    <t>CD31- gH2AX+</t>
  </si>
  <si>
    <t>CD31+ gH2AX+</t>
  </si>
  <si>
    <t>% CD31+</t>
  </si>
  <si>
    <t>% of gH2AX+ that are CD31+</t>
  </si>
  <si>
    <t>2020_12_16 Slide265 R126 CD31_gH2AX 60x Scar 1 arrows</t>
  </si>
  <si>
    <t>2020_12_16 Slide265 R126 CD31_gH2AX 60x Scar 2 arrows</t>
  </si>
  <si>
    <t>2020_12_16 Slide265 R126 CD31_gH2AX 60x Scar 3 arrows</t>
  </si>
  <si>
    <t>2020_12_16 Slide265 R126 CD31_gH2AX 60x Scar 4 arrows</t>
  </si>
  <si>
    <t>2020_12_16 Slide265 R126 CD31_gH2AX 60x Scar 5 arrows</t>
  </si>
  <si>
    <t>2020_12_16 Slide266 R4304 CD31_gH2AX 60x Scar 1 arrows</t>
  </si>
  <si>
    <t>2020_12_16 Slide266 R4304 CD31_gH2AX 60x Scar 2  arrows</t>
  </si>
  <si>
    <t>2020_12_16 Slide266 R4304 CD31_gH2AX 60x Scar 3 arrows</t>
  </si>
  <si>
    <t>2020_12_16 Slide266 R4304 CD31_gH2AX 60x Scar 4 arrows</t>
  </si>
  <si>
    <t>2020_12_16 Slide266 R4304 CD31_gH2AX 60x Scar 5 arrows</t>
  </si>
  <si>
    <t>2020_12_16 Slide267 X227 CD31_gH2AX 60x Scar 1 arows</t>
  </si>
  <si>
    <t>2020_12_16 Slide267 X227 CD31_gH2AX 60x Scar 2 arrows</t>
  </si>
  <si>
    <t>2020_12_16 Slide267 X227 CD31_gH2AX 60x Scar 3 arrows</t>
  </si>
  <si>
    <t>2020_12_16 Slide267 X227 CD31_gH2AX 60x Scar 4 arrows</t>
  </si>
  <si>
    <t>2020_12_16 Slide267 X227 CD31_gH2AX 60x Scar 5 arrows</t>
  </si>
  <si>
    <t>2020_12_16 Slide268 3890 CD31_gH2AX 60x Scar 1 arrows</t>
  </si>
  <si>
    <t>2020_12_16 Slide268 3890 CD31_gH2AX 60x Scar 2 arrows</t>
  </si>
  <si>
    <t>2020_12_16 Slide268 3890 CD31_gH2AX 60x Scar 3 arrows</t>
  </si>
  <si>
    <t>2020_12_16 Slide268 3890 CD31_gH2AX 60x Scar 4 arrows</t>
  </si>
  <si>
    <t>2020_12_16 Slide268 3890 CD31_gH2AX 60x Scar 5 arorws</t>
  </si>
  <si>
    <t>2020_12_16 Slide269 X228 CD31_gH2AX 60x Scar 1 arrows</t>
  </si>
  <si>
    <t>2020_12_16 Slide269 X228 CD31_gH2AX 60x Scar 2 arrows</t>
  </si>
  <si>
    <t>2020_12_16 Slide269 X228 CD31_gH2AX 60x Scar 3 arrows</t>
  </si>
  <si>
    <t>2020_12_16 Slide269 X228 CD31_gH2AX 60x Scar 4 arrows</t>
  </si>
  <si>
    <t>2020_12_16 Slide269 X228 CD31_gH2AX 60x Scar 5 arrows</t>
  </si>
  <si>
    <t>2020_12_24 Slide271 X181 CD31_gH2AX 60x Scar 1 arrows</t>
  </si>
  <si>
    <t>2020_12_24 Slide271 X181 CD31_gH2AX 60x Scar 2 arrows</t>
  </si>
  <si>
    <t>2020_12_24 Slide271 X181 CD31_gH2AX 60x Scar 3 arrows</t>
  </si>
  <si>
    <t>2020_12_24 Slide271 X181 CD31_gH2AX 60x Scar 4 arrows</t>
  </si>
  <si>
    <t>2020_12_24 Slide271 X181 CD31_gH2AX 60x Scar 5 arrows</t>
  </si>
  <si>
    <t>2020_12_24 Slide272 X220 CD31_gH2AX 60x Scar 1 arrows</t>
  </si>
  <si>
    <t>2020_12_24 Slide272 X220 CD31_gH2AX 60x Scar 2 arrows</t>
  </si>
  <si>
    <t>2020_12_24 Slide272 X220 CD31_gH2AX 60x Scar 3 arrows</t>
  </si>
  <si>
    <t>2020_12_24 Slide272 X220 CD31_gH2AX 60x Scar 4 arrows</t>
  </si>
  <si>
    <t>2020_12_24 Slide272 X220 CD31_gH2AX 60x Scar 5 arrows</t>
  </si>
  <si>
    <t>2020_12_25 Slide270 X230 CD31_gH2AX 60x Scar 1 arrows</t>
  </si>
  <si>
    <t>2020_12_25 Slide270 X230 CD31_gH2AX 60x Scar 2 arrows</t>
  </si>
  <si>
    <t>2020_12_25 Slide270 X230 CD31_gH2AX 60x Scar 3 arrows</t>
  </si>
  <si>
    <t>2020_12_25 Slide270 X230 CD31_gH2AX 60x Scar 4 arrows</t>
  </si>
  <si>
    <t>2020_12_25 Slide270 X230 CD31_gH2AX 60x Scar 5 arrows</t>
  </si>
  <si>
    <t>2020_12_26 Slide287 S1165 CD31_gH2AX 60x Scar 1 arrows</t>
  </si>
  <si>
    <t>2020_12_26 Slide287 S1165 CD31_gH2AX 60x Scar 2 arrows</t>
  </si>
  <si>
    <t>2020_12_26 Slide287 S1165 CD31_gH2AX 60x Scar 3 arrows</t>
  </si>
  <si>
    <t>2020_12_26 Slide287 S1165 CD31_gH2AX 60x Scar 4 arrows</t>
  </si>
  <si>
    <t>2020_12_26 Slide287 S1165 CD31_gH2AX 60x Scar 5 arrows</t>
  </si>
  <si>
    <t>2020_12_26 Slide288 B1149 CD31_gH2AX 60x Scar 1 arrows</t>
  </si>
  <si>
    <t>2020_12_26 Slide288 B1149 CD31_gH2AX 60x Scar 2 arrows</t>
  </si>
  <si>
    <t>2020_12_26 Slide288 B1149 CD31_gH2AX 60x Scar 3 arrows</t>
  </si>
  <si>
    <t>2020_12_26 Slide288 B1149 CD31_gH2AX 60x Scar 4 arrows</t>
  </si>
  <si>
    <t>2020_12_26 Slide288 B1149 CD31_gH2AX 60x Scar 5 arrows</t>
  </si>
  <si>
    <t>2020_12_26 Slide289 F894 CD31_gH2AX 60x Scar 1 arrows</t>
  </si>
  <si>
    <t>2020_12_26 Slide289 F894 CD31_gH2AX 60x Scar 2 arrows</t>
  </si>
  <si>
    <t>2020_12_26 Slide289 F894 CD31_gH2AX 60x Scar 3 arrows</t>
  </si>
  <si>
    <t>2020_12_26 Slide289 F894 CD31_gH2AX 60x Scar 4 arrows</t>
  </si>
  <si>
    <t>2020_12_26 Slide289 F894 CD31_gH2AX 60x Scar 5 arrows</t>
  </si>
  <si>
    <t>2020_12_26 Slide290 F985 CD31_gH2AX 60x Scar 1 arrows</t>
  </si>
  <si>
    <t>2020_12_26 Slide290 F985 CD31_gH2AX 60x Scar 2 arrows</t>
  </si>
  <si>
    <t>2020_12_26 Slide290 F985 CD31_gH2AX 60x Scar 3 arrows</t>
  </si>
  <si>
    <t>2020_12_26 Slide290 F985 CD31_gH2AX 60x Scar 4 arrow</t>
  </si>
  <si>
    <t>2020_12_26 Slide290 F985 CD31_gH2AX 60x Scar 5 arrows</t>
  </si>
  <si>
    <t>2020_12_26 Slide291 X209 CD31_gH2AX 60x Scar 1 arrows</t>
  </si>
  <si>
    <t>2020_12_26 Slide291 X209 CD31_gH2AX 60x Scar 2 arrows</t>
  </si>
  <si>
    <t>2020_12_26 Slide291 X209 CD31_gH2AX 60x Scar 3 arrows</t>
  </si>
  <si>
    <t>2020_12_26 Slide291 X209 CD31_gH2AX 60x Scar 4 arrows</t>
  </si>
  <si>
    <t>2020_12_26 Slide291 X209 CD31_gH2AX 60x Scar 5 arrows</t>
  </si>
  <si>
    <t>2020_12_26 Slide292 91442 CD31_gH2AX 60x Scar 1 arrows</t>
  </si>
  <si>
    <t>2020_12_26 Slide292 91442 CD31_gH2AX 60x Scar 2 arrows</t>
  </si>
  <si>
    <t>2020_12_26 Slide292 91442 CD31_gH2AX 60x Scar 3 arrows</t>
  </si>
  <si>
    <t>2020_12_26 Slide292 91442 CD31_gH2AX 60x Scar 4 arrows</t>
  </si>
  <si>
    <t>2020_12_26 Slide292 91442 CD31_gH2AX 60x Scar 5 arrows</t>
  </si>
  <si>
    <t>2020_12_26 Slide293 X205 CD31_gH2AX 60x Scar 1 arrows</t>
  </si>
  <si>
    <t>2020_12_26 Slide293 X205 CD31_gH2AX 60x Scar 2 arrows</t>
  </si>
  <si>
    <t>2020_12_26 Slide293 X205 CD31_gH2AX 60x Scar 3 arrows</t>
  </si>
  <si>
    <t>2020_12_26 Slide293 X205 CD31_gH2AX 60x Scar 4 arrows</t>
  </si>
  <si>
    <t>2020_12_26 Slide293 X205 CD31_gH2AX 60x Scar 5 arrows</t>
  </si>
  <si>
    <t>2020_12_26 Slide294 X203 CD31_gH2AX 60x Scar 1 arrows</t>
  </si>
  <si>
    <t>2020_12_26 Slide294 X203 CD31_gH2AX 60x Scar 2 arrows</t>
  </si>
  <si>
    <t>2020_12_26 Slide294 X203 CD31_gH2AX 60x Scar 3 arrows</t>
  </si>
  <si>
    <t>2020_12_26 Slide294 X203 CD31_gH2AX 60x Scar 4 arrows</t>
  </si>
  <si>
    <t>2020_12_26 Slide294 X203 CD31_gH2AX 60x Scar 5 arrows</t>
  </si>
  <si>
    <t>2021_01_04 Slide310 F891 CD31_gH2AX 60x Scar 1 arrows</t>
  </si>
  <si>
    <t>2021_01_04 Slide310 F891 CD31_gH2AX 60x Scar 2 arows</t>
  </si>
  <si>
    <t>2021_01_04 Slide310 F891 CD31_gH2AX 60x Scar 3 arrows</t>
  </si>
  <si>
    <t>2021_01_04 Slide310 F891 CD31_gH2AX 60x Scar 4 arrows</t>
  </si>
  <si>
    <t>2021_01_04 Slide310 F891 CD31_gH2AX 60x Scar 5 arrows</t>
  </si>
  <si>
    <t>2021_01_04 Slide311 X245 CD31_gH2AX 60x Scar 1 arrows</t>
  </si>
  <si>
    <t>2021_01_04 Slide311 X245 CD31_gH2AX 60x Scar 2 arrows</t>
  </si>
  <si>
    <t>2021_01_04 Slide311 X245 CD31_gH2AX 60x Scar 3 arrows</t>
  </si>
  <si>
    <t>2021_01_04 Slide311 X245 CD31_gH2AX 60x Scar 4 arrows</t>
  </si>
  <si>
    <t>2021_01_04 Slide311 X245 CD31_gH2AX 60x Scar 5 arrows</t>
  </si>
  <si>
    <t>2021_01_04 Slide312 5043 CD31_gH2AX 60x Scar 1 arrows</t>
  </si>
  <si>
    <t>2021_01_04 Slide312 5043 CD31_gH2AX 60x Scar 2 arrows</t>
  </si>
  <si>
    <t>2021_01_04 Slide312 5043 CD31_gH2AX 60x Scar 3 arrows</t>
  </si>
  <si>
    <t>2021_01_04 Slide312 5043 CD31_gH2AX 60x Scar 4 arrows</t>
  </si>
  <si>
    <t>2021_01_04 Slide312 5043 CD31_gH2AX 60x Scar 5 arrows</t>
  </si>
  <si>
    <t>2021_01_04 Slide314 F322 CD31_gH2AX 20x Scar 1 arrows</t>
  </si>
  <si>
    <t>2021_01_04 Slide314 F322 CD31_gH2AX 20x Scar 2 arrows</t>
  </si>
  <si>
    <t>2021_01_04 Slide314 F322 CD31_gH2AX 20x Scar 3 arrows</t>
  </si>
  <si>
    <t>2021_01_04 Slide314 F322 CD31_gH2AX 20x Scar 4 arrows</t>
  </si>
  <si>
    <t>2021_01_04 Slide314 F322 CD31_gH2AX 20x Scar 5 arrows</t>
  </si>
  <si>
    <t>2021_01_04 Slide316 H962 CD31_gH2AX 60x Scar 1 arrows</t>
  </si>
  <si>
    <t>2021_01_04 Slide316 H962 CD31_gH2AX 60x Scar 2 arrows</t>
  </si>
  <si>
    <t>2021_01_04 Slide316 H962 CD31_gH2AX 60x Scar 3 arrows</t>
  </si>
  <si>
    <t>2021_01_04 Slide316 H962 CD31_gH2AX 60x Scar 4 arrows</t>
  </si>
  <si>
    <t>2021_01_04 Slide316 H962 CD31_gH2AX 60x Scar 5 arrows</t>
  </si>
  <si>
    <t>2021_01_05 Slide307 5001 CD31_gH2AX 60x Scar 1 arrows</t>
  </si>
  <si>
    <t>2021_01_05 Slide307 5001 CD31_gH2AX 60x Scar 2 arrows</t>
  </si>
  <si>
    <t>2021_01_05 Slide307 5001 CD31_gH2AX 60x Scar 3 arrows</t>
  </si>
  <si>
    <t>2021_01_05 Slide307 5001 CD31_gH2AX 60x Scar 4 arrowss</t>
  </si>
  <si>
    <t>2021_01_05 Slide307 5001 CD31_gH2AX 60x Scar 5 arrows</t>
  </si>
  <si>
    <t>2021_01_05 Slide308 D216 CD31_gH2AX 60x Scar 1 arrows</t>
  </si>
  <si>
    <t>2021_01_05 Slide308 D216 CD31_gH2AX 60x Scar 2 arrows</t>
  </si>
  <si>
    <t>2021_01_05 Slide308 D216 CD31_gH2AX 60x Scar 3 arrow</t>
  </si>
  <si>
    <t>2021_01_05 Slide308 D216 CD31_gH2AX 60x Scar 4 arrows</t>
  </si>
  <si>
    <t>2021_01_05 Slide308 D216 CD31_gH2AX 60x Scar 5 ar</t>
  </si>
  <si>
    <t>2021_01_05 Slide309 C567 CD31_gH2AX 60x Scar 1 arr</t>
  </si>
  <si>
    <t>2021_01_05 Slide309 C567 CD31_gH2AX 60x Scar 2 arr</t>
  </si>
  <si>
    <t>2021_01_05 Slide309 C567 CD31_gH2AX 60x Scar 3 arr</t>
  </si>
  <si>
    <t>2021_01_05 Slide309 C567 CD31_gH2AX 60x Scar 4 arr</t>
  </si>
  <si>
    <t>2021_01_05 Slide309 C567 CD31_gH2AX 60x Scar 5 arr</t>
  </si>
  <si>
    <t>2021_01_05 Slide315 F949 CD31_gH2AX 60x Scar 1 arrows</t>
  </si>
  <si>
    <t>2021_01_05 Slide315 F949 CD31_gH2AX 60x Scar 2 arrows</t>
  </si>
  <si>
    <t>2021_01_05 Slide315 F949 CD31_gH2AX 60x Scar 3 arrows</t>
  </si>
  <si>
    <t>2021_01_05 Slide315 F949 CD31_gH2AX 60x Scar 4 arrows</t>
  </si>
  <si>
    <t>2021_01_05 Slide315 F949 CD31_gH2AX 60x Scar 5 arrows</t>
  </si>
  <si>
    <t>2021_01_15 Slide324 D212 CD31_gH2AX 60x Scar 1 arrows</t>
  </si>
  <si>
    <t>2021_01_15 Slide324 D212 CD31_gH2AX 60x Scar 2 arrows</t>
  </si>
  <si>
    <t>2021_01_15 Slide324 D212 CD31_gH2AX 60x Scar 3 arrows</t>
  </si>
  <si>
    <t>2021_01_15 Slide324 D212 CD31_gH2AX 60x Scar 4 arrows</t>
  </si>
  <si>
    <t>2021_01_15 Slide324 D212 CD31_gH2AX 60x Scar 5 arrows</t>
  </si>
  <si>
    <t>2021_01_15 Slide325 X247 CD31_gH2AX 60x Scar 1 arrows</t>
  </si>
  <si>
    <t>2021_01_15 Slide325 X247 CD31_gH2AX 60x Scar 2 arrows</t>
  </si>
  <si>
    <t>2021_01_15 Slide325 X247 CD31_gH2AX 60x Scar 3 arrows</t>
  </si>
  <si>
    <t>2021_01_15 Slide325 X247 CD31_gH2AX 60x Scar 4 arrows</t>
  </si>
  <si>
    <t>2021_01_15 Slide325 X247 CD31_gH2AX 60x Scar 5 arrows</t>
  </si>
  <si>
    <t>2021_01_15 Slide326 F184 CD31_gH2AX 60x Scar 1 arrows</t>
  </si>
  <si>
    <t>2021_01_15 Slide326 F184 CD31_gH2AX 60x Scar 2 arrows</t>
  </si>
  <si>
    <t>2021_01_15 Slide326 F184 CD31_gH2AX 60x Scar 3 arrows</t>
  </si>
  <si>
    <t>2021_01_15 Slide326 F184 CD31_gH2AX 60x Scar 4 arrows</t>
  </si>
  <si>
    <t>2021_01_15 Slide326 F184 CD31_gH2AX 60x Scar 5 arrows</t>
  </si>
  <si>
    <t>2021_01_04 Slide310 F981 CD31_gH2AX 60x Scar 1 arrows</t>
  </si>
  <si>
    <t>2021_01_04 Slide310 F981 CD31_gH2AX 60x Scar 2 arows</t>
  </si>
  <si>
    <t>2021_01_04 Slide310 F981 CD31_gH2AX 60x Scar 3 arrows</t>
  </si>
  <si>
    <t>2021_01_04 Slide310 F981 CD31_gH2AX 60x Scar 4 arrows</t>
  </si>
  <si>
    <t>2021_01_04 Slide310 F981 CD31_gH2AX 60x Scar 5 arrows</t>
  </si>
  <si>
    <t>2021_02_16 X205 aSMA_gH2AX 60x Scar 1 arrows</t>
  </si>
  <si>
    <t>2021_02_16 X205 aSMA_gH2AX 60x Scar 2 arrows</t>
  </si>
  <si>
    <t>2021_02_16 X205 aSMA_gH2AX 60x Scar 3 arrows</t>
  </si>
  <si>
    <t>2021_02_16 X205 aSMA_gH2AX 60x Scar 4 arrows</t>
  </si>
  <si>
    <t>2021_02_16 X205 aSMA_gH2AX 60x Scar 5 arrows</t>
  </si>
  <si>
    <t>2021_02_16 R498 aSMA_gH2AX 60x Scar 1 arrows</t>
  </si>
  <si>
    <t>2021_02_16 R498 aSMA_gH2AX 60x Scar 2 arrows</t>
  </si>
  <si>
    <t>2021_02_16 R498 aSMA_gH2AX 60x Scar 3 arrows</t>
  </si>
  <si>
    <t>2021_02_16 R498 aSMA_gH2AX 60x Scar 4 arrows</t>
  </si>
  <si>
    <t>2021_02_16 R498 aSMA_gH2AX 60x Scar 5 arrows</t>
  </si>
  <si>
    <t>2021_02_16 X103 aSMA_gH2AX 60x Scar 1 arrows</t>
  </si>
  <si>
    <t>2021_02_16 X103 aSMA_gH2AX 60x Scar 2 arrows</t>
  </si>
  <si>
    <t>2021_02_16 X103 aSMA_gH2AX 60x Scar 3 arrows</t>
  </si>
  <si>
    <t>2021_02_16 X103 aSMA_gH2AX 60x Scar 4 arrows</t>
  </si>
  <si>
    <t>2021_02_16 X103 aSMA_gH2AX 60x Scar 5 arrows</t>
  </si>
  <si>
    <t>2021_02_16 X221 aSMA_gH2AX 60x Scar 1 arrows</t>
  </si>
  <si>
    <t>2021_02_16 X221 aSMA_gH2AX 60x Scar 2 arrows</t>
  </si>
  <si>
    <t>2021_02_16 X221 aSMA_gH2AX 60x Scar 3 arrows</t>
  </si>
  <si>
    <t>2021_02_16 X221 aSMA_gH2AX 60x Scar 4 arrows</t>
  </si>
  <si>
    <t>2021_02_16 X221 aSMA_gH2AX 60x Scar 5 arrows</t>
  </si>
  <si>
    <t>2021_02_06 Slide065 F322 aSMA_gH2AX 60x Scar 1 arrows</t>
  </si>
  <si>
    <t>2021_02_06 Slide065 F322 aSMA_gH2AX 60x Scar 2 arrows</t>
  </si>
  <si>
    <t>2021_02_06 Slide065 F322 aSMA_gH2AX 60x Scar 3 arrows</t>
  </si>
  <si>
    <t>2021_02_06 Slide065 F322 aSMA_gH2AX 60x Scar 4 arrows</t>
  </si>
  <si>
    <t>2021_02_06 Slide065 F322 aSMA_gH2AX 60x Scar 5 arrows</t>
  </si>
  <si>
    <t>2021_02_06 Slide069 X115 aSMA_gH2AX 60x Scar 1 arrows</t>
  </si>
  <si>
    <t>2021_02_06 Slide069 X115 aSMA_gH2AX 60x Scar 2 arrows</t>
  </si>
  <si>
    <t>2021_02_06 Slide069 X115 aSMA_gH2AX 60x Scar 3 arrows</t>
  </si>
  <si>
    <t>2021_02_06 Slide069 X115 aSMA_gH2AX 60x Scar 4 arrows</t>
  </si>
  <si>
    <t>2021_02_06 Slide069 X115 aSMA_gH2AX 60x Scar 5 arrows</t>
  </si>
  <si>
    <t>Animals</t>
  </si>
  <si>
    <t>C598</t>
  </si>
  <si>
    <t>CH111</t>
  </si>
  <si>
    <t>CH256</t>
  </si>
  <si>
    <t>CH303</t>
  </si>
  <si>
    <t>CH374</t>
  </si>
  <si>
    <t>S700</t>
  </si>
  <si>
    <t>X107</t>
  </si>
  <si>
    <t>X108</t>
  </si>
  <si>
    <t>X180</t>
  </si>
  <si>
    <t>Age</t>
  </si>
  <si>
    <t>Estimate</t>
  </si>
  <si>
    <t>DF</t>
  </si>
  <si>
    <t>Alpha</t>
  </si>
  <si>
    <t>Lower</t>
  </si>
  <si>
    <t>Upper</t>
  </si>
  <si>
    <t>&lt;.0001</t>
  </si>
  <si>
    <t>dCT</t>
  </si>
  <si>
    <t>Standard Error</t>
  </si>
  <si>
    <t>t Value</t>
  </si>
  <si>
    <t>Pr &gt; |t|</t>
  </si>
  <si>
    <t>Target</t>
  </si>
  <si>
    <t>ANF</t>
  </si>
  <si>
    <t>CCL2</t>
  </si>
  <si>
    <t>CXCL1</t>
  </si>
  <si>
    <t>CXCL2</t>
  </si>
  <si>
    <t>IL6</t>
  </si>
  <si>
    <t>MMP1</t>
  </si>
  <si>
    <t>MMP3</t>
  </si>
  <si>
    <t>MMP9</t>
  </si>
  <si>
    <t>PINK1</t>
  </si>
  <si>
    <t>TGFB</t>
  </si>
  <si>
    <t>TIMP1</t>
  </si>
  <si>
    <t>TIMP2</t>
  </si>
  <si>
    <t>TIMP3</t>
  </si>
  <si>
    <t>p16</t>
  </si>
  <si>
    <t>p21</t>
  </si>
  <si>
    <t>p53</t>
  </si>
  <si>
    <t>Estimate (dCT)</t>
  </si>
  <si>
    <t>ddCT</t>
  </si>
  <si>
    <t>2^-ddCT (Relative Expression)</t>
  </si>
  <si>
    <t>Log2 FC</t>
  </si>
  <si>
    <t>Phenotype</t>
  </si>
  <si>
    <t>LMC2</t>
  </si>
  <si>
    <t>DOB</t>
  </si>
  <si>
    <t>Study Date</t>
  </si>
  <si>
    <t>DOD</t>
  </si>
  <si>
    <t>Sex</t>
  </si>
  <si>
    <t>F</t>
  </si>
  <si>
    <t>LMC1</t>
  </si>
  <si>
    <t>LMC2G</t>
  </si>
  <si>
    <t>RBSN</t>
  </si>
  <si>
    <t>Standard Error ddCT</t>
  </si>
  <si>
    <t>Standard Error dCT</t>
  </si>
  <si>
    <t>2021_04_22 SlideX Rabbit 554 aSMA_gH2AX 60x Scar 1 arrows</t>
  </si>
  <si>
    <t>2021_04_22 SlideX Rabbit 554 aSMA_gH2AX 60x Scar 2 arrows</t>
  </si>
  <si>
    <t>2021_04_22 SlideX Rabbit 554 aSMA_gH2AX 60x Scar 3 arrows</t>
  </si>
  <si>
    <t>2021_04_22 SlideX Rabbit 554 aSMA_gH2AX 60x Scar 4 arrows</t>
  </si>
  <si>
    <t>2021_04_22 SlideX Rabbit 554 aSMA_gH2AX 60x Scar 5 arrows</t>
  </si>
  <si>
    <t>2021_04_22 SlideX Rabbit 554 CD31_gH2AX 60x Scar 1 arrows</t>
  </si>
  <si>
    <t>2021_04_22 SlideX Rabbit 554 CD31_gH2AX 60x Scar 2 arrows</t>
  </si>
  <si>
    <t>2021_04_22 SlideX Rabbit 554 CD31_gH2AX 60x Scar 3 arrows</t>
  </si>
  <si>
    <t>2021_04_22 SlideX Rabbit 554 CD31_gH2AX 60x Scar 4 arrows</t>
  </si>
  <si>
    <t>2021_04_22 SlideX Rabbit 554 CD31_gH2AX 60x Scar 5 arrows</t>
  </si>
  <si>
    <t>2021_01_05 Slide313 X161 CD31_gH2AX 60x Scar 5-MaxIP arows</t>
  </si>
  <si>
    <t>2021_01_05 Slide313 X161 CD31_gH2AX 60x Scar 4-MaxIP arrows</t>
  </si>
  <si>
    <t>2021_01_05 Slide313 X161 CD31_gH2AX 60x Scar 3-MaxIP arrows</t>
  </si>
  <si>
    <t>2021_01_05 Slide313 X161 CD31_gH2AX 60x Scar 2-MaxIP arows</t>
  </si>
  <si>
    <t>2021_01_05 Slide313 X161 CD31_gH2AX 60x Scar 1-MaxIP arrows</t>
  </si>
  <si>
    <t>SABgal+ CMs</t>
  </si>
  <si>
    <t>SABgal- CM</t>
  </si>
  <si>
    <t>SABgal+ Non-CMs</t>
  </si>
  <si>
    <t>SABgal- Non-CMs</t>
  </si>
  <si>
    <t>Stats</t>
  </si>
  <si>
    <t>#</t>
  </si>
  <si>
    <t>*</t>
  </si>
  <si>
    <t>*#</t>
  </si>
  <si>
    <t>2021_04_22 Slide178 R4304 aSMA_gH2AX 60X IBZ 1 arrows</t>
  </si>
  <si>
    <t>2021_04_22 Slide178 R4304 aSMA_gH2AX 60X IBZ 2 arrows</t>
  </si>
  <si>
    <t>2021_04_22 Slide178 R4304 aSMA_gH2AX 60X IBZ 3 arrows</t>
  </si>
  <si>
    <t>2021_04_22 Slide178 R4304 aSMA_gH2AX 60X IBZ 5 arrows</t>
  </si>
  <si>
    <t>2021_04_22 Slide178 R4304 aSMA_gH2AX 60X IBZ 4 arrows</t>
  </si>
  <si>
    <t>2021_04_22 Slide173 X227 aSMA_gH2AX 60x IBZ 1 arrows</t>
  </si>
  <si>
    <t>2021_04_22 Slide173 X227 aSMA_gH2AX 60x IBZ 2 arrows</t>
  </si>
  <si>
    <t>2021_04_22 Slide173 X227 aSMA_gH2AX 60x IBZ 3 arrows</t>
  </si>
  <si>
    <t>2021_04_22 Slide173 X227 aSMA_gH2AX 60x IBZ 5 arrows</t>
  </si>
  <si>
    <t>2021_04_20 Slide177 R126 aSMA_gH2AX 60X IBZ 1 arrows</t>
  </si>
  <si>
    <t>2021_04_20 Slide177 R126 aSMA_gH2AX 60X IBZ 2 arrows</t>
  </si>
  <si>
    <t>2021_04_20 Slide177 R126 aSMA_gH2AX 60X IBZ 3 arrows</t>
  </si>
  <si>
    <t>2021_04_20 Slide177 R126 aSMA_gH2AX 60X IBZ 4 arrows</t>
  </si>
  <si>
    <t>2021_04_20 Slide176 F427 aSMA_gH2AX 60X IBZ 1 arrows</t>
  </si>
  <si>
    <t>2021_04_20 Slide176 F427 aSMA_gH2AX 60X IBZ 2 arrows</t>
  </si>
  <si>
    <t>2021_04_20 Slide176 F427 aSMA_gH2AX 60X IBZ 3 arrows</t>
  </si>
  <si>
    <t>2021_04_20 Slide176 F427 aSMA_gH2AX 60X IBZ 4 arrows</t>
  </si>
  <si>
    <t>2021_04_20 Slide176 F427 aSMA_gH2AX 60X IBZ 5 arrows</t>
  </si>
  <si>
    <t># gH2AX foci aSMA- Non-myocyte</t>
  </si>
  <si>
    <t># gH2AX foci aSMA+ Non-myocyte</t>
  </si>
  <si>
    <t>2021_05_29 Slide057 X221 aSMA_gH2AX 60x IBZ 4</t>
  </si>
  <si>
    <t>Non-myocyte</t>
  </si>
  <si>
    <t>2021_05_29 Slide057 X221 aSMA_gH2AX 60x IBZ 3</t>
  </si>
  <si>
    <t>2021_05_29 Slide057 X221 aSMA_gH2AX 60x IBZ 2</t>
  </si>
  <si>
    <t>2021_05_29 Slide057 X221 aSMA_gH2AX 60x IBZ 1</t>
  </si>
  <si>
    <t>2021_05_28 Slide193 3890 aSMA_gH2AX 60x IBZ 5</t>
  </si>
  <si>
    <t>2021_05_28 Slide193 3890 aSMA_gH2AX 60x IBZ 4</t>
  </si>
  <si>
    <t>2021_05_28 Slide193 3890 aSMA_gH2AX 60x IBZ 3</t>
  </si>
  <si>
    <t>2021_05_28 Slide193 3890 aSMA_gH2AX 60x IBZ 2</t>
  </si>
  <si>
    <t>2021_05_28 Slide193 3890 aSMA_gH2AX 60x IBZ 1</t>
  </si>
  <si>
    <t>2021_05_28 Slide192 X230 aSMA_gH2AX 60x IBZ 5</t>
  </si>
  <si>
    <t>2021_05_28 Slide192 X230 aSMA_gH2AX 60x IBZ 4</t>
  </si>
  <si>
    <t>2021_05_28 Slide192 X230 aSMA_gH2AX 60x IBZ 3</t>
  </si>
  <si>
    <t>2021_05_28 Slide192 X230 aSMA_gH2AX 60x IBZ 2</t>
  </si>
  <si>
    <t>2021_05_28 Slide192 X230 aSMA_gH2AX 60x IBZ 1</t>
  </si>
  <si>
    <t>2021_05_28 Slide191 X228 aSMA_gH2AX 60x IBZ 5</t>
  </si>
  <si>
    <t>2021_05_28 Slide191 X228 aSMA_gH2AX 60x IBZ 4</t>
  </si>
  <si>
    <t>2021_05_28 Slide191 X228 aSMA_gH2AX 60x IBZ 3</t>
  </si>
  <si>
    <t>2021_05_28 Slide191 X228 aSMA_gH2AX 60x IBZ 2.nd2</t>
  </si>
  <si>
    <t>2021_05_28 Slide191 X228 aSMA_gH2AX 60x IBZ 1</t>
  </si>
  <si>
    <t>2021_05_27 Slide391 552 aSMA_gH2AX 60x Scar 5 - Deconvolved, Type Automatic</t>
  </si>
  <si>
    <t>2021_05_27 Slide391 552 aSMA_gH2AX 60x Scar 4 - Deconvolved, Type Automatic</t>
  </si>
  <si>
    <t>2021_05_27 Slide391 552 aSMA_gH2AX 60x Scar 3 - Deconvolved, Type Automatic</t>
  </si>
  <si>
    <t>2021_05_27 Slide391 552 aSMA_gH2AX 60x Scar 2 - Deconvolved, Type Automatic</t>
  </si>
  <si>
    <t>2021_05_27 Slide391 552 aSMA_gH2AX 60x Scar 1 - Deconvolved, Type Automatic</t>
  </si>
  <si>
    <t># gH2AX foci CD31- Non-myocyte</t>
  </si>
  <si>
    <t># gH2AX foci CD31+ Non-myocyte</t>
  </si>
  <si>
    <t>2021_05_27 Slide392 552 CD31_gH2AX 60x Scar 5 - Deconvolved, Type Automatic</t>
  </si>
  <si>
    <t>2021_05_27 Slide392 552 CD31_gH2AX 60x Scar 4 - Deconvolved, Type Automatic</t>
  </si>
  <si>
    <t>2021_05_27 Slide392 552 CD31_gH2AX 60x Scar 3 - Deconvolved, Type Automatic</t>
  </si>
  <si>
    <t>2021_05_27 Slide392 552 CD31_gH2AX 60x Scar 2 - Deconvolved, Type Automatic</t>
  </si>
  <si>
    <t>2021_05_27 Slide392 552 CD31_gH2AX 60x Scar 1 - Deconvolved, Type Automatic</t>
  </si>
  <si>
    <t>2012_06_06 Slide322 F985 aSMA_gH2AX 60x Scar 1 arrows</t>
  </si>
  <si>
    <t>2012_06_06 Slide322 F985 aSMA_gH2AX 60x Scar 2 arrows</t>
  </si>
  <si>
    <t>2012_06_06 Slide322 F985 aSMA_gH2AX 60x Scar 3 arrows</t>
  </si>
  <si>
    <t>2012_06_06 Slide322 F985 aSMA_gH2AX 60x Scar 4 arrows</t>
  </si>
  <si>
    <t>2012_06_06 Slide322 F985 aSMA_gH2AX 60x Scar 5 arrows</t>
  </si>
  <si>
    <t>IBZ Immediate</t>
  </si>
  <si>
    <t># gH2AX+</t>
  </si>
  <si>
    <t># aSMA+</t>
  </si>
  <si>
    <t># gH2AX+ aSMA+</t>
  </si>
  <si>
    <t># CD31+</t>
  </si>
  <si>
    <t># gH2AX+ CD31+</t>
  </si>
  <si>
    <t>*Note: values of 1 indicate omission of counting where no SABgal+ are present</t>
  </si>
  <si>
    <t>2020_07_14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</si>
</sst>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0" fillId="0" borderId="0" xfId="0" applyNumberFormat="1"/>
    <xf numFmtId="0" fontId="1" fillId="0" borderId="0" xfId="0" applyFont="1"/>
    <xf numFmtId="14" fontId="0" fillId="0" borderId="0" xfId="0" applyNumberFormat="1"/>
    <xf numFmtId="0" fontId="0" fillId="0" borderId="5" xfId="0" applyBorder="1"/>
    <xf numFmtId="0" fontId="0" fillId="0" borderId="7" xfId="0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2" fillId="0" borderId="0" xfId="0" applyNumberFormat="1" applyFont="1"/>
    <xf numFmtId="164" fontId="2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1" fontId="3" fillId="2" borderId="0" xfId="0" applyNumberFormat="1" applyFont="1" applyFill="1"/>
    <xf numFmtId="164" fontId="0" fillId="0" borderId="0" xfId="0" applyNumberFormat="1"/>
    <xf numFmtId="0" fontId="0" fillId="2" borderId="0" xfId="0" applyFill="1"/>
    <xf numFmtId="0" fontId="1" fillId="0" borderId="5" xfId="0" applyFont="1" applyBorder="1" applyAlignment="1">
      <alignment wrapText="1"/>
    </xf>
    <xf numFmtId="0" fontId="1" fillId="2" borderId="0" xfId="0" applyFont="1" applyFill="1" applyAlignment="1">
      <alignment wrapText="1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1" fontId="0" fillId="0" borderId="5" xfId="0" applyNumberFormat="1" applyBorder="1"/>
    <xf numFmtId="164" fontId="4" fillId="0" borderId="0" xfId="0" applyNumberFormat="1" applyFont="1"/>
    <xf numFmtId="1" fontId="4" fillId="0" borderId="0" xfId="0" applyNumberFormat="1" applyFont="1"/>
  </cellXfs>
  <cellStyles count="1">
    <cellStyle name="Normal" xfId="0" builtinId="0"/>
  </cellStyles>
  <dxfs count="3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06"/>
  <sheetViews>
    <sheetView zoomScale="70" zoomScaleNormal="70" workbookViewId="0">
      <selection activeCell="B14" sqref="B14"/>
    </sheetView>
  </sheetViews>
  <sheetFormatPr defaultColWidth="9" defaultRowHeight="15" x14ac:dyDescent="0.25"/>
  <cols>
    <col min="1" max="1" width="12.28515625" bestFit="1" customWidth="1"/>
    <col min="2" max="2" width="13.42578125" bestFit="1" customWidth="1"/>
    <col min="3" max="3" width="17.7109375" bestFit="1" customWidth="1"/>
    <col min="4" max="4" width="15.7109375" bestFit="1" customWidth="1"/>
    <col min="5" max="5" width="14.5703125" customWidth="1"/>
    <col min="6" max="6" width="20.42578125" style="10" customWidth="1"/>
    <col min="7" max="7" width="14.42578125" bestFit="1" customWidth="1"/>
    <col min="8" max="8" width="15.7109375" bestFit="1" customWidth="1"/>
    <col min="9" max="9" width="13.5703125" bestFit="1" customWidth="1"/>
  </cols>
  <sheetData>
    <row r="1" spans="1:9" x14ac:dyDescent="0.25">
      <c r="F1" s="10" t="s">
        <v>498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47</v>
      </c>
      <c r="E2" s="8" t="s">
        <v>429</v>
      </c>
      <c r="F2" s="10" t="s">
        <v>430</v>
      </c>
      <c r="G2" s="9" t="s">
        <v>428</v>
      </c>
      <c r="H2" s="9" t="s">
        <v>427</v>
      </c>
      <c r="I2" s="9" t="s">
        <v>49</v>
      </c>
    </row>
    <row r="3" spans="1:9" x14ac:dyDescent="0.25">
      <c r="A3" t="s">
        <v>40</v>
      </c>
      <c r="B3" t="s">
        <v>3</v>
      </c>
      <c r="C3">
        <v>1</v>
      </c>
      <c r="D3" t="s">
        <v>50</v>
      </c>
      <c r="E3" s="10">
        <v>0</v>
      </c>
      <c r="F3" s="10">
        <v>1</v>
      </c>
      <c r="G3" s="10">
        <v>0</v>
      </c>
      <c r="H3" s="10">
        <v>0</v>
      </c>
      <c r="I3" s="11">
        <f t="shared" ref="I3:I65" si="0">IF(ISBLANK(E3),"",SUM(E3,H3)/SUM(E3:H3)*100)</f>
        <v>0</v>
      </c>
    </row>
    <row r="4" spans="1:9" x14ac:dyDescent="0.25">
      <c r="A4" t="s">
        <v>40</v>
      </c>
      <c r="B4" t="s">
        <v>3</v>
      </c>
      <c r="C4">
        <v>1</v>
      </c>
      <c r="D4" t="s">
        <v>50</v>
      </c>
      <c r="E4" s="10">
        <v>3</v>
      </c>
      <c r="F4" s="10">
        <v>289</v>
      </c>
      <c r="G4" s="10">
        <v>8</v>
      </c>
      <c r="H4" s="10">
        <v>0</v>
      </c>
      <c r="I4" s="11">
        <f>IF(ISBLANK(E4),"",SUM(E4,H4)/SUM(E4:H4)*100)</f>
        <v>1</v>
      </c>
    </row>
    <row r="5" spans="1:9" x14ac:dyDescent="0.25">
      <c r="A5" t="s">
        <v>40</v>
      </c>
      <c r="B5" t="s">
        <v>3</v>
      </c>
      <c r="C5">
        <v>1</v>
      </c>
      <c r="D5" t="s">
        <v>50</v>
      </c>
      <c r="E5" s="10">
        <v>0</v>
      </c>
      <c r="F5" s="10">
        <v>1</v>
      </c>
      <c r="G5" s="10">
        <v>0</v>
      </c>
      <c r="H5" s="10">
        <v>0</v>
      </c>
      <c r="I5" s="11">
        <f t="shared" si="0"/>
        <v>0</v>
      </c>
    </row>
    <row r="6" spans="1:9" x14ac:dyDescent="0.25">
      <c r="A6" t="s">
        <v>40</v>
      </c>
      <c r="B6" t="s">
        <v>3</v>
      </c>
      <c r="C6">
        <v>1</v>
      </c>
      <c r="D6" t="s">
        <v>50</v>
      </c>
      <c r="E6" s="10">
        <v>5</v>
      </c>
      <c r="F6" s="10">
        <v>175</v>
      </c>
      <c r="G6" s="10">
        <v>11</v>
      </c>
      <c r="H6" s="10">
        <v>0</v>
      </c>
      <c r="I6" s="11">
        <f t="shared" si="0"/>
        <v>2.6178010471204187</v>
      </c>
    </row>
    <row r="7" spans="1:9" x14ac:dyDescent="0.25">
      <c r="A7" t="s">
        <v>40</v>
      </c>
      <c r="B7" t="s">
        <v>3</v>
      </c>
      <c r="C7">
        <v>1</v>
      </c>
      <c r="D7" t="s">
        <v>50</v>
      </c>
      <c r="E7" s="10">
        <v>0</v>
      </c>
      <c r="F7" s="10">
        <v>1</v>
      </c>
      <c r="G7" s="10">
        <v>0</v>
      </c>
      <c r="H7" s="10">
        <v>0</v>
      </c>
      <c r="I7" s="11">
        <f t="shared" si="0"/>
        <v>0</v>
      </c>
    </row>
    <row r="8" spans="1:9" x14ac:dyDescent="0.25">
      <c r="A8" t="s">
        <v>40</v>
      </c>
      <c r="B8" t="s">
        <v>3</v>
      </c>
      <c r="C8">
        <v>1</v>
      </c>
      <c r="D8" t="s">
        <v>50</v>
      </c>
      <c r="E8" s="28">
        <v>49</v>
      </c>
      <c r="F8" s="10">
        <v>68</v>
      </c>
      <c r="G8" s="27">
        <v>11</v>
      </c>
      <c r="H8" s="10">
        <v>0</v>
      </c>
      <c r="I8" s="11">
        <f t="shared" si="0"/>
        <v>38.28125</v>
      </c>
    </row>
    <row r="9" spans="1:9" x14ac:dyDescent="0.25">
      <c r="A9" t="s">
        <v>40</v>
      </c>
      <c r="B9" t="s">
        <v>3</v>
      </c>
      <c r="C9">
        <v>1</v>
      </c>
      <c r="D9" t="s">
        <v>50</v>
      </c>
      <c r="E9" s="28">
        <v>0</v>
      </c>
      <c r="F9" s="10">
        <v>173</v>
      </c>
      <c r="G9" s="27">
        <v>10</v>
      </c>
      <c r="H9" s="10">
        <v>0</v>
      </c>
      <c r="I9" s="11">
        <f t="shared" si="0"/>
        <v>0</v>
      </c>
    </row>
    <row r="10" spans="1:9" x14ac:dyDescent="0.25">
      <c r="A10" t="s">
        <v>40</v>
      </c>
      <c r="B10" t="s">
        <v>3</v>
      </c>
      <c r="C10">
        <v>1</v>
      </c>
      <c r="D10" t="s">
        <v>50</v>
      </c>
      <c r="E10" s="28">
        <v>1</v>
      </c>
      <c r="F10" s="10">
        <v>186</v>
      </c>
      <c r="G10" s="27">
        <v>12</v>
      </c>
      <c r="H10" s="10">
        <v>0</v>
      </c>
      <c r="I10" s="11">
        <f t="shared" si="0"/>
        <v>0.50251256281407031</v>
      </c>
    </row>
    <row r="11" spans="1:9" x14ac:dyDescent="0.25">
      <c r="A11" t="s">
        <v>40</v>
      </c>
      <c r="B11" t="s">
        <v>3</v>
      </c>
      <c r="C11">
        <v>1</v>
      </c>
      <c r="D11" t="s">
        <v>50</v>
      </c>
      <c r="E11" s="28">
        <v>49</v>
      </c>
      <c r="F11" s="10">
        <v>157</v>
      </c>
      <c r="G11" s="27">
        <v>16</v>
      </c>
      <c r="H11" s="10">
        <v>0</v>
      </c>
      <c r="I11" s="11">
        <f t="shared" si="0"/>
        <v>22.072072072072071</v>
      </c>
    </row>
    <row r="12" spans="1:9" x14ac:dyDescent="0.25">
      <c r="A12" t="s">
        <v>40</v>
      </c>
      <c r="B12" t="s">
        <v>3</v>
      </c>
      <c r="C12">
        <v>1</v>
      </c>
      <c r="D12" t="s">
        <v>50</v>
      </c>
      <c r="E12" s="28">
        <v>2</v>
      </c>
      <c r="F12" s="10">
        <v>141</v>
      </c>
      <c r="G12" s="27">
        <v>13</v>
      </c>
      <c r="H12" s="10">
        <v>0</v>
      </c>
      <c r="I12" s="11">
        <f t="shared" si="0"/>
        <v>1.2820512820512819</v>
      </c>
    </row>
    <row r="13" spans="1:9" x14ac:dyDescent="0.25">
      <c r="A13" t="s">
        <v>40</v>
      </c>
      <c r="B13" t="s">
        <v>3</v>
      </c>
      <c r="C13">
        <v>1</v>
      </c>
      <c r="D13" t="s">
        <v>50</v>
      </c>
      <c r="E13" s="28">
        <v>171</v>
      </c>
      <c r="F13" s="10">
        <v>125</v>
      </c>
      <c r="G13" s="27">
        <v>15</v>
      </c>
      <c r="H13" s="10">
        <v>0</v>
      </c>
      <c r="I13" s="11">
        <f t="shared" si="0"/>
        <v>54.983922829581985</v>
      </c>
    </row>
    <row r="14" spans="1:9" x14ac:dyDescent="0.25">
      <c r="A14" t="s">
        <v>40</v>
      </c>
      <c r="B14" t="s">
        <v>3</v>
      </c>
      <c r="C14">
        <v>1</v>
      </c>
      <c r="D14" t="s">
        <v>50</v>
      </c>
      <c r="E14" s="28">
        <v>385</v>
      </c>
      <c r="F14" s="10">
        <v>39</v>
      </c>
      <c r="G14" s="27">
        <v>18</v>
      </c>
      <c r="H14" s="10">
        <v>0</v>
      </c>
      <c r="I14" s="11">
        <f t="shared" si="0"/>
        <v>87.104072398190041</v>
      </c>
    </row>
    <row r="15" spans="1:9" x14ac:dyDescent="0.25">
      <c r="A15" t="s">
        <v>40</v>
      </c>
      <c r="B15" t="s">
        <v>3</v>
      </c>
      <c r="C15">
        <v>1</v>
      </c>
      <c r="D15" t="s">
        <v>51</v>
      </c>
      <c r="E15" s="10">
        <v>0</v>
      </c>
      <c r="F15" s="10">
        <v>1</v>
      </c>
      <c r="G15" s="10">
        <v>0</v>
      </c>
      <c r="H15" s="10">
        <v>0</v>
      </c>
      <c r="I15" s="11">
        <f t="shared" si="0"/>
        <v>0</v>
      </c>
    </row>
    <row r="16" spans="1:9" x14ac:dyDescent="0.25">
      <c r="A16" t="s">
        <v>40</v>
      </c>
      <c r="B16" t="s">
        <v>3</v>
      </c>
      <c r="C16">
        <v>1</v>
      </c>
      <c r="D16" t="s">
        <v>51</v>
      </c>
      <c r="E16" s="10">
        <v>0</v>
      </c>
      <c r="F16" s="10">
        <v>1</v>
      </c>
      <c r="G16" s="10">
        <v>0</v>
      </c>
      <c r="H16" s="10">
        <v>0</v>
      </c>
      <c r="I16" s="11">
        <f t="shared" si="0"/>
        <v>0</v>
      </c>
    </row>
    <row r="17" spans="1:9" x14ac:dyDescent="0.25">
      <c r="A17" t="s">
        <v>40</v>
      </c>
      <c r="B17" t="s">
        <v>3</v>
      </c>
      <c r="C17">
        <v>1</v>
      </c>
      <c r="D17" t="s">
        <v>51</v>
      </c>
      <c r="E17" s="10">
        <v>0</v>
      </c>
      <c r="F17" s="10">
        <v>1</v>
      </c>
      <c r="G17" s="10">
        <v>0</v>
      </c>
      <c r="H17" s="10">
        <v>0</v>
      </c>
      <c r="I17" s="11">
        <f t="shared" si="0"/>
        <v>0</v>
      </c>
    </row>
    <row r="18" spans="1:9" x14ac:dyDescent="0.25">
      <c r="A18" t="s">
        <v>40</v>
      </c>
      <c r="B18" t="s">
        <v>3</v>
      </c>
      <c r="C18">
        <v>1</v>
      </c>
      <c r="D18" t="s">
        <v>51</v>
      </c>
      <c r="E18" s="10">
        <v>0</v>
      </c>
      <c r="F18" s="10">
        <v>1</v>
      </c>
      <c r="G18" s="10">
        <v>0</v>
      </c>
      <c r="H18" s="10">
        <v>0</v>
      </c>
      <c r="I18" s="11">
        <f t="shared" si="0"/>
        <v>0</v>
      </c>
    </row>
    <row r="19" spans="1:9" x14ac:dyDescent="0.25">
      <c r="A19" t="s">
        <v>40</v>
      </c>
      <c r="B19" t="s">
        <v>3</v>
      </c>
      <c r="C19">
        <v>1</v>
      </c>
      <c r="D19" t="s">
        <v>51</v>
      </c>
      <c r="E19" s="10">
        <v>0</v>
      </c>
      <c r="F19" s="10">
        <v>1</v>
      </c>
      <c r="G19" s="10">
        <v>0</v>
      </c>
      <c r="H19" s="10">
        <v>0</v>
      </c>
      <c r="I19" s="11">
        <f t="shared" si="0"/>
        <v>0</v>
      </c>
    </row>
    <row r="20" spans="1:9" x14ac:dyDescent="0.25">
      <c r="A20" t="s">
        <v>40</v>
      </c>
      <c r="B20" t="s">
        <v>3</v>
      </c>
      <c r="C20">
        <v>1</v>
      </c>
      <c r="D20" t="s">
        <v>51</v>
      </c>
      <c r="E20" s="28">
        <v>0</v>
      </c>
      <c r="F20" s="10">
        <v>140</v>
      </c>
      <c r="G20" s="27">
        <v>33</v>
      </c>
      <c r="H20" s="10">
        <v>0</v>
      </c>
      <c r="I20" s="11">
        <f t="shared" si="0"/>
        <v>0</v>
      </c>
    </row>
    <row r="21" spans="1:9" x14ac:dyDescent="0.25">
      <c r="A21" t="s">
        <v>40</v>
      </c>
      <c r="B21" t="s">
        <v>3</v>
      </c>
      <c r="C21">
        <v>1</v>
      </c>
      <c r="D21" t="s">
        <v>51</v>
      </c>
      <c r="E21" s="28">
        <v>0</v>
      </c>
      <c r="F21" s="10">
        <v>101</v>
      </c>
      <c r="G21" s="27">
        <v>24</v>
      </c>
      <c r="H21" s="10">
        <v>0</v>
      </c>
      <c r="I21" s="11">
        <f t="shared" si="0"/>
        <v>0</v>
      </c>
    </row>
    <row r="22" spans="1:9" x14ac:dyDescent="0.25">
      <c r="A22" t="s">
        <v>40</v>
      </c>
      <c r="B22" t="s">
        <v>3</v>
      </c>
      <c r="C22">
        <v>1</v>
      </c>
      <c r="D22" t="s">
        <v>51</v>
      </c>
      <c r="E22" s="28">
        <v>0</v>
      </c>
      <c r="F22" s="10">
        <v>96</v>
      </c>
      <c r="G22" s="27">
        <v>21</v>
      </c>
      <c r="H22" s="10">
        <v>0</v>
      </c>
      <c r="I22" s="11">
        <f t="shared" si="0"/>
        <v>0</v>
      </c>
    </row>
    <row r="23" spans="1:9" x14ac:dyDescent="0.25">
      <c r="A23" t="s">
        <v>40</v>
      </c>
      <c r="B23" t="s">
        <v>3</v>
      </c>
      <c r="C23">
        <v>1</v>
      </c>
      <c r="D23" t="s">
        <v>51</v>
      </c>
      <c r="E23" s="28">
        <v>1</v>
      </c>
      <c r="F23" s="10">
        <v>102</v>
      </c>
      <c r="G23" s="27">
        <v>23</v>
      </c>
      <c r="H23" s="10">
        <v>0</v>
      </c>
      <c r="I23" s="11">
        <f t="shared" si="0"/>
        <v>0.79365079365079361</v>
      </c>
    </row>
    <row r="24" spans="1:9" x14ac:dyDescent="0.25">
      <c r="A24" t="s">
        <v>40</v>
      </c>
      <c r="B24" t="s">
        <v>3</v>
      </c>
      <c r="C24">
        <v>1</v>
      </c>
      <c r="D24" t="s">
        <v>51</v>
      </c>
      <c r="E24" s="28">
        <v>0</v>
      </c>
      <c r="F24" s="10">
        <v>73</v>
      </c>
      <c r="G24" s="27">
        <v>17</v>
      </c>
      <c r="H24" s="10">
        <v>0</v>
      </c>
      <c r="I24" s="11">
        <f t="shared" si="0"/>
        <v>0</v>
      </c>
    </row>
    <row r="25" spans="1:9" x14ac:dyDescent="0.25">
      <c r="A25" t="s">
        <v>40</v>
      </c>
      <c r="B25" t="s">
        <v>3</v>
      </c>
      <c r="C25">
        <v>1</v>
      </c>
      <c r="D25" t="s">
        <v>52</v>
      </c>
      <c r="E25" s="10">
        <v>3</v>
      </c>
      <c r="F25" s="10">
        <v>312</v>
      </c>
      <c r="G25" s="10">
        <v>0</v>
      </c>
      <c r="H25" s="10">
        <v>0</v>
      </c>
      <c r="I25" s="11">
        <f t="shared" si="0"/>
        <v>0.95238095238095244</v>
      </c>
    </row>
    <row r="26" spans="1:9" x14ac:dyDescent="0.25">
      <c r="A26" t="s">
        <v>40</v>
      </c>
      <c r="B26" t="s">
        <v>3</v>
      </c>
      <c r="C26">
        <v>1</v>
      </c>
      <c r="D26" t="s">
        <v>52</v>
      </c>
      <c r="E26" s="10">
        <v>0</v>
      </c>
      <c r="F26" s="10">
        <v>1</v>
      </c>
      <c r="G26" s="10">
        <v>0</v>
      </c>
      <c r="H26" s="10">
        <v>0</v>
      </c>
      <c r="I26" s="11">
        <f t="shared" si="0"/>
        <v>0</v>
      </c>
    </row>
    <row r="27" spans="1:9" x14ac:dyDescent="0.25">
      <c r="A27" t="s">
        <v>40</v>
      </c>
      <c r="B27" t="s">
        <v>3</v>
      </c>
      <c r="C27">
        <v>1</v>
      </c>
      <c r="D27" t="s">
        <v>52</v>
      </c>
      <c r="E27" s="10">
        <v>0</v>
      </c>
      <c r="F27" s="10">
        <v>1</v>
      </c>
      <c r="G27" s="10">
        <v>0</v>
      </c>
      <c r="H27" s="10">
        <v>0</v>
      </c>
      <c r="I27" s="11">
        <f t="shared" si="0"/>
        <v>0</v>
      </c>
    </row>
    <row r="28" spans="1:9" x14ac:dyDescent="0.25">
      <c r="A28" t="s">
        <v>40</v>
      </c>
      <c r="B28" t="s">
        <v>3</v>
      </c>
      <c r="C28">
        <v>1</v>
      </c>
      <c r="D28" t="s">
        <v>52</v>
      </c>
      <c r="E28" s="10">
        <v>0</v>
      </c>
      <c r="F28" s="10">
        <v>1</v>
      </c>
      <c r="G28" s="10">
        <v>0</v>
      </c>
      <c r="H28" s="10">
        <v>0</v>
      </c>
      <c r="I28" s="11">
        <f t="shared" si="0"/>
        <v>0</v>
      </c>
    </row>
    <row r="29" spans="1:9" x14ac:dyDescent="0.25">
      <c r="A29" t="s">
        <v>40</v>
      </c>
      <c r="B29" t="s">
        <v>3</v>
      </c>
      <c r="C29">
        <v>1</v>
      </c>
      <c r="D29" t="s">
        <v>52</v>
      </c>
      <c r="E29" s="10">
        <v>0</v>
      </c>
      <c r="F29" s="10">
        <v>1</v>
      </c>
      <c r="G29" s="10">
        <v>0</v>
      </c>
      <c r="H29" s="10">
        <v>0</v>
      </c>
      <c r="I29" s="11">
        <f t="shared" si="0"/>
        <v>0</v>
      </c>
    </row>
    <row r="30" spans="1:9" x14ac:dyDescent="0.25">
      <c r="A30" t="s">
        <v>40</v>
      </c>
      <c r="B30" t="s">
        <v>3</v>
      </c>
      <c r="C30">
        <v>1</v>
      </c>
      <c r="D30" t="s">
        <v>52</v>
      </c>
      <c r="E30" s="28">
        <v>13</v>
      </c>
      <c r="F30" s="10">
        <v>247</v>
      </c>
      <c r="G30" s="27">
        <v>0</v>
      </c>
      <c r="H30" s="10">
        <v>0</v>
      </c>
      <c r="I30" s="11">
        <f t="shared" si="0"/>
        <v>5</v>
      </c>
    </row>
    <row r="31" spans="1:9" x14ac:dyDescent="0.25">
      <c r="A31" t="s">
        <v>40</v>
      </c>
      <c r="B31" t="s">
        <v>3</v>
      </c>
      <c r="C31">
        <v>1</v>
      </c>
      <c r="D31" t="s">
        <v>52</v>
      </c>
      <c r="E31" s="28">
        <v>2</v>
      </c>
      <c r="F31" s="10">
        <v>213</v>
      </c>
      <c r="G31" s="27">
        <v>0</v>
      </c>
      <c r="H31" s="10">
        <v>0</v>
      </c>
      <c r="I31" s="11">
        <f t="shared" si="0"/>
        <v>0.93023255813953487</v>
      </c>
    </row>
    <row r="32" spans="1:9" x14ac:dyDescent="0.25">
      <c r="A32" t="s">
        <v>40</v>
      </c>
      <c r="B32" t="s">
        <v>3</v>
      </c>
      <c r="C32">
        <v>1</v>
      </c>
      <c r="D32" t="s">
        <v>52</v>
      </c>
      <c r="E32" s="28">
        <v>9</v>
      </c>
      <c r="F32" s="10">
        <v>260</v>
      </c>
      <c r="G32" s="27">
        <v>0</v>
      </c>
      <c r="H32" s="10">
        <v>0</v>
      </c>
      <c r="I32" s="11">
        <f t="shared" si="0"/>
        <v>3.3457249070631967</v>
      </c>
    </row>
    <row r="33" spans="1:9" x14ac:dyDescent="0.25">
      <c r="A33" t="s">
        <v>40</v>
      </c>
      <c r="B33" t="s">
        <v>3</v>
      </c>
      <c r="C33">
        <v>1</v>
      </c>
      <c r="D33" t="s">
        <v>52</v>
      </c>
      <c r="E33" s="28">
        <v>8</v>
      </c>
      <c r="F33" s="10">
        <v>209</v>
      </c>
      <c r="G33" s="27">
        <v>0</v>
      </c>
      <c r="H33" s="10">
        <v>0</v>
      </c>
      <c r="I33" s="11">
        <f t="shared" si="0"/>
        <v>3.6866359447004609</v>
      </c>
    </row>
    <row r="34" spans="1:9" x14ac:dyDescent="0.25">
      <c r="A34" t="s">
        <v>40</v>
      </c>
      <c r="B34" t="s">
        <v>3</v>
      </c>
      <c r="C34">
        <v>1</v>
      </c>
      <c r="D34" t="s">
        <v>52</v>
      </c>
      <c r="E34" s="28">
        <v>4</v>
      </c>
      <c r="F34" s="10">
        <v>182</v>
      </c>
      <c r="G34" s="27">
        <v>0</v>
      </c>
      <c r="H34" s="10">
        <v>0</v>
      </c>
      <c r="I34" s="11">
        <f t="shared" si="0"/>
        <v>2.1505376344086025</v>
      </c>
    </row>
    <row r="35" spans="1:9" x14ac:dyDescent="0.25">
      <c r="A35" t="s">
        <v>41</v>
      </c>
      <c r="B35" t="s">
        <v>3</v>
      </c>
      <c r="C35">
        <v>1</v>
      </c>
      <c r="D35" t="s">
        <v>50</v>
      </c>
      <c r="E35" s="10">
        <v>0</v>
      </c>
      <c r="F35" s="10">
        <v>1</v>
      </c>
      <c r="G35" s="10">
        <v>0</v>
      </c>
      <c r="H35" s="10">
        <v>0</v>
      </c>
      <c r="I35" s="11">
        <f t="shared" si="0"/>
        <v>0</v>
      </c>
    </row>
    <row r="36" spans="1:9" x14ac:dyDescent="0.25">
      <c r="A36" t="s">
        <v>41</v>
      </c>
      <c r="B36" t="s">
        <v>3</v>
      </c>
      <c r="C36">
        <v>1</v>
      </c>
      <c r="D36" t="s">
        <v>50</v>
      </c>
      <c r="E36" s="10">
        <v>0</v>
      </c>
      <c r="F36" s="10">
        <v>1</v>
      </c>
      <c r="G36" s="10">
        <v>0</v>
      </c>
      <c r="H36" s="10">
        <v>0</v>
      </c>
      <c r="I36" s="11">
        <f t="shared" si="0"/>
        <v>0</v>
      </c>
    </row>
    <row r="37" spans="1:9" x14ac:dyDescent="0.25">
      <c r="A37" t="s">
        <v>41</v>
      </c>
      <c r="B37" t="s">
        <v>3</v>
      </c>
      <c r="C37">
        <v>1</v>
      </c>
      <c r="D37" t="s">
        <v>50</v>
      </c>
      <c r="E37" s="10">
        <v>0</v>
      </c>
      <c r="F37" s="10">
        <v>1</v>
      </c>
      <c r="G37" s="10">
        <v>0</v>
      </c>
      <c r="H37" s="10">
        <v>0</v>
      </c>
      <c r="I37" s="11">
        <f t="shared" si="0"/>
        <v>0</v>
      </c>
    </row>
    <row r="38" spans="1:9" x14ac:dyDescent="0.25">
      <c r="A38" t="s">
        <v>41</v>
      </c>
      <c r="B38" t="s">
        <v>3</v>
      </c>
      <c r="C38">
        <v>1</v>
      </c>
      <c r="D38" t="s">
        <v>50</v>
      </c>
      <c r="E38" s="10">
        <v>0</v>
      </c>
      <c r="F38" s="10">
        <v>1</v>
      </c>
      <c r="G38" s="10">
        <v>0</v>
      </c>
      <c r="H38" s="10">
        <v>0</v>
      </c>
      <c r="I38" s="11">
        <f t="shared" si="0"/>
        <v>0</v>
      </c>
    </row>
    <row r="39" spans="1:9" x14ac:dyDescent="0.25">
      <c r="A39" t="s">
        <v>41</v>
      </c>
      <c r="B39" t="s">
        <v>3</v>
      </c>
      <c r="C39">
        <v>1</v>
      </c>
      <c r="D39" t="s">
        <v>50</v>
      </c>
      <c r="E39" s="10">
        <v>3</v>
      </c>
      <c r="F39" s="10">
        <v>140</v>
      </c>
      <c r="G39" s="10">
        <v>21</v>
      </c>
      <c r="H39" s="10">
        <v>0</v>
      </c>
      <c r="I39" s="11">
        <f t="shared" si="0"/>
        <v>1.8292682926829267</v>
      </c>
    </row>
    <row r="40" spans="1:9" x14ac:dyDescent="0.25">
      <c r="A40" t="s">
        <v>41</v>
      </c>
      <c r="B40" t="s">
        <v>3</v>
      </c>
      <c r="C40">
        <v>1</v>
      </c>
      <c r="D40" t="s">
        <v>50</v>
      </c>
      <c r="E40" s="28">
        <v>6</v>
      </c>
      <c r="F40" s="10">
        <v>171</v>
      </c>
      <c r="G40" s="27">
        <v>12</v>
      </c>
      <c r="H40" s="10">
        <v>0</v>
      </c>
      <c r="I40" s="11">
        <f t="shared" si="0"/>
        <v>3.1746031746031744</v>
      </c>
    </row>
    <row r="41" spans="1:9" x14ac:dyDescent="0.25">
      <c r="A41" t="s">
        <v>41</v>
      </c>
      <c r="B41" t="s">
        <v>3</v>
      </c>
      <c r="C41">
        <v>1</v>
      </c>
      <c r="D41" t="s">
        <v>50</v>
      </c>
      <c r="E41" s="28">
        <v>0</v>
      </c>
      <c r="F41" s="10">
        <v>125</v>
      </c>
      <c r="G41" s="27">
        <v>14</v>
      </c>
      <c r="H41" s="10">
        <v>0</v>
      </c>
      <c r="I41" s="11">
        <f t="shared" si="0"/>
        <v>0</v>
      </c>
    </row>
    <row r="42" spans="1:9" x14ac:dyDescent="0.25">
      <c r="A42" t="s">
        <v>41</v>
      </c>
      <c r="B42" t="s">
        <v>3</v>
      </c>
      <c r="C42">
        <v>1</v>
      </c>
      <c r="D42" t="s">
        <v>50</v>
      </c>
      <c r="E42" s="28">
        <v>3</v>
      </c>
      <c r="F42" s="10">
        <v>120</v>
      </c>
      <c r="G42" s="27">
        <v>10</v>
      </c>
      <c r="H42" s="10">
        <v>0</v>
      </c>
      <c r="I42" s="11">
        <f t="shared" si="0"/>
        <v>2.2556390977443606</v>
      </c>
    </row>
    <row r="43" spans="1:9" x14ac:dyDescent="0.25">
      <c r="A43" t="s">
        <v>41</v>
      </c>
      <c r="B43" t="s">
        <v>3</v>
      </c>
      <c r="C43">
        <v>1</v>
      </c>
      <c r="D43" t="s">
        <v>50</v>
      </c>
      <c r="E43" s="28">
        <v>9</v>
      </c>
      <c r="F43" s="10">
        <v>117</v>
      </c>
      <c r="G43" s="27">
        <v>8</v>
      </c>
      <c r="H43" s="10">
        <v>0</v>
      </c>
      <c r="I43" s="11">
        <f t="shared" si="0"/>
        <v>6.7164179104477615</v>
      </c>
    </row>
    <row r="44" spans="1:9" x14ac:dyDescent="0.25">
      <c r="A44" t="s">
        <v>41</v>
      </c>
      <c r="B44" t="s">
        <v>3</v>
      </c>
      <c r="C44">
        <v>1</v>
      </c>
      <c r="D44" t="s">
        <v>50</v>
      </c>
      <c r="E44" s="28">
        <v>3</v>
      </c>
      <c r="F44" s="10">
        <v>126</v>
      </c>
      <c r="G44" s="27">
        <v>11</v>
      </c>
      <c r="H44" s="10">
        <v>0</v>
      </c>
      <c r="I44" s="11">
        <f t="shared" si="0"/>
        <v>2.1428571428571428</v>
      </c>
    </row>
    <row r="45" spans="1:9" x14ac:dyDescent="0.25">
      <c r="A45" t="s">
        <v>41</v>
      </c>
      <c r="B45" t="s">
        <v>3</v>
      </c>
      <c r="C45">
        <v>1</v>
      </c>
      <c r="D45" t="s">
        <v>50</v>
      </c>
      <c r="E45" s="28">
        <v>67</v>
      </c>
      <c r="F45" s="10">
        <v>133</v>
      </c>
      <c r="G45" s="27">
        <v>25</v>
      </c>
      <c r="H45" s="10">
        <v>0</v>
      </c>
      <c r="I45" s="11">
        <f t="shared" si="0"/>
        <v>29.777777777777775</v>
      </c>
    </row>
    <row r="46" spans="1:9" x14ac:dyDescent="0.25">
      <c r="A46" t="s">
        <v>41</v>
      </c>
      <c r="B46" t="s">
        <v>3</v>
      </c>
      <c r="C46">
        <v>1</v>
      </c>
      <c r="D46" t="s">
        <v>51</v>
      </c>
      <c r="E46" s="10">
        <v>0</v>
      </c>
      <c r="F46" s="10">
        <v>1</v>
      </c>
      <c r="G46" s="10">
        <v>0</v>
      </c>
      <c r="H46" s="10">
        <v>0</v>
      </c>
      <c r="I46" s="11">
        <f t="shared" si="0"/>
        <v>0</v>
      </c>
    </row>
    <row r="47" spans="1:9" x14ac:dyDescent="0.25">
      <c r="A47" t="s">
        <v>41</v>
      </c>
      <c r="B47" t="s">
        <v>3</v>
      </c>
      <c r="C47">
        <v>1</v>
      </c>
      <c r="D47" t="s">
        <v>51</v>
      </c>
      <c r="E47" s="10">
        <v>0</v>
      </c>
      <c r="F47" s="10">
        <v>1</v>
      </c>
      <c r="G47" s="10">
        <v>0</v>
      </c>
      <c r="H47" s="10">
        <v>0</v>
      </c>
      <c r="I47" s="11">
        <f t="shared" si="0"/>
        <v>0</v>
      </c>
    </row>
    <row r="48" spans="1:9" x14ac:dyDescent="0.25">
      <c r="A48" t="s">
        <v>41</v>
      </c>
      <c r="B48" t="s">
        <v>3</v>
      </c>
      <c r="C48">
        <v>1</v>
      </c>
      <c r="D48" t="s">
        <v>51</v>
      </c>
      <c r="E48" s="10">
        <v>0</v>
      </c>
      <c r="F48" s="10">
        <v>1</v>
      </c>
      <c r="G48" s="10">
        <v>0</v>
      </c>
      <c r="H48" s="10">
        <v>0</v>
      </c>
      <c r="I48" s="11">
        <f t="shared" si="0"/>
        <v>0</v>
      </c>
    </row>
    <row r="49" spans="1:9" x14ac:dyDescent="0.25">
      <c r="A49" t="s">
        <v>41</v>
      </c>
      <c r="B49" t="s">
        <v>3</v>
      </c>
      <c r="C49">
        <v>1</v>
      </c>
      <c r="D49" t="s">
        <v>51</v>
      </c>
      <c r="E49" s="10">
        <v>0</v>
      </c>
      <c r="F49" s="10">
        <v>1</v>
      </c>
      <c r="G49" s="10">
        <v>0</v>
      </c>
      <c r="H49" s="10">
        <v>0</v>
      </c>
      <c r="I49" s="11">
        <f t="shared" si="0"/>
        <v>0</v>
      </c>
    </row>
    <row r="50" spans="1:9" x14ac:dyDescent="0.25">
      <c r="A50" t="s">
        <v>41</v>
      </c>
      <c r="B50" t="s">
        <v>3</v>
      </c>
      <c r="C50">
        <v>1</v>
      </c>
      <c r="D50" t="s">
        <v>51</v>
      </c>
      <c r="E50" s="10">
        <v>0</v>
      </c>
      <c r="F50" s="10">
        <v>1</v>
      </c>
      <c r="G50" s="10">
        <v>0</v>
      </c>
      <c r="H50" s="10">
        <v>0</v>
      </c>
      <c r="I50" s="11">
        <f t="shared" si="0"/>
        <v>0</v>
      </c>
    </row>
    <row r="51" spans="1:9" x14ac:dyDescent="0.25">
      <c r="A51" t="s">
        <v>41</v>
      </c>
      <c r="B51" t="s">
        <v>3</v>
      </c>
      <c r="C51">
        <v>1</v>
      </c>
      <c r="D51" t="s">
        <v>51</v>
      </c>
      <c r="E51" s="28">
        <v>0</v>
      </c>
      <c r="F51" s="10">
        <v>86</v>
      </c>
      <c r="G51" s="27">
        <v>16</v>
      </c>
      <c r="H51" s="10">
        <v>0</v>
      </c>
      <c r="I51" s="11">
        <f t="shared" si="0"/>
        <v>0</v>
      </c>
    </row>
    <row r="52" spans="1:9" x14ac:dyDescent="0.25">
      <c r="A52" t="s">
        <v>41</v>
      </c>
      <c r="B52" t="s">
        <v>3</v>
      </c>
      <c r="C52">
        <v>1</v>
      </c>
      <c r="D52" t="s">
        <v>51</v>
      </c>
      <c r="E52" s="28">
        <v>0</v>
      </c>
      <c r="F52" s="10">
        <v>100</v>
      </c>
      <c r="G52" s="27">
        <v>18</v>
      </c>
      <c r="H52" s="10">
        <v>0</v>
      </c>
      <c r="I52" s="11">
        <f t="shared" si="0"/>
        <v>0</v>
      </c>
    </row>
    <row r="53" spans="1:9" x14ac:dyDescent="0.25">
      <c r="A53" t="s">
        <v>41</v>
      </c>
      <c r="B53" t="s">
        <v>3</v>
      </c>
      <c r="C53">
        <v>1</v>
      </c>
      <c r="D53" t="s">
        <v>51</v>
      </c>
      <c r="E53" s="28">
        <v>0</v>
      </c>
      <c r="F53" s="10">
        <v>146</v>
      </c>
      <c r="G53" s="27">
        <v>22</v>
      </c>
      <c r="H53" s="10">
        <v>0</v>
      </c>
      <c r="I53" s="11">
        <f t="shared" si="0"/>
        <v>0</v>
      </c>
    </row>
    <row r="54" spans="1:9" x14ac:dyDescent="0.25">
      <c r="A54" t="s">
        <v>41</v>
      </c>
      <c r="B54" t="s">
        <v>3</v>
      </c>
      <c r="C54">
        <v>1</v>
      </c>
      <c r="D54" t="s">
        <v>51</v>
      </c>
      <c r="E54" s="28">
        <v>0</v>
      </c>
      <c r="F54" s="10">
        <v>122</v>
      </c>
      <c r="G54" s="27">
        <v>17</v>
      </c>
      <c r="H54" s="10">
        <v>0</v>
      </c>
      <c r="I54" s="11">
        <f t="shared" si="0"/>
        <v>0</v>
      </c>
    </row>
    <row r="55" spans="1:9" x14ac:dyDescent="0.25">
      <c r="A55" t="s">
        <v>41</v>
      </c>
      <c r="B55" t="s">
        <v>3</v>
      </c>
      <c r="C55">
        <v>1</v>
      </c>
      <c r="D55" t="s">
        <v>51</v>
      </c>
      <c r="E55" s="28">
        <v>0</v>
      </c>
      <c r="F55" s="10">
        <v>105</v>
      </c>
      <c r="G55" s="27">
        <v>19</v>
      </c>
      <c r="H55" s="10">
        <v>0</v>
      </c>
      <c r="I55" s="11">
        <f t="shared" si="0"/>
        <v>0</v>
      </c>
    </row>
    <row r="56" spans="1:9" x14ac:dyDescent="0.25">
      <c r="A56" t="s">
        <v>41</v>
      </c>
      <c r="B56" t="s">
        <v>3</v>
      </c>
      <c r="C56">
        <v>1</v>
      </c>
      <c r="D56" t="s">
        <v>52</v>
      </c>
      <c r="E56" s="10">
        <v>0</v>
      </c>
      <c r="F56" s="10">
        <v>1</v>
      </c>
      <c r="G56" s="10">
        <v>0</v>
      </c>
      <c r="H56" s="10">
        <v>0</v>
      </c>
      <c r="I56" s="11">
        <f t="shared" si="0"/>
        <v>0</v>
      </c>
    </row>
    <row r="57" spans="1:9" x14ac:dyDescent="0.25">
      <c r="A57" t="s">
        <v>41</v>
      </c>
      <c r="B57" t="s">
        <v>3</v>
      </c>
      <c r="C57">
        <v>1</v>
      </c>
      <c r="D57" t="s">
        <v>52</v>
      </c>
      <c r="E57" s="10">
        <v>0</v>
      </c>
      <c r="F57" s="10">
        <v>1</v>
      </c>
      <c r="G57" s="10">
        <v>0</v>
      </c>
      <c r="H57" s="10">
        <v>0</v>
      </c>
      <c r="I57" s="11">
        <f t="shared" si="0"/>
        <v>0</v>
      </c>
    </row>
    <row r="58" spans="1:9" x14ac:dyDescent="0.25">
      <c r="A58" t="s">
        <v>41</v>
      </c>
      <c r="B58" t="s">
        <v>3</v>
      </c>
      <c r="C58">
        <v>1</v>
      </c>
      <c r="D58" t="s">
        <v>52</v>
      </c>
      <c r="E58" s="10">
        <v>0</v>
      </c>
      <c r="F58" s="10">
        <v>1</v>
      </c>
      <c r="G58" s="10">
        <v>0</v>
      </c>
      <c r="H58" s="10">
        <v>0</v>
      </c>
      <c r="I58" s="11">
        <f t="shared" si="0"/>
        <v>0</v>
      </c>
    </row>
    <row r="59" spans="1:9" x14ac:dyDescent="0.25">
      <c r="A59" t="s">
        <v>41</v>
      </c>
      <c r="B59" t="s">
        <v>3</v>
      </c>
      <c r="C59">
        <v>1</v>
      </c>
      <c r="D59" t="s">
        <v>52</v>
      </c>
      <c r="E59" s="10">
        <v>0</v>
      </c>
      <c r="F59" s="10">
        <v>1</v>
      </c>
      <c r="G59" s="10">
        <v>0</v>
      </c>
      <c r="H59" s="10">
        <v>0</v>
      </c>
      <c r="I59" s="11">
        <f t="shared" si="0"/>
        <v>0</v>
      </c>
    </row>
    <row r="60" spans="1:9" x14ac:dyDescent="0.25">
      <c r="A60" t="s">
        <v>41</v>
      </c>
      <c r="B60" t="s">
        <v>3</v>
      </c>
      <c r="C60">
        <v>1</v>
      </c>
      <c r="D60" t="s">
        <v>52</v>
      </c>
      <c r="E60" s="10">
        <v>15</v>
      </c>
      <c r="F60" s="10">
        <v>154</v>
      </c>
      <c r="G60" s="10">
        <v>0</v>
      </c>
      <c r="H60" s="10">
        <v>0</v>
      </c>
      <c r="I60" s="11">
        <f t="shared" si="0"/>
        <v>8.8757396449704142</v>
      </c>
    </row>
    <row r="61" spans="1:9" x14ac:dyDescent="0.25">
      <c r="A61" t="s">
        <v>41</v>
      </c>
      <c r="B61" t="s">
        <v>3</v>
      </c>
      <c r="C61">
        <v>1</v>
      </c>
      <c r="D61" t="s">
        <v>52</v>
      </c>
      <c r="E61" s="28">
        <v>14</v>
      </c>
      <c r="F61" s="10">
        <v>328</v>
      </c>
      <c r="G61" s="27">
        <v>0</v>
      </c>
      <c r="H61" s="10">
        <v>0</v>
      </c>
      <c r="I61" s="11">
        <f t="shared" si="0"/>
        <v>4.0935672514619883</v>
      </c>
    </row>
    <row r="62" spans="1:9" x14ac:dyDescent="0.25">
      <c r="A62" t="s">
        <v>41</v>
      </c>
      <c r="B62" t="s">
        <v>3</v>
      </c>
      <c r="C62">
        <v>1</v>
      </c>
      <c r="D62" t="s">
        <v>52</v>
      </c>
      <c r="E62" s="28">
        <v>9</v>
      </c>
      <c r="F62" s="10">
        <v>164</v>
      </c>
      <c r="G62" s="27">
        <v>2</v>
      </c>
      <c r="H62" s="10">
        <v>0</v>
      </c>
      <c r="I62" s="11">
        <f t="shared" si="0"/>
        <v>5.1428571428571423</v>
      </c>
    </row>
    <row r="63" spans="1:9" x14ac:dyDescent="0.25">
      <c r="A63" t="s">
        <v>41</v>
      </c>
      <c r="B63" t="s">
        <v>3</v>
      </c>
      <c r="C63">
        <v>1</v>
      </c>
      <c r="D63" t="s">
        <v>52</v>
      </c>
      <c r="E63" s="28">
        <v>0</v>
      </c>
      <c r="F63" s="10">
        <v>308</v>
      </c>
      <c r="G63" s="27">
        <v>0</v>
      </c>
      <c r="H63" s="10">
        <v>0</v>
      </c>
      <c r="I63" s="11">
        <f t="shared" si="0"/>
        <v>0</v>
      </c>
    </row>
    <row r="64" spans="1:9" x14ac:dyDescent="0.25">
      <c r="A64" t="s">
        <v>41</v>
      </c>
      <c r="B64" t="s">
        <v>3</v>
      </c>
      <c r="C64">
        <v>1</v>
      </c>
      <c r="D64" t="s">
        <v>52</v>
      </c>
      <c r="E64" s="28">
        <v>1</v>
      </c>
      <c r="F64" s="10">
        <v>244</v>
      </c>
      <c r="G64" s="27">
        <v>0</v>
      </c>
      <c r="H64" s="10">
        <v>0</v>
      </c>
      <c r="I64" s="11">
        <f t="shared" si="0"/>
        <v>0.40816326530612246</v>
      </c>
    </row>
    <row r="65" spans="1:9" x14ac:dyDescent="0.25">
      <c r="A65" t="s">
        <v>41</v>
      </c>
      <c r="B65" t="s">
        <v>3</v>
      </c>
      <c r="C65">
        <v>1</v>
      </c>
      <c r="D65" t="s">
        <v>52</v>
      </c>
      <c r="E65" s="28">
        <v>4</v>
      </c>
      <c r="F65" s="10">
        <v>210</v>
      </c>
      <c r="G65" s="27">
        <v>0</v>
      </c>
      <c r="H65" s="10">
        <v>0</v>
      </c>
      <c r="I65" s="11">
        <f t="shared" si="0"/>
        <v>1.8691588785046727</v>
      </c>
    </row>
    <row r="66" spans="1:9" x14ac:dyDescent="0.25">
      <c r="A66" t="s">
        <v>42</v>
      </c>
      <c r="B66" t="s">
        <v>3</v>
      </c>
      <c r="C66">
        <v>1</v>
      </c>
      <c r="D66" t="s">
        <v>50</v>
      </c>
      <c r="E66" s="10">
        <v>29</v>
      </c>
      <c r="F66" s="10">
        <v>144</v>
      </c>
      <c r="G66" s="10">
        <v>11</v>
      </c>
      <c r="H66" s="10">
        <v>0</v>
      </c>
      <c r="I66" s="11">
        <f t="shared" ref="I66:I129" si="1">IF(ISBLANK(E66),"",SUM(E66,H66)/SUM(E66:H66)*100)</f>
        <v>15.760869565217392</v>
      </c>
    </row>
    <row r="67" spans="1:9" x14ac:dyDescent="0.25">
      <c r="A67" t="s">
        <v>42</v>
      </c>
      <c r="B67" t="s">
        <v>3</v>
      </c>
      <c r="C67">
        <v>1</v>
      </c>
      <c r="D67" t="s">
        <v>50</v>
      </c>
      <c r="E67" s="10">
        <v>8</v>
      </c>
      <c r="F67" s="10">
        <v>138</v>
      </c>
      <c r="G67" s="10">
        <v>14</v>
      </c>
      <c r="H67" s="10">
        <v>0</v>
      </c>
      <c r="I67" s="11">
        <f t="shared" si="1"/>
        <v>5</v>
      </c>
    </row>
    <row r="68" spans="1:9" x14ac:dyDescent="0.25">
      <c r="A68" t="s">
        <v>42</v>
      </c>
      <c r="B68" t="s">
        <v>3</v>
      </c>
      <c r="C68">
        <v>1</v>
      </c>
      <c r="D68" t="s">
        <v>50</v>
      </c>
      <c r="E68" s="10">
        <v>21</v>
      </c>
      <c r="F68" s="10">
        <v>122</v>
      </c>
      <c r="G68" s="10">
        <v>11</v>
      </c>
      <c r="H68" s="10">
        <v>0</v>
      </c>
      <c r="I68" s="11">
        <f t="shared" si="1"/>
        <v>13.636363636363635</v>
      </c>
    </row>
    <row r="69" spans="1:9" x14ac:dyDescent="0.25">
      <c r="A69" t="s">
        <v>42</v>
      </c>
      <c r="B69" t="s">
        <v>3</v>
      </c>
      <c r="C69">
        <v>1</v>
      </c>
      <c r="D69" t="s">
        <v>50</v>
      </c>
      <c r="E69" s="10">
        <v>5</v>
      </c>
      <c r="F69" s="10">
        <v>152</v>
      </c>
      <c r="G69" s="10">
        <v>18</v>
      </c>
      <c r="H69" s="10">
        <v>0</v>
      </c>
      <c r="I69" s="11">
        <f t="shared" si="1"/>
        <v>2.8571428571428572</v>
      </c>
    </row>
    <row r="70" spans="1:9" x14ac:dyDescent="0.25">
      <c r="A70" t="s">
        <v>42</v>
      </c>
      <c r="B70" t="s">
        <v>3</v>
      </c>
      <c r="C70">
        <v>1</v>
      </c>
      <c r="D70" t="s">
        <v>50</v>
      </c>
      <c r="E70" s="10">
        <v>25</v>
      </c>
      <c r="F70" s="10">
        <v>147</v>
      </c>
      <c r="G70" s="10">
        <v>8</v>
      </c>
      <c r="H70" s="10">
        <v>0</v>
      </c>
      <c r="I70" s="11">
        <f t="shared" si="1"/>
        <v>13.888888888888889</v>
      </c>
    </row>
    <row r="71" spans="1:9" x14ac:dyDescent="0.25">
      <c r="A71" t="s">
        <v>42</v>
      </c>
      <c r="B71" t="s">
        <v>3</v>
      </c>
      <c r="C71">
        <v>1</v>
      </c>
      <c r="D71" t="s">
        <v>50</v>
      </c>
      <c r="E71" s="28">
        <v>71</v>
      </c>
      <c r="F71" s="10">
        <v>39</v>
      </c>
      <c r="G71" s="27">
        <v>21</v>
      </c>
      <c r="H71" s="10">
        <v>0</v>
      </c>
      <c r="I71" s="11">
        <f t="shared" si="1"/>
        <v>54.198473282442748</v>
      </c>
    </row>
    <row r="72" spans="1:9" x14ac:dyDescent="0.25">
      <c r="A72" t="s">
        <v>42</v>
      </c>
      <c r="B72" t="s">
        <v>3</v>
      </c>
      <c r="C72">
        <v>1</v>
      </c>
      <c r="D72" t="s">
        <v>50</v>
      </c>
      <c r="E72" s="28">
        <v>85</v>
      </c>
      <c r="F72" s="10">
        <v>146</v>
      </c>
      <c r="G72" s="27">
        <v>9</v>
      </c>
      <c r="H72" s="10">
        <v>0</v>
      </c>
      <c r="I72" s="11">
        <f t="shared" si="1"/>
        <v>35.416666666666671</v>
      </c>
    </row>
    <row r="73" spans="1:9" x14ac:dyDescent="0.25">
      <c r="A73" t="s">
        <v>42</v>
      </c>
      <c r="B73" t="s">
        <v>3</v>
      </c>
      <c r="C73">
        <v>1</v>
      </c>
      <c r="D73" t="s">
        <v>50</v>
      </c>
      <c r="E73" s="28">
        <v>68</v>
      </c>
      <c r="F73" s="10">
        <v>130</v>
      </c>
      <c r="G73" s="27">
        <v>11</v>
      </c>
      <c r="H73" s="10">
        <v>0</v>
      </c>
      <c r="I73" s="11">
        <f t="shared" si="1"/>
        <v>32.535885167464116</v>
      </c>
    </row>
    <row r="74" spans="1:9" x14ac:dyDescent="0.25">
      <c r="A74" t="s">
        <v>42</v>
      </c>
      <c r="B74" t="s">
        <v>3</v>
      </c>
      <c r="C74">
        <v>1</v>
      </c>
      <c r="D74" t="s">
        <v>50</v>
      </c>
      <c r="E74" s="28">
        <v>83</v>
      </c>
      <c r="F74" s="10">
        <v>162</v>
      </c>
      <c r="G74" s="27">
        <v>18</v>
      </c>
      <c r="H74" s="10">
        <v>0</v>
      </c>
      <c r="I74" s="11">
        <f t="shared" si="1"/>
        <v>31.558935361216729</v>
      </c>
    </row>
    <row r="75" spans="1:9" x14ac:dyDescent="0.25">
      <c r="A75" t="s">
        <v>42</v>
      </c>
      <c r="B75" t="s">
        <v>3</v>
      </c>
      <c r="C75">
        <v>1</v>
      </c>
      <c r="D75" t="s">
        <v>50</v>
      </c>
      <c r="E75" s="28">
        <v>12</v>
      </c>
      <c r="F75" s="10">
        <v>165</v>
      </c>
      <c r="G75" s="27">
        <v>17</v>
      </c>
      <c r="H75" s="10">
        <v>0</v>
      </c>
      <c r="I75" s="11">
        <f t="shared" si="1"/>
        <v>6.1855670103092786</v>
      </c>
    </row>
    <row r="76" spans="1:9" x14ac:dyDescent="0.25">
      <c r="A76" t="s">
        <v>42</v>
      </c>
      <c r="B76" t="s">
        <v>3</v>
      </c>
      <c r="C76">
        <v>1</v>
      </c>
      <c r="D76" t="s">
        <v>50</v>
      </c>
      <c r="E76" s="28">
        <v>125</v>
      </c>
      <c r="F76" s="10">
        <v>57</v>
      </c>
      <c r="G76" s="27">
        <v>19</v>
      </c>
      <c r="H76" s="10">
        <v>0</v>
      </c>
      <c r="I76" s="11">
        <f t="shared" si="1"/>
        <v>62.189054726368155</v>
      </c>
    </row>
    <row r="77" spans="1:9" x14ac:dyDescent="0.25">
      <c r="A77" t="s">
        <v>42</v>
      </c>
      <c r="B77" t="s">
        <v>3</v>
      </c>
      <c r="C77">
        <v>1</v>
      </c>
      <c r="D77" t="s">
        <v>51</v>
      </c>
      <c r="E77" s="10">
        <v>0</v>
      </c>
      <c r="F77" s="10">
        <v>1</v>
      </c>
      <c r="G77" s="10">
        <v>0</v>
      </c>
      <c r="H77" s="10">
        <v>0</v>
      </c>
      <c r="I77" s="11">
        <f t="shared" si="1"/>
        <v>0</v>
      </c>
    </row>
    <row r="78" spans="1:9" x14ac:dyDescent="0.25">
      <c r="A78" t="s">
        <v>42</v>
      </c>
      <c r="B78" t="s">
        <v>3</v>
      </c>
      <c r="C78">
        <v>1</v>
      </c>
      <c r="D78" t="s">
        <v>51</v>
      </c>
      <c r="E78" s="10">
        <v>0</v>
      </c>
      <c r="F78" s="10">
        <v>1</v>
      </c>
      <c r="G78" s="10">
        <v>0</v>
      </c>
      <c r="H78" s="10">
        <v>0</v>
      </c>
      <c r="I78" s="11">
        <f t="shared" si="1"/>
        <v>0</v>
      </c>
    </row>
    <row r="79" spans="1:9" x14ac:dyDescent="0.25">
      <c r="A79" t="s">
        <v>42</v>
      </c>
      <c r="B79" t="s">
        <v>3</v>
      </c>
      <c r="C79">
        <v>1</v>
      </c>
      <c r="D79" t="s">
        <v>51</v>
      </c>
      <c r="E79" s="10">
        <v>0</v>
      </c>
      <c r="F79" s="10">
        <v>1</v>
      </c>
      <c r="G79" s="10">
        <v>0</v>
      </c>
      <c r="H79" s="10">
        <v>0</v>
      </c>
      <c r="I79" s="11">
        <f t="shared" si="1"/>
        <v>0</v>
      </c>
    </row>
    <row r="80" spans="1:9" x14ac:dyDescent="0.25">
      <c r="A80" t="s">
        <v>42</v>
      </c>
      <c r="B80" t="s">
        <v>3</v>
      </c>
      <c r="C80">
        <v>1</v>
      </c>
      <c r="D80" t="s">
        <v>51</v>
      </c>
      <c r="E80" s="10">
        <v>1</v>
      </c>
      <c r="F80" s="10">
        <v>169</v>
      </c>
      <c r="G80" s="10">
        <v>0</v>
      </c>
      <c r="H80" s="10">
        <v>0</v>
      </c>
      <c r="I80" s="11">
        <f t="shared" si="1"/>
        <v>0.58823529411764708</v>
      </c>
    </row>
    <row r="81" spans="1:9" x14ac:dyDescent="0.25">
      <c r="A81" t="s">
        <v>42</v>
      </c>
      <c r="B81" t="s">
        <v>3</v>
      </c>
      <c r="C81">
        <v>1</v>
      </c>
      <c r="D81" t="s">
        <v>51</v>
      </c>
      <c r="E81" s="10">
        <v>0</v>
      </c>
      <c r="F81" s="10">
        <v>1</v>
      </c>
      <c r="G81" s="10">
        <v>0</v>
      </c>
      <c r="H81" s="10">
        <v>0</v>
      </c>
      <c r="I81" s="11">
        <f t="shared" si="1"/>
        <v>0</v>
      </c>
    </row>
    <row r="82" spans="1:9" x14ac:dyDescent="0.25">
      <c r="A82" t="s">
        <v>42</v>
      </c>
      <c r="B82" t="s">
        <v>3</v>
      </c>
      <c r="C82">
        <v>1</v>
      </c>
      <c r="D82" t="s">
        <v>51</v>
      </c>
      <c r="E82" s="28">
        <v>0</v>
      </c>
      <c r="F82" s="10">
        <v>80</v>
      </c>
      <c r="G82" s="27">
        <v>36</v>
      </c>
      <c r="H82" s="10">
        <v>0</v>
      </c>
      <c r="I82" s="11">
        <f t="shared" si="1"/>
        <v>0</v>
      </c>
    </row>
    <row r="83" spans="1:9" x14ac:dyDescent="0.25">
      <c r="A83" t="s">
        <v>42</v>
      </c>
      <c r="B83" t="s">
        <v>3</v>
      </c>
      <c r="C83">
        <v>1</v>
      </c>
      <c r="D83" t="s">
        <v>51</v>
      </c>
      <c r="E83" s="28">
        <v>0</v>
      </c>
      <c r="F83" s="10">
        <v>98</v>
      </c>
      <c r="G83" s="27">
        <v>44</v>
      </c>
      <c r="H83" s="10">
        <v>0</v>
      </c>
      <c r="I83" s="11">
        <f t="shared" si="1"/>
        <v>0</v>
      </c>
    </row>
    <row r="84" spans="1:9" x14ac:dyDescent="0.25">
      <c r="A84" t="s">
        <v>42</v>
      </c>
      <c r="B84" t="s">
        <v>3</v>
      </c>
      <c r="C84">
        <v>1</v>
      </c>
      <c r="D84" t="s">
        <v>51</v>
      </c>
      <c r="E84" s="28">
        <v>0</v>
      </c>
      <c r="F84" s="10">
        <v>92</v>
      </c>
      <c r="G84" s="27">
        <v>41</v>
      </c>
      <c r="H84" s="10">
        <v>0</v>
      </c>
      <c r="I84" s="11">
        <f t="shared" si="1"/>
        <v>0</v>
      </c>
    </row>
    <row r="85" spans="1:9" x14ac:dyDescent="0.25">
      <c r="A85" t="s">
        <v>42</v>
      </c>
      <c r="B85" t="s">
        <v>3</v>
      </c>
      <c r="C85">
        <v>1</v>
      </c>
      <c r="D85" t="s">
        <v>51</v>
      </c>
      <c r="E85" s="28">
        <v>0</v>
      </c>
      <c r="F85" s="10">
        <v>110</v>
      </c>
      <c r="G85" s="27">
        <v>30</v>
      </c>
      <c r="H85" s="10">
        <v>0</v>
      </c>
      <c r="I85" s="11">
        <f t="shared" si="1"/>
        <v>0</v>
      </c>
    </row>
    <row r="86" spans="1:9" x14ac:dyDescent="0.25">
      <c r="A86" t="s">
        <v>42</v>
      </c>
      <c r="B86" t="s">
        <v>3</v>
      </c>
      <c r="C86">
        <v>1</v>
      </c>
      <c r="D86" t="s">
        <v>51</v>
      </c>
      <c r="E86" s="28">
        <v>0</v>
      </c>
      <c r="F86" s="10">
        <v>141</v>
      </c>
      <c r="G86" s="27">
        <v>38</v>
      </c>
      <c r="H86" s="10">
        <v>0</v>
      </c>
      <c r="I86" s="11">
        <f t="shared" si="1"/>
        <v>0</v>
      </c>
    </row>
    <row r="87" spans="1:9" x14ac:dyDescent="0.25">
      <c r="A87" t="s">
        <v>42</v>
      </c>
      <c r="B87" t="s">
        <v>3</v>
      </c>
      <c r="C87">
        <v>1</v>
      </c>
      <c r="D87" t="s">
        <v>52</v>
      </c>
      <c r="E87" s="10">
        <v>59</v>
      </c>
      <c r="F87" s="10">
        <v>83</v>
      </c>
      <c r="G87" s="10">
        <v>0</v>
      </c>
      <c r="H87" s="10">
        <v>0</v>
      </c>
      <c r="I87" s="11">
        <f t="shared" si="1"/>
        <v>41.549295774647888</v>
      </c>
    </row>
    <row r="88" spans="1:9" x14ac:dyDescent="0.25">
      <c r="A88" t="s">
        <v>42</v>
      </c>
      <c r="B88" t="s">
        <v>3</v>
      </c>
      <c r="C88">
        <v>1</v>
      </c>
      <c r="D88" t="s">
        <v>52</v>
      </c>
      <c r="E88" s="10">
        <v>70</v>
      </c>
      <c r="F88" s="10">
        <v>115</v>
      </c>
      <c r="G88" s="10">
        <v>0</v>
      </c>
      <c r="H88" s="10">
        <v>0</v>
      </c>
      <c r="I88" s="11">
        <f t="shared" si="1"/>
        <v>37.837837837837839</v>
      </c>
    </row>
    <row r="89" spans="1:9" x14ac:dyDescent="0.25">
      <c r="A89" t="s">
        <v>42</v>
      </c>
      <c r="B89" t="s">
        <v>3</v>
      </c>
      <c r="C89">
        <v>1</v>
      </c>
      <c r="D89" t="s">
        <v>52</v>
      </c>
      <c r="E89" s="10">
        <v>43</v>
      </c>
      <c r="F89" s="10">
        <v>215</v>
      </c>
      <c r="G89" s="10">
        <v>0</v>
      </c>
      <c r="H89" s="10">
        <v>0</v>
      </c>
      <c r="I89" s="11">
        <f t="shared" si="1"/>
        <v>16.666666666666664</v>
      </c>
    </row>
    <row r="90" spans="1:9" x14ac:dyDescent="0.25">
      <c r="A90" t="s">
        <v>42</v>
      </c>
      <c r="B90" t="s">
        <v>3</v>
      </c>
      <c r="C90">
        <v>1</v>
      </c>
      <c r="D90" t="s">
        <v>52</v>
      </c>
      <c r="E90" s="10">
        <v>61</v>
      </c>
      <c r="F90" s="10">
        <v>72</v>
      </c>
      <c r="G90" s="10">
        <v>0</v>
      </c>
      <c r="H90" s="10">
        <v>0</v>
      </c>
      <c r="I90" s="11">
        <f t="shared" si="1"/>
        <v>45.864661654135332</v>
      </c>
    </row>
    <row r="91" spans="1:9" x14ac:dyDescent="0.25">
      <c r="A91" t="s">
        <v>42</v>
      </c>
      <c r="B91" t="s">
        <v>3</v>
      </c>
      <c r="C91">
        <v>1</v>
      </c>
      <c r="D91" t="s">
        <v>52</v>
      </c>
      <c r="E91" s="10">
        <v>103</v>
      </c>
      <c r="F91" s="10">
        <v>116</v>
      </c>
      <c r="G91" s="10">
        <v>0</v>
      </c>
      <c r="H91" s="10">
        <v>0</v>
      </c>
      <c r="I91" s="11">
        <f t="shared" si="1"/>
        <v>47.031963470319631</v>
      </c>
    </row>
    <row r="92" spans="1:9" x14ac:dyDescent="0.25">
      <c r="A92" t="s">
        <v>42</v>
      </c>
      <c r="B92" t="s">
        <v>3</v>
      </c>
      <c r="C92">
        <v>1</v>
      </c>
      <c r="D92" t="s">
        <v>52</v>
      </c>
      <c r="E92" s="28">
        <v>67</v>
      </c>
      <c r="F92" s="10">
        <v>92</v>
      </c>
      <c r="G92" s="27">
        <v>0</v>
      </c>
      <c r="H92" s="10">
        <v>0</v>
      </c>
      <c r="I92" s="11">
        <f t="shared" si="1"/>
        <v>42.138364779874216</v>
      </c>
    </row>
    <row r="93" spans="1:9" x14ac:dyDescent="0.25">
      <c r="A93" t="s">
        <v>42</v>
      </c>
      <c r="B93" t="s">
        <v>3</v>
      </c>
      <c r="C93">
        <v>1</v>
      </c>
      <c r="D93" t="s">
        <v>52</v>
      </c>
      <c r="E93" s="28">
        <v>78</v>
      </c>
      <c r="F93" s="10">
        <v>129</v>
      </c>
      <c r="G93" s="27">
        <v>0</v>
      </c>
      <c r="H93" s="10">
        <v>0</v>
      </c>
      <c r="I93" s="11">
        <f t="shared" si="1"/>
        <v>37.681159420289859</v>
      </c>
    </row>
    <row r="94" spans="1:9" x14ac:dyDescent="0.25">
      <c r="A94" t="s">
        <v>42</v>
      </c>
      <c r="B94" t="s">
        <v>3</v>
      </c>
      <c r="C94">
        <v>1</v>
      </c>
      <c r="D94" t="s">
        <v>52</v>
      </c>
      <c r="E94" s="28">
        <v>105</v>
      </c>
      <c r="F94" s="10">
        <v>102</v>
      </c>
      <c r="G94" s="27">
        <v>4</v>
      </c>
      <c r="H94" s="10">
        <v>0</v>
      </c>
      <c r="I94" s="11">
        <f t="shared" si="1"/>
        <v>49.763033175355446</v>
      </c>
    </row>
    <row r="95" spans="1:9" x14ac:dyDescent="0.25">
      <c r="A95" t="s">
        <v>42</v>
      </c>
      <c r="B95" t="s">
        <v>3</v>
      </c>
      <c r="C95">
        <v>1</v>
      </c>
      <c r="D95" t="s">
        <v>52</v>
      </c>
      <c r="E95" s="28">
        <v>115</v>
      </c>
      <c r="F95" s="10">
        <v>207</v>
      </c>
      <c r="G95" s="27">
        <v>3</v>
      </c>
      <c r="H95" s="10">
        <v>0</v>
      </c>
      <c r="I95" s="11">
        <f t="shared" si="1"/>
        <v>35.384615384615387</v>
      </c>
    </row>
    <row r="96" spans="1:9" x14ac:dyDescent="0.25">
      <c r="A96" t="s">
        <v>42</v>
      </c>
      <c r="B96" t="s">
        <v>3</v>
      </c>
      <c r="C96">
        <v>1</v>
      </c>
      <c r="D96" t="s">
        <v>52</v>
      </c>
      <c r="E96" s="28">
        <v>7</v>
      </c>
      <c r="F96" s="10">
        <v>199</v>
      </c>
      <c r="G96" s="27">
        <v>1</v>
      </c>
      <c r="H96" s="10">
        <v>0</v>
      </c>
      <c r="I96" s="11">
        <f t="shared" si="1"/>
        <v>3.3816425120772946</v>
      </c>
    </row>
    <row r="97" spans="1:9" x14ac:dyDescent="0.25">
      <c r="A97" t="s">
        <v>43</v>
      </c>
      <c r="B97" t="s">
        <v>3</v>
      </c>
      <c r="C97">
        <v>1</v>
      </c>
      <c r="D97" t="s">
        <v>50</v>
      </c>
      <c r="E97" s="10">
        <v>5</v>
      </c>
      <c r="F97" s="10">
        <v>124</v>
      </c>
      <c r="G97" s="10">
        <v>19</v>
      </c>
      <c r="H97" s="10">
        <v>0</v>
      </c>
      <c r="I97" s="11">
        <f t="shared" si="1"/>
        <v>3.3783783783783785</v>
      </c>
    </row>
    <row r="98" spans="1:9" x14ac:dyDescent="0.25">
      <c r="A98" t="s">
        <v>43</v>
      </c>
      <c r="B98" t="s">
        <v>3</v>
      </c>
      <c r="C98">
        <v>1</v>
      </c>
      <c r="D98" t="s">
        <v>50</v>
      </c>
      <c r="E98" s="10">
        <v>4</v>
      </c>
      <c r="F98" s="10">
        <v>182</v>
      </c>
      <c r="G98" s="10">
        <v>16</v>
      </c>
      <c r="H98" s="10">
        <v>0</v>
      </c>
      <c r="I98" s="11">
        <f t="shared" si="1"/>
        <v>1.9801980198019802</v>
      </c>
    </row>
    <row r="99" spans="1:9" x14ac:dyDescent="0.25">
      <c r="A99" t="s">
        <v>43</v>
      </c>
      <c r="B99" t="s">
        <v>3</v>
      </c>
      <c r="C99">
        <v>1</v>
      </c>
      <c r="D99" t="s">
        <v>50</v>
      </c>
      <c r="E99" s="10">
        <v>12</v>
      </c>
      <c r="F99" s="10">
        <v>124</v>
      </c>
      <c r="G99" s="10">
        <v>21</v>
      </c>
      <c r="H99" s="10">
        <v>0</v>
      </c>
      <c r="I99" s="11">
        <f t="shared" si="1"/>
        <v>7.6433121019108281</v>
      </c>
    </row>
    <row r="100" spans="1:9" x14ac:dyDescent="0.25">
      <c r="A100" t="s">
        <v>43</v>
      </c>
      <c r="B100" t="s">
        <v>3</v>
      </c>
      <c r="C100">
        <v>1</v>
      </c>
      <c r="D100" t="s">
        <v>50</v>
      </c>
      <c r="E100" s="10">
        <v>0</v>
      </c>
      <c r="F100" s="10">
        <v>1</v>
      </c>
      <c r="G100" s="10">
        <v>0</v>
      </c>
      <c r="H100" s="10">
        <v>0</v>
      </c>
      <c r="I100" s="11">
        <f t="shared" si="1"/>
        <v>0</v>
      </c>
    </row>
    <row r="101" spans="1:9" x14ac:dyDescent="0.25">
      <c r="A101" t="s">
        <v>43</v>
      </c>
      <c r="B101" t="s">
        <v>3</v>
      </c>
      <c r="C101">
        <v>1</v>
      </c>
      <c r="D101" t="s">
        <v>50</v>
      </c>
      <c r="E101" s="10">
        <v>9</v>
      </c>
      <c r="F101" s="10">
        <v>146</v>
      </c>
      <c r="G101" s="10">
        <v>16</v>
      </c>
      <c r="H101" s="10">
        <v>0</v>
      </c>
      <c r="I101" s="11">
        <f t="shared" si="1"/>
        <v>5.2631578947368416</v>
      </c>
    </row>
    <row r="102" spans="1:9" x14ac:dyDescent="0.25">
      <c r="A102" t="s">
        <v>43</v>
      </c>
      <c r="B102" t="s">
        <v>3</v>
      </c>
      <c r="C102">
        <v>1</v>
      </c>
      <c r="D102" t="s">
        <v>50</v>
      </c>
      <c r="E102" s="28">
        <v>6</v>
      </c>
      <c r="F102" s="10">
        <v>128</v>
      </c>
      <c r="G102" s="27">
        <v>13</v>
      </c>
      <c r="H102" s="10">
        <v>0</v>
      </c>
      <c r="I102" s="11">
        <f t="shared" si="1"/>
        <v>4.0816326530612246</v>
      </c>
    </row>
    <row r="103" spans="1:9" x14ac:dyDescent="0.25">
      <c r="A103" t="s">
        <v>43</v>
      </c>
      <c r="B103" t="s">
        <v>3</v>
      </c>
      <c r="C103">
        <v>1</v>
      </c>
      <c r="D103" t="s">
        <v>50</v>
      </c>
      <c r="E103" s="28">
        <v>3</v>
      </c>
      <c r="F103" s="10">
        <v>102</v>
      </c>
      <c r="G103" s="27">
        <v>13</v>
      </c>
      <c r="H103" s="10">
        <v>0</v>
      </c>
      <c r="I103" s="11">
        <f t="shared" si="1"/>
        <v>2.5423728813559325</v>
      </c>
    </row>
    <row r="104" spans="1:9" x14ac:dyDescent="0.25">
      <c r="A104" t="s">
        <v>43</v>
      </c>
      <c r="B104" t="s">
        <v>3</v>
      </c>
      <c r="C104">
        <v>1</v>
      </c>
      <c r="D104" t="s">
        <v>50</v>
      </c>
      <c r="E104" s="28">
        <v>1</v>
      </c>
      <c r="F104" s="10">
        <v>166</v>
      </c>
      <c r="G104" s="27">
        <v>8</v>
      </c>
      <c r="H104" s="10">
        <v>0</v>
      </c>
      <c r="I104" s="11">
        <f t="shared" si="1"/>
        <v>0.5714285714285714</v>
      </c>
    </row>
    <row r="105" spans="1:9" x14ac:dyDescent="0.25">
      <c r="A105" t="s">
        <v>43</v>
      </c>
      <c r="B105" t="s">
        <v>3</v>
      </c>
      <c r="C105">
        <v>1</v>
      </c>
      <c r="D105" t="s">
        <v>50</v>
      </c>
      <c r="E105" s="28">
        <v>1</v>
      </c>
      <c r="F105" s="10">
        <v>130</v>
      </c>
      <c r="G105" s="27">
        <v>11</v>
      </c>
      <c r="H105" s="10">
        <v>0</v>
      </c>
      <c r="I105" s="11">
        <f t="shared" si="1"/>
        <v>0.70422535211267612</v>
      </c>
    </row>
    <row r="106" spans="1:9" x14ac:dyDescent="0.25">
      <c r="A106" t="s">
        <v>43</v>
      </c>
      <c r="B106" t="s">
        <v>3</v>
      </c>
      <c r="C106">
        <v>1</v>
      </c>
      <c r="D106" t="s">
        <v>50</v>
      </c>
      <c r="E106" s="28">
        <v>0</v>
      </c>
      <c r="F106" s="10">
        <v>142</v>
      </c>
      <c r="G106" s="27">
        <v>9</v>
      </c>
      <c r="H106" s="10">
        <v>0</v>
      </c>
      <c r="I106" s="11">
        <f t="shared" si="1"/>
        <v>0</v>
      </c>
    </row>
    <row r="107" spans="1:9" x14ac:dyDescent="0.25">
      <c r="A107" t="s">
        <v>43</v>
      </c>
      <c r="B107" t="s">
        <v>3</v>
      </c>
      <c r="C107">
        <v>1</v>
      </c>
      <c r="D107" t="s">
        <v>51</v>
      </c>
      <c r="E107" s="10">
        <v>0</v>
      </c>
      <c r="F107" s="10">
        <v>1</v>
      </c>
      <c r="G107" s="10">
        <v>0</v>
      </c>
      <c r="H107" s="10">
        <v>0</v>
      </c>
      <c r="I107" s="11">
        <f t="shared" si="1"/>
        <v>0</v>
      </c>
    </row>
    <row r="108" spans="1:9" x14ac:dyDescent="0.25">
      <c r="A108" t="s">
        <v>43</v>
      </c>
      <c r="B108" t="s">
        <v>3</v>
      </c>
      <c r="C108">
        <v>1</v>
      </c>
      <c r="D108" t="s">
        <v>51</v>
      </c>
      <c r="E108" s="10">
        <v>0</v>
      </c>
      <c r="F108" s="10">
        <v>1</v>
      </c>
      <c r="G108" s="10">
        <v>0</v>
      </c>
      <c r="H108" s="10">
        <v>0</v>
      </c>
      <c r="I108" s="11">
        <f t="shared" si="1"/>
        <v>0</v>
      </c>
    </row>
    <row r="109" spans="1:9" x14ac:dyDescent="0.25">
      <c r="A109" t="s">
        <v>43</v>
      </c>
      <c r="B109" t="s">
        <v>3</v>
      </c>
      <c r="C109">
        <v>1</v>
      </c>
      <c r="D109" t="s">
        <v>51</v>
      </c>
      <c r="E109" s="10">
        <v>0</v>
      </c>
      <c r="F109" s="10">
        <v>1</v>
      </c>
      <c r="G109" s="10">
        <v>0</v>
      </c>
      <c r="H109" s="10">
        <v>0</v>
      </c>
      <c r="I109" s="11">
        <f t="shared" si="1"/>
        <v>0</v>
      </c>
    </row>
    <row r="110" spans="1:9" x14ac:dyDescent="0.25">
      <c r="A110" t="s">
        <v>43</v>
      </c>
      <c r="B110" t="s">
        <v>3</v>
      </c>
      <c r="C110">
        <v>1</v>
      </c>
      <c r="D110" t="s">
        <v>51</v>
      </c>
      <c r="E110" s="10">
        <v>0</v>
      </c>
      <c r="F110" s="10">
        <v>1</v>
      </c>
      <c r="G110" s="10">
        <v>0</v>
      </c>
      <c r="H110" s="10">
        <v>0</v>
      </c>
      <c r="I110" s="11">
        <f t="shared" si="1"/>
        <v>0</v>
      </c>
    </row>
    <row r="111" spans="1:9" x14ac:dyDescent="0.25">
      <c r="A111" t="s">
        <v>43</v>
      </c>
      <c r="B111" t="s">
        <v>3</v>
      </c>
      <c r="C111">
        <v>1</v>
      </c>
      <c r="D111" t="s">
        <v>51</v>
      </c>
      <c r="E111" s="10">
        <v>0</v>
      </c>
      <c r="F111" s="10">
        <v>1</v>
      </c>
      <c r="G111" s="10">
        <v>0</v>
      </c>
      <c r="H111" s="10">
        <v>0</v>
      </c>
      <c r="I111" s="11">
        <f t="shared" si="1"/>
        <v>0</v>
      </c>
    </row>
    <row r="112" spans="1:9" x14ac:dyDescent="0.25">
      <c r="A112" t="s">
        <v>43</v>
      </c>
      <c r="B112" t="s">
        <v>3</v>
      </c>
      <c r="C112">
        <v>1</v>
      </c>
      <c r="D112" t="s">
        <v>51</v>
      </c>
      <c r="E112" s="28">
        <v>0</v>
      </c>
      <c r="F112" s="10">
        <v>108</v>
      </c>
      <c r="G112" s="27">
        <v>30</v>
      </c>
      <c r="H112" s="10">
        <v>0</v>
      </c>
      <c r="I112" s="11">
        <f t="shared" si="1"/>
        <v>0</v>
      </c>
    </row>
    <row r="113" spans="1:9" x14ac:dyDescent="0.25">
      <c r="A113" t="s">
        <v>43</v>
      </c>
      <c r="B113" t="s">
        <v>3</v>
      </c>
      <c r="C113">
        <v>1</v>
      </c>
      <c r="D113" t="s">
        <v>51</v>
      </c>
      <c r="E113" s="28">
        <v>0</v>
      </c>
      <c r="F113" s="10">
        <v>122</v>
      </c>
      <c r="G113" s="27">
        <v>28</v>
      </c>
      <c r="H113" s="10">
        <v>0</v>
      </c>
      <c r="I113" s="11">
        <f t="shared" si="1"/>
        <v>0</v>
      </c>
    </row>
    <row r="114" spans="1:9" x14ac:dyDescent="0.25">
      <c r="A114" t="s">
        <v>43</v>
      </c>
      <c r="B114" t="s">
        <v>3</v>
      </c>
      <c r="C114">
        <v>1</v>
      </c>
      <c r="D114" t="s">
        <v>51</v>
      </c>
      <c r="E114" s="28">
        <v>0</v>
      </c>
      <c r="F114" s="10">
        <v>101</v>
      </c>
      <c r="G114" s="27">
        <v>25</v>
      </c>
      <c r="H114" s="10">
        <v>0</v>
      </c>
      <c r="I114" s="11">
        <f t="shared" si="1"/>
        <v>0</v>
      </c>
    </row>
    <row r="115" spans="1:9" x14ac:dyDescent="0.25">
      <c r="A115" t="s">
        <v>43</v>
      </c>
      <c r="B115" t="s">
        <v>3</v>
      </c>
      <c r="C115">
        <v>1</v>
      </c>
      <c r="D115" t="s">
        <v>51</v>
      </c>
      <c r="E115" s="28">
        <v>0</v>
      </c>
      <c r="F115" s="10">
        <v>146</v>
      </c>
      <c r="G115" s="27">
        <v>22</v>
      </c>
      <c r="H115" s="10">
        <v>0</v>
      </c>
      <c r="I115" s="11">
        <f t="shared" si="1"/>
        <v>0</v>
      </c>
    </row>
    <row r="116" spans="1:9" x14ac:dyDescent="0.25">
      <c r="A116" t="s">
        <v>43</v>
      </c>
      <c r="B116" t="s">
        <v>3</v>
      </c>
      <c r="C116">
        <v>1</v>
      </c>
      <c r="D116" t="s">
        <v>51</v>
      </c>
      <c r="E116" s="28">
        <v>0</v>
      </c>
      <c r="F116" s="10">
        <v>143</v>
      </c>
      <c r="G116" s="27">
        <v>24</v>
      </c>
      <c r="H116" s="10">
        <v>0</v>
      </c>
      <c r="I116" s="11">
        <f t="shared" si="1"/>
        <v>0</v>
      </c>
    </row>
    <row r="117" spans="1:9" x14ac:dyDescent="0.25">
      <c r="A117" t="s">
        <v>43</v>
      </c>
      <c r="B117" t="s">
        <v>3</v>
      </c>
      <c r="C117">
        <v>1</v>
      </c>
      <c r="D117" t="s">
        <v>52</v>
      </c>
      <c r="E117" s="10">
        <v>40</v>
      </c>
      <c r="F117" s="10">
        <v>131</v>
      </c>
      <c r="G117" s="10">
        <v>0</v>
      </c>
      <c r="H117" s="10">
        <v>0</v>
      </c>
      <c r="I117" s="11">
        <f t="shared" si="1"/>
        <v>23.391812865497073</v>
      </c>
    </row>
    <row r="118" spans="1:9" x14ac:dyDescent="0.25">
      <c r="A118" t="s">
        <v>43</v>
      </c>
      <c r="B118" t="s">
        <v>3</v>
      </c>
      <c r="C118">
        <v>1</v>
      </c>
      <c r="D118" t="s">
        <v>52</v>
      </c>
      <c r="E118" s="10">
        <v>10</v>
      </c>
      <c r="F118" s="10">
        <v>211</v>
      </c>
      <c r="G118" s="10">
        <v>0</v>
      </c>
      <c r="H118" s="10">
        <v>0</v>
      </c>
      <c r="I118" s="11">
        <f t="shared" si="1"/>
        <v>4.5248868778280542</v>
      </c>
    </row>
    <row r="119" spans="1:9" x14ac:dyDescent="0.25">
      <c r="A119" t="s">
        <v>43</v>
      </c>
      <c r="B119" t="s">
        <v>3</v>
      </c>
      <c r="C119">
        <v>1</v>
      </c>
      <c r="D119" t="s">
        <v>52</v>
      </c>
      <c r="E119" s="10">
        <v>17</v>
      </c>
      <c r="F119" s="10">
        <v>187</v>
      </c>
      <c r="G119" s="10">
        <v>0</v>
      </c>
      <c r="H119" s="10">
        <v>0</v>
      </c>
      <c r="I119" s="11">
        <f t="shared" si="1"/>
        <v>8.3333333333333321</v>
      </c>
    </row>
    <row r="120" spans="1:9" x14ac:dyDescent="0.25">
      <c r="A120" t="s">
        <v>43</v>
      </c>
      <c r="B120" t="s">
        <v>3</v>
      </c>
      <c r="C120">
        <v>1</v>
      </c>
      <c r="D120" t="s">
        <v>52</v>
      </c>
      <c r="E120" s="10">
        <v>28</v>
      </c>
      <c r="F120" s="10">
        <v>200</v>
      </c>
      <c r="G120" s="10">
        <v>0</v>
      </c>
      <c r="H120" s="10">
        <v>0</v>
      </c>
      <c r="I120" s="11">
        <f t="shared" si="1"/>
        <v>12.280701754385964</v>
      </c>
    </row>
    <row r="121" spans="1:9" x14ac:dyDescent="0.25">
      <c r="A121" t="s">
        <v>43</v>
      </c>
      <c r="B121" t="s">
        <v>3</v>
      </c>
      <c r="C121">
        <v>1</v>
      </c>
      <c r="D121" t="s">
        <v>52</v>
      </c>
      <c r="E121" s="10">
        <v>10</v>
      </c>
      <c r="F121" s="10">
        <v>225</v>
      </c>
      <c r="G121" s="10">
        <v>0</v>
      </c>
      <c r="H121" s="10">
        <v>0</v>
      </c>
      <c r="I121" s="11">
        <f t="shared" si="1"/>
        <v>4.2553191489361701</v>
      </c>
    </row>
    <row r="122" spans="1:9" x14ac:dyDescent="0.25">
      <c r="A122" t="s">
        <v>43</v>
      </c>
      <c r="B122" t="s">
        <v>3</v>
      </c>
      <c r="C122">
        <v>1</v>
      </c>
      <c r="D122" t="s">
        <v>52</v>
      </c>
      <c r="E122" s="28">
        <v>45</v>
      </c>
      <c r="F122" s="10">
        <v>132</v>
      </c>
      <c r="G122" s="27">
        <v>0</v>
      </c>
      <c r="H122" s="10">
        <v>0</v>
      </c>
      <c r="I122" s="11">
        <f t="shared" si="1"/>
        <v>25.423728813559322</v>
      </c>
    </row>
    <row r="123" spans="1:9" x14ac:dyDescent="0.25">
      <c r="A123" t="s">
        <v>43</v>
      </c>
      <c r="B123" t="s">
        <v>3</v>
      </c>
      <c r="C123">
        <v>1</v>
      </c>
      <c r="D123" t="s">
        <v>52</v>
      </c>
      <c r="E123" s="28">
        <v>18</v>
      </c>
      <c r="F123" s="10">
        <v>116</v>
      </c>
      <c r="G123" s="27">
        <v>1</v>
      </c>
      <c r="H123" s="10">
        <v>0</v>
      </c>
      <c r="I123" s="11">
        <f t="shared" si="1"/>
        <v>13.333333333333334</v>
      </c>
    </row>
    <row r="124" spans="1:9" x14ac:dyDescent="0.25">
      <c r="A124" t="s">
        <v>43</v>
      </c>
      <c r="B124" t="s">
        <v>3</v>
      </c>
      <c r="C124">
        <v>1</v>
      </c>
      <c r="D124" t="s">
        <v>52</v>
      </c>
      <c r="E124" s="28">
        <v>15</v>
      </c>
      <c r="F124" s="10">
        <v>148</v>
      </c>
      <c r="G124" s="27">
        <v>0</v>
      </c>
      <c r="H124" s="10">
        <v>0</v>
      </c>
      <c r="I124" s="11">
        <f t="shared" si="1"/>
        <v>9.2024539877300615</v>
      </c>
    </row>
    <row r="125" spans="1:9" x14ac:dyDescent="0.25">
      <c r="A125" t="s">
        <v>43</v>
      </c>
      <c r="B125" t="s">
        <v>3</v>
      </c>
      <c r="C125">
        <v>1</v>
      </c>
      <c r="D125" t="s">
        <v>52</v>
      </c>
      <c r="E125" s="28">
        <v>14</v>
      </c>
      <c r="F125" s="10">
        <v>155</v>
      </c>
      <c r="G125" s="27">
        <v>0</v>
      </c>
      <c r="H125" s="10">
        <v>0</v>
      </c>
      <c r="I125" s="11">
        <f t="shared" si="1"/>
        <v>8.2840236686390547</v>
      </c>
    </row>
    <row r="126" spans="1:9" x14ac:dyDescent="0.25">
      <c r="A126" t="s">
        <v>43</v>
      </c>
      <c r="B126" t="s">
        <v>3</v>
      </c>
      <c r="C126">
        <v>1</v>
      </c>
      <c r="D126" t="s">
        <v>52</v>
      </c>
      <c r="E126" s="28">
        <v>40</v>
      </c>
      <c r="F126" s="10">
        <v>139</v>
      </c>
      <c r="G126" s="27">
        <v>0</v>
      </c>
      <c r="H126" s="10">
        <v>0</v>
      </c>
      <c r="I126" s="11">
        <f t="shared" si="1"/>
        <v>22.346368715083798</v>
      </c>
    </row>
    <row r="127" spans="1:9" x14ac:dyDescent="0.25">
      <c r="A127" t="s">
        <v>43</v>
      </c>
      <c r="B127" t="s">
        <v>3</v>
      </c>
      <c r="C127">
        <v>1</v>
      </c>
      <c r="D127" t="s">
        <v>52</v>
      </c>
      <c r="E127" s="28">
        <v>273</v>
      </c>
      <c r="F127" s="10">
        <v>96</v>
      </c>
      <c r="G127" s="27">
        <v>0</v>
      </c>
      <c r="H127" s="10">
        <v>0</v>
      </c>
      <c r="I127" s="11">
        <f t="shared" si="1"/>
        <v>73.983739837398375</v>
      </c>
    </row>
    <row r="128" spans="1:9" x14ac:dyDescent="0.25">
      <c r="A128" t="s">
        <v>9</v>
      </c>
      <c r="B128" t="s">
        <v>3</v>
      </c>
      <c r="C128">
        <v>2</v>
      </c>
      <c r="D128" t="s">
        <v>50</v>
      </c>
      <c r="E128" s="10">
        <v>4</v>
      </c>
      <c r="F128" s="10">
        <v>184</v>
      </c>
      <c r="G128" s="10">
        <v>32</v>
      </c>
      <c r="H128" s="10">
        <v>0</v>
      </c>
      <c r="I128" s="11">
        <f t="shared" si="1"/>
        <v>1.8181818181818181</v>
      </c>
    </row>
    <row r="129" spans="1:9" x14ac:dyDescent="0.25">
      <c r="A129" t="s">
        <v>9</v>
      </c>
      <c r="B129" t="s">
        <v>3</v>
      </c>
      <c r="C129">
        <v>2</v>
      </c>
      <c r="D129" t="s">
        <v>50</v>
      </c>
      <c r="E129" s="10">
        <v>0</v>
      </c>
      <c r="F129" s="10">
        <v>1</v>
      </c>
      <c r="G129" s="10">
        <v>0</v>
      </c>
      <c r="H129" s="10">
        <v>0</v>
      </c>
      <c r="I129" s="11">
        <f t="shared" si="1"/>
        <v>0</v>
      </c>
    </row>
    <row r="130" spans="1:9" x14ac:dyDescent="0.25">
      <c r="A130" t="s">
        <v>9</v>
      </c>
      <c r="B130" t="s">
        <v>3</v>
      </c>
      <c r="C130">
        <v>2</v>
      </c>
      <c r="D130" t="s">
        <v>50</v>
      </c>
      <c r="E130" s="10">
        <v>0</v>
      </c>
      <c r="F130" s="10">
        <v>1</v>
      </c>
      <c r="G130" s="10">
        <v>0</v>
      </c>
      <c r="H130" s="10">
        <v>0</v>
      </c>
      <c r="I130" s="11">
        <f t="shared" ref="I130:I193" si="2">IF(ISBLANK(E130),"",SUM(E130,H130)/SUM(E130:H130)*100)</f>
        <v>0</v>
      </c>
    </row>
    <row r="131" spans="1:9" x14ac:dyDescent="0.25">
      <c r="A131" t="s">
        <v>9</v>
      </c>
      <c r="B131" t="s">
        <v>3</v>
      </c>
      <c r="C131">
        <v>2</v>
      </c>
      <c r="D131" t="s">
        <v>50</v>
      </c>
      <c r="E131" s="10">
        <v>6</v>
      </c>
      <c r="F131" s="10">
        <v>180</v>
      </c>
      <c r="G131" s="10">
        <v>21</v>
      </c>
      <c r="H131" s="10">
        <v>0</v>
      </c>
      <c r="I131" s="11">
        <f t="shared" si="2"/>
        <v>2.8985507246376812</v>
      </c>
    </row>
    <row r="132" spans="1:9" x14ac:dyDescent="0.25">
      <c r="A132" t="s">
        <v>9</v>
      </c>
      <c r="B132" t="s">
        <v>3</v>
      </c>
      <c r="C132">
        <v>2</v>
      </c>
      <c r="D132" t="s">
        <v>50</v>
      </c>
      <c r="E132" s="10">
        <v>0</v>
      </c>
      <c r="F132" s="10">
        <v>1</v>
      </c>
      <c r="G132" s="10">
        <v>0</v>
      </c>
      <c r="H132" s="10">
        <v>0</v>
      </c>
      <c r="I132" s="11">
        <f t="shared" si="2"/>
        <v>0</v>
      </c>
    </row>
    <row r="133" spans="1:9" x14ac:dyDescent="0.25">
      <c r="A133" t="s">
        <v>9</v>
      </c>
      <c r="B133" t="s">
        <v>3</v>
      </c>
      <c r="C133">
        <v>2</v>
      </c>
      <c r="D133" t="s">
        <v>50</v>
      </c>
      <c r="E133" s="28">
        <v>3</v>
      </c>
      <c r="F133" s="10">
        <v>216</v>
      </c>
      <c r="G133" s="27">
        <v>45</v>
      </c>
      <c r="H133" s="10">
        <v>0</v>
      </c>
      <c r="I133" s="11">
        <f t="shared" si="2"/>
        <v>1.1363636363636365</v>
      </c>
    </row>
    <row r="134" spans="1:9" x14ac:dyDescent="0.25">
      <c r="A134" t="s">
        <v>9</v>
      </c>
      <c r="B134" t="s">
        <v>3</v>
      </c>
      <c r="C134">
        <v>2</v>
      </c>
      <c r="D134" t="s">
        <v>50</v>
      </c>
      <c r="E134" s="28">
        <v>0</v>
      </c>
      <c r="F134" s="10">
        <v>190</v>
      </c>
      <c r="G134" s="27">
        <v>13</v>
      </c>
      <c r="H134" s="10">
        <v>0</v>
      </c>
      <c r="I134" s="11">
        <f t="shared" si="2"/>
        <v>0</v>
      </c>
    </row>
    <row r="135" spans="1:9" x14ac:dyDescent="0.25">
      <c r="A135" t="s">
        <v>9</v>
      </c>
      <c r="B135" t="s">
        <v>3</v>
      </c>
      <c r="C135">
        <v>2</v>
      </c>
      <c r="D135" t="s">
        <v>50</v>
      </c>
      <c r="E135" s="28">
        <v>4</v>
      </c>
      <c r="F135" s="10">
        <v>250</v>
      </c>
      <c r="G135" s="27">
        <v>15</v>
      </c>
      <c r="H135" s="10">
        <v>0</v>
      </c>
      <c r="I135" s="11">
        <f t="shared" si="2"/>
        <v>1.486988847583643</v>
      </c>
    </row>
    <row r="136" spans="1:9" x14ac:dyDescent="0.25">
      <c r="A136" t="s">
        <v>9</v>
      </c>
      <c r="B136" t="s">
        <v>3</v>
      </c>
      <c r="C136">
        <v>2</v>
      </c>
      <c r="D136" t="s">
        <v>50</v>
      </c>
      <c r="E136" s="28">
        <v>3</v>
      </c>
      <c r="F136" s="10">
        <v>198</v>
      </c>
      <c r="G136" s="27">
        <v>12</v>
      </c>
      <c r="H136" s="10">
        <v>0</v>
      </c>
      <c r="I136" s="11">
        <f t="shared" si="2"/>
        <v>1.4084507042253522</v>
      </c>
    </row>
    <row r="137" spans="1:9" x14ac:dyDescent="0.25">
      <c r="A137" t="s">
        <v>9</v>
      </c>
      <c r="B137" t="s">
        <v>3</v>
      </c>
      <c r="C137">
        <v>2</v>
      </c>
      <c r="D137" t="s">
        <v>50</v>
      </c>
      <c r="E137" s="28">
        <v>5</v>
      </c>
      <c r="F137" s="10">
        <v>204</v>
      </c>
      <c r="G137" s="27">
        <v>9</v>
      </c>
      <c r="H137" s="10">
        <v>0</v>
      </c>
      <c r="I137" s="11">
        <f t="shared" si="2"/>
        <v>2.2935779816513762</v>
      </c>
    </row>
    <row r="138" spans="1:9" x14ac:dyDescent="0.25">
      <c r="A138" t="s">
        <v>9</v>
      </c>
      <c r="B138" t="s">
        <v>3</v>
      </c>
      <c r="C138">
        <v>2</v>
      </c>
      <c r="D138" t="s">
        <v>50</v>
      </c>
      <c r="E138" s="28">
        <v>310</v>
      </c>
      <c r="F138" s="10">
        <v>46</v>
      </c>
      <c r="G138" s="27">
        <v>14</v>
      </c>
      <c r="H138" s="10">
        <v>0</v>
      </c>
      <c r="I138" s="11">
        <f t="shared" si="2"/>
        <v>83.78378378378379</v>
      </c>
    </row>
    <row r="139" spans="1:9" x14ac:dyDescent="0.25">
      <c r="A139" t="s">
        <v>9</v>
      </c>
      <c r="B139" t="s">
        <v>3</v>
      </c>
      <c r="C139">
        <v>2</v>
      </c>
      <c r="D139" t="s">
        <v>51</v>
      </c>
      <c r="E139" s="10">
        <v>0</v>
      </c>
      <c r="F139" s="10">
        <v>1</v>
      </c>
      <c r="G139" s="10">
        <v>0</v>
      </c>
      <c r="H139" s="10">
        <v>0</v>
      </c>
      <c r="I139" s="11">
        <f t="shared" si="2"/>
        <v>0</v>
      </c>
    </row>
    <row r="140" spans="1:9" x14ac:dyDescent="0.25">
      <c r="A140" t="s">
        <v>9</v>
      </c>
      <c r="B140" t="s">
        <v>3</v>
      </c>
      <c r="C140">
        <v>2</v>
      </c>
      <c r="D140" t="s">
        <v>51</v>
      </c>
      <c r="E140" s="10">
        <v>0</v>
      </c>
      <c r="F140" s="10">
        <v>1</v>
      </c>
      <c r="G140" s="10">
        <v>0</v>
      </c>
      <c r="H140" s="10">
        <v>0</v>
      </c>
      <c r="I140" s="11">
        <f t="shared" si="2"/>
        <v>0</v>
      </c>
    </row>
    <row r="141" spans="1:9" x14ac:dyDescent="0.25">
      <c r="A141" t="s">
        <v>9</v>
      </c>
      <c r="B141" t="s">
        <v>3</v>
      </c>
      <c r="C141">
        <v>2</v>
      </c>
      <c r="D141" t="s">
        <v>51</v>
      </c>
      <c r="E141" s="10">
        <v>0</v>
      </c>
      <c r="F141" s="10">
        <v>1</v>
      </c>
      <c r="G141" s="10">
        <v>0</v>
      </c>
      <c r="H141" s="10">
        <v>0</v>
      </c>
      <c r="I141" s="11">
        <f t="shared" si="2"/>
        <v>0</v>
      </c>
    </row>
    <row r="142" spans="1:9" x14ac:dyDescent="0.25">
      <c r="A142" t="s">
        <v>9</v>
      </c>
      <c r="B142" t="s">
        <v>3</v>
      </c>
      <c r="C142">
        <v>2</v>
      </c>
      <c r="D142" t="s">
        <v>51</v>
      </c>
      <c r="E142" s="10">
        <v>0</v>
      </c>
      <c r="F142" s="10">
        <v>1</v>
      </c>
      <c r="G142" s="10">
        <v>0</v>
      </c>
      <c r="H142" s="10">
        <v>0</v>
      </c>
      <c r="I142" s="11">
        <f t="shared" si="2"/>
        <v>0</v>
      </c>
    </row>
    <row r="143" spans="1:9" x14ac:dyDescent="0.25">
      <c r="A143" t="s">
        <v>9</v>
      </c>
      <c r="B143" t="s">
        <v>3</v>
      </c>
      <c r="C143">
        <v>2</v>
      </c>
      <c r="D143" t="s">
        <v>51</v>
      </c>
      <c r="E143" s="10">
        <v>0</v>
      </c>
      <c r="F143" s="10">
        <v>1</v>
      </c>
      <c r="G143" s="10">
        <v>0</v>
      </c>
      <c r="H143" s="10">
        <v>0</v>
      </c>
      <c r="I143" s="11">
        <f t="shared" si="2"/>
        <v>0</v>
      </c>
    </row>
    <row r="144" spans="1:9" x14ac:dyDescent="0.25">
      <c r="A144" t="s">
        <v>9</v>
      </c>
      <c r="B144" t="s">
        <v>3</v>
      </c>
      <c r="C144">
        <v>2</v>
      </c>
      <c r="D144" t="s">
        <v>51</v>
      </c>
      <c r="E144" s="28">
        <v>1</v>
      </c>
      <c r="F144" s="10">
        <v>127</v>
      </c>
      <c r="G144" s="27">
        <v>23</v>
      </c>
      <c r="H144" s="10">
        <v>0</v>
      </c>
      <c r="I144" s="11">
        <f t="shared" si="2"/>
        <v>0.66225165562913912</v>
      </c>
    </row>
    <row r="145" spans="1:9" x14ac:dyDescent="0.25">
      <c r="A145" t="s">
        <v>9</v>
      </c>
      <c r="B145" t="s">
        <v>3</v>
      </c>
      <c r="C145">
        <v>2</v>
      </c>
      <c r="D145" t="s">
        <v>51</v>
      </c>
      <c r="E145" s="28">
        <v>0</v>
      </c>
      <c r="F145" s="10">
        <v>79</v>
      </c>
      <c r="G145" s="27">
        <v>24</v>
      </c>
      <c r="H145" s="10">
        <v>0</v>
      </c>
      <c r="I145" s="11">
        <f t="shared" si="2"/>
        <v>0</v>
      </c>
    </row>
    <row r="146" spans="1:9" x14ac:dyDescent="0.25">
      <c r="A146" t="s">
        <v>9</v>
      </c>
      <c r="B146" t="s">
        <v>3</v>
      </c>
      <c r="C146">
        <v>2</v>
      </c>
      <c r="D146" t="s">
        <v>51</v>
      </c>
      <c r="E146" s="28">
        <v>0</v>
      </c>
      <c r="F146" s="10">
        <v>63</v>
      </c>
      <c r="G146" s="27">
        <v>17</v>
      </c>
      <c r="H146" s="10">
        <v>0</v>
      </c>
      <c r="I146" s="11">
        <f t="shared" si="2"/>
        <v>0</v>
      </c>
    </row>
    <row r="147" spans="1:9" x14ac:dyDescent="0.25">
      <c r="A147" t="s">
        <v>9</v>
      </c>
      <c r="B147" t="s">
        <v>3</v>
      </c>
      <c r="C147">
        <v>2</v>
      </c>
      <c r="D147" t="s">
        <v>51</v>
      </c>
      <c r="E147" s="28">
        <v>0</v>
      </c>
      <c r="F147" s="10">
        <v>72</v>
      </c>
      <c r="G147" s="27">
        <v>24</v>
      </c>
      <c r="H147" s="10">
        <v>0</v>
      </c>
      <c r="I147" s="11">
        <f t="shared" si="2"/>
        <v>0</v>
      </c>
    </row>
    <row r="148" spans="1:9" x14ac:dyDescent="0.25">
      <c r="A148" t="s">
        <v>9</v>
      </c>
      <c r="B148" t="s">
        <v>3</v>
      </c>
      <c r="C148">
        <v>2</v>
      </c>
      <c r="D148" t="s">
        <v>51</v>
      </c>
      <c r="E148" s="28">
        <v>0</v>
      </c>
      <c r="F148" s="10">
        <v>105</v>
      </c>
      <c r="G148" s="27">
        <v>24</v>
      </c>
      <c r="H148" s="10">
        <v>0</v>
      </c>
      <c r="I148" s="11">
        <f t="shared" si="2"/>
        <v>0</v>
      </c>
    </row>
    <row r="149" spans="1:9" x14ac:dyDescent="0.25">
      <c r="A149" t="s">
        <v>9</v>
      </c>
      <c r="B149" t="s">
        <v>3</v>
      </c>
      <c r="C149">
        <v>2</v>
      </c>
      <c r="D149" t="s">
        <v>52</v>
      </c>
      <c r="E149" s="10">
        <v>60</v>
      </c>
      <c r="F149" s="10">
        <v>167</v>
      </c>
      <c r="G149" s="10">
        <v>0</v>
      </c>
      <c r="H149" s="10">
        <v>0</v>
      </c>
      <c r="I149" s="11">
        <f t="shared" si="2"/>
        <v>26.431718061674008</v>
      </c>
    </row>
    <row r="150" spans="1:9" x14ac:dyDescent="0.25">
      <c r="A150" t="s">
        <v>9</v>
      </c>
      <c r="B150" t="s">
        <v>3</v>
      </c>
      <c r="C150">
        <v>2</v>
      </c>
      <c r="D150" t="s">
        <v>52</v>
      </c>
      <c r="E150" s="10">
        <v>3</v>
      </c>
      <c r="F150" s="10">
        <v>151</v>
      </c>
      <c r="G150" s="10">
        <v>0</v>
      </c>
      <c r="H150" s="10">
        <v>0</v>
      </c>
      <c r="I150" s="11">
        <f t="shared" si="2"/>
        <v>1.948051948051948</v>
      </c>
    </row>
    <row r="151" spans="1:9" x14ac:dyDescent="0.25">
      <c r="A151" t="s">
        <v>9</v>
      </c>
      <c r="B151" t="s">
        <v>3</v>
      </c>
      <c r="C151">
        <v>2</v>
      </c>
      <c r="D151" t="s">
        <v>52</v>
      </c>
      <c r="E151" s="10">
        <v>3</v>
      </c>
      <c r="F151" s="10">
        <v>110</v>
      </c>
      <c r="G151" s="10">
        <v>0</v>
      </c>
      <c r="H151" s="10">
        <v>0</v>
      </c>
      <c r="I151" s="11">
        <f t="shared" si="2"/>
        <v>2.6548672566371683</v>
      </c>
    </row>
    <row r="152" spans="1:9" x14ac:dyDescent="0.25">
      <c r="A152" t="s">
        <v>9</v>
      </c>
      <c r="B152" t="s">
        <v>3</v>
      </c>
      <c r="C152">
        <v>2</v>
      </c>
      <c r="D152" t="s">
        <v>52</v>
      </c>
      <c r="E152" s="10">
        <v>4</v>
      </c>
      <c r="F152" s="10">
        <v>166</v>
      </c>
      <c r="G152" s="10">
        <v>0</v>
      </c>
      <c r="H152" s="10">
        <v>0</v>
      </c>
      <c r="I152" s="11">
        <f t="shared" si="2"/>
        <v>2.3529411764705883</v>
      </c>
    </row>
    <row r="153" spans="1:9" x14ac:dyDescent="0.25">
      <c r="A153" t="s">
        <v>9</v>
      </c>
      <c r="B153" t="s">
        <v>3</v>
      </c>
      <c r="C153">
        <v>2</v>
      </c>
      <c r="D153" t="s">
        <v>52</v>
      </c>
      <c r="E153" s="10">
        <v>60</v>
      </c>
      <c r="F153" s="10">
        <v>146</v>
      </c>
      <c r="G153" s="10">
        <v>0</v>
      </c>
      <c r="H153" s="10">
        <v>0</v>
      </c>
      <c r="I153" s="11">
        <f t="shared" si="2"/>
        <v>29.126213592233007</v>
      </c>
    </row>
    <row r="154" spans="1:9" x14ac:dyDescent="0.25">
      <c r="A154" t="s">
        <v>9</v>
      </c>
      <c r="B154" t="s">
        <v>3</v>
      </c>
      <c r="C154">
        <v>2</v>
      </c>
      <c r="D154" t="s">
        <v>52</v>
      </c>
      <c r="E154" s="28">
        <v>19</v>
      </c>
      <c r="F154" s="10">
        <v>148</v>
      </c>
      <c r="G154" s="27">
        <v>0</v>
      </c>
      <c r="H154" s="10">
        <v>0</v>
      </c>
      <c r="I154" s="11">
        <f t="shared" si="2"/>
        <v>11.377245508982035</v>
      </c>
    </row>
    <row r="155" spans="1:9" x14ac:dyDescent="0.25">
      <c r="A155" t="s">
        <v>9</v>
      </c>
      <c r="B155" t="s">
        <v>3</v>
      </c>
      <c r="C155">
        <v>2</v>
      </c>
      <c r="D155" t="s">
        <v>52</v>
      </c>
      <c r="E155" s="28">
        <v>9</v>
      </c>
      <c r="F155" s="10">
        <v>178</v>
      </c>
      <c r="G155" s="27">
        <v>0</v>
      </c>
      <c r="H155" s="10">
        <v>0</v>
      </c>
      <c r="I155" s="11">
        <f t="shared" si="2"/>
        <v>4.8128342245989302</v>
      </c>
    </row>
    <row r="156" spans="1:9" x14ac:dyDescent="0.25">
      <c r="A156" t="s">
        <v>9</v>
      </c>
      <c r="B156" t="s">
        <v>3</v>
      </c>
      <c r="C156">
        <v>2</v>
      </c>
      <c r="D156" t="s">
        <v>52</v>
      </c>
      <c r="E156" s="28">
        <v>11</v>
      </c>
      <c r="F156" s="10">
        <v>142</v>
      </c>
      <c r="G156" s="27">
        <v>0</v>
      </c>
      <c r="H156" s="10">
        <v>0</v>
      </c>
      <c r="I156" s="11">
        <f t="shared" si="2"/>
        <v>7.18954248366013</v>
      </c>
    </row>
    <row r="157" spans="1:9" x14ac:dyDescent="0.25">
      <c r="A157" t="s">
        <v>9</v>
      </c>
      <c r="B157" t="s">
        <v>3</v>
      </c>
      <c r="C157">
        <v>2</v>
      </c>
      <c r="D157" t="s">
        <v>52</v>
      </c>
      <c r="E157" s="28">
        <v>14</v>
      </c>
      <c r="F157" s="10">
        <v>178</v>
      </c>
      <c r="G157" s="27">
        <v>0</v>
      </c>
      <c r="H157" s="10">
        <v>0</v>
      </c>
      <c r="I157" s="11">
        <f t="shared" si="2"/>
        <v>7.291666666666667</v>
      </c>
    </row>
    <row r="158" spans="1:9" x14ac:dyDescent="0.25">
      <c r="A158" t="s">
        <v>9</v>
      </c>
      <c r="B158" t="s">
        <v>3</v>
      </c>
      <c r="C158">
        <v>2</v>
      </c>
      <c r="D158" t="s">
        <v>52</v>
      </c>
      <c r="E158" s="28">
        <v>15</v>
      </c>
      <c r="F158" s="10">
        <v>163</v>
      </c>
      <c r="G158" s="27">
        <v>0</v>
      </c>
      <c r="H158" s="10">
        <v>0</v>
      </c>
      <c r="I158" s="11">
        <f t="shared" si="2"/>
        <v>8.4269662921348321</v>
      </c>
    </row>
    <row r="159" spans="1:9" x14ac:dyDescent="0.25">
      <c r="A159" t="s">
        <v>12</v>
      </c>
      <c r="B159" t="s">
        <v>3</v>
      </c>
      <c r="C159">
        <v>2</v>
      </c>
      <c r="D159" t="s">
        <v>50</v>
      </c>
      <c r="E159" s="10">
        <v>8</v>
      </c>
      <c r="F159" s="10">
        <v>205</v>
      </c>
      <c r="G159" s="10">
        <v>15</v>
      </c>
      <c r="H159" s="10">
        <v>0</v>
      </c>
      <c r="I159" s="11">
        <f t="shared" si="2"/>
        <v>3.5087719298245612</v>
      </c>
    </row>
    <row r="160" spans="1:9" x14ac:dyDescent="0.25">
      <c r="A160" t="s">
        <v>12</v>
      </c>
      <c r="B160" t="s">
        <v>3</v>
      </c>
      <c r="C160">
        <v>2</v>
      </c>
      <c r="D160" t="s">
        <v>50</v>
      </c>
      <c r="E160" s="10">
        <v>0</v>
      </c>
      <c r="F160" s="10">
        <v>1</v>
      </c>
      <c r="G160" s="10">
        <v>0</v>
      </c>
      <c r="H160" s="10">
        <v>0</v>
      </c>
      <c r="I160" s="11">
        <f t="shared" si="2"/>
        <v>0</v>
      </c>
    </row>
    <row r="161" spans="1:9" x14ac:dyDescent="0.25">
      <c r="A161" t="s">
        <v>12</v>
      </c>
      <c r="B161" t="s">
        <v>3</v>
      </c>
      <c r="C161">
        <v>2</v>
      </c>
      <c r="D161" t="s">
        <v>50</v>
      </c>
      <c r="E161" s="10">
        <v>5</v>
      </c>
      <c r="F161" s="10">
        <v>231</v>
      </c>
      <c r="G161" s="10">
        <v>10</v>
      </c>
      <c r="H161" s="10">
        <v>0</v>
      </c>
      <c r="I161" s="11">
        <f t="shared" si="2"/>
        <v>2.0325203252032518</v>
      </c>
    </row>
    <row r="162" spans="1:9" x14ac:dyDescent="0.25">
      <c r="A162" t="s">
        <v>12</v>
      </c>
      <c r="B162" t="s">
        <v>3</v>
      </c>
      <c r="C162">
        <v>2</v>
      </c>
      <c r="D162" t="s">
        <v>50</v>
      </c>
      <c r="E162" s="10">
        <v>7</v>
      </c>
      <c r="F162" s="10">
        <v>235</v>
      </c>
      <c r="G162" s="10">
        <v>12</v>
      </c>
      <c r="H162" s="10">
        <v>0</v>
      </c>
      <c r="I162" s="11">
        <f t="shared" si="2"/>
        <v>2.7559055118110236</v>
      </c>
    </row>
    <row r="163" spans="1:9" x14ac:dyDescent="0.25">
      <c r="A163" t="s">
        <v>12</v>
      </c>
      <c r="B163" t="s">
        <v>3</v>
      </c>
      <c r="C163">
        <v>2</v>
      </c>
      <c r="D163" t="s">
        <v>50</v>
      </c>
      <c r="E163" s="10">
        <v>0</v>
      </c>
      <c r="F163" s="10">
        <v>1</v>
      </c>
      <c r="G163" s="10">
        <v>0</v>
      </c>
      <c r="H163" s="10">
        <v>0</v>
      </c>
      <c r="I163" s="11">
        <f t="shared" si="2"/>
        <v>0</v>
      </c>
    </row>
    <row r="164" spans="1:9" x14ac:dyDescent="0.25">
      <c r="A164" t="s">
        <v>12</v>
      </c>
      <c r="B164" t="s">
        <v>3</v>
      </c>
      <c r="C164">
        <v>2</v>
      </c>
      <c r="D164" t="s">
        <v>50</v>
      </c>
      <c r="E164" s="28">
        <v>2</v>
      </c>
      <c r="F164" s="10">
        <v>151</v>
      </c>
      <c r="G164" s="27">
        <v>18</v>
      </c>
      <c r="H164" s="10">
        <v>0</v>
      </c>
      <c r="I164" s="11">
        <f t="shared" si="2"/>
        <v>1.1695906432748537</v>
      </c>
    </row>
    <row r="165" spans="1:9" x14ac:dyDescent="0.25">
      <c r="A165" t="s">
        <v>12</v>
      </c>
      <c r="B165" t="s">
        <v>3</v>
      </c>
      <c r="C165">
        <v>2</v>
      </c>
      <c r="D165" t="s">
        <v>50</v>
      </c>
      <c r="E165" s="28">
        <v>0</v>
      </c>
      <c r="F165" s="10">
        <v>158</v>
      </c>
      <c r="G165" s="27">
        <v>12</v>
      </c>
      <c r="H165" s="10">
        <v>0</v>
      </c>
      <c r="I165" s="11">
        <f t="shared" si="2"/>
        <v>0</v>
      </c>
    </row>
    <row r="166" spans="1:9" x14ac:dyDescent="0.25">
      <c r="A166" t="s">
        <v>12</v>
      </c>
      <c r="B166" t="s">
        <v>3</v>
      </c>
      <c r="C166">
        <v>2</v>
      </c>
      <c r="D166" t="s">
        <v>50</v>
      </c>
      <c r="E166" s="28">
        <v>3</v>
      </c>
      <c r="F166" s="10">
        <v>180</v>
      </c>
      <c r="G166" s="27">
        <v>16</v>
      </c>
      <c r="H166" s="10">
        <v>0</v>
      </c>
      <c r="I166" s="11">
        <f t="shared" si="2"/>
        <v>1.5075376884422109</v>
      </c>
    </row>
    <row r="167" spans="1:9" x14ac:dyDescent="0.25">
      <c r="A167" t="s">
        <v>12</v>
      </c>
      <c r="B167" t="s">
        <v>3</v>
      </c>
      <c r="C167">
        <v>2</v>
      </c>
      <c r="D167" t="s">
        <v>50</v>
      </c>
      <c r="E167" s="28">
        <v>0</v>
      </c>
      <c r="F167" s="10">
        <v>142</v>
      </c>
      <c r="G167" s="27">
        <v>10</v>
      </c>
      <c r="H167" s="10">
        <v>0</v>
      </c>
      <c r="I167" s="11">
        <f t="shared" si="2"/>
        <v>0</v>
      </c>
    </row>
    <row r="168" spans="1:9" x14ac:dyDescent="0.25">
      <c r="A168" t="s">
        <v>12</v>
      </c>
      <c r="B168" t="s">
        <v>3</v>
      </c>
      <c r="C168">
        <v>2</v>
      </c>
      <c r="D168" t="s">
        <v>50</v>
      </c>
      <c r="E168" s="28">
        <v>0</v>
      </c>
      <c r="F168" s="10">
        <v>141</v>
      </c>
      <c r="G168" s="27">
        <v>12</v>
      </c>
      <c r="H168" s="10">
        <v>0</v>
      </c>
      <c r="I168" s="11">
        <f t="shared" si="2"/>
        <v>0</v>
      </c>
    </row>
    <row r="169" spans="1:9" x14ac:dyDescent="0.25">
      <c r="A169" t="s">
        <v>12</v>
      </c>
      <c r="B169" t="s">
        <v>3</v>
      </c>
      <c r="C169">
        <v>2</v>
      </c>
      <c r="D169" t="s">
        <v>51</v>
      </c>
      <c r="E169" s="10">
        <v>0</v>
      </c>
      <c r="F169" s="10">
        <v>1</v>
      </c>
      <c r="G169" s="10">
        <v>0</v>
      </c>
      <c r="H169" s="10">
        <v>0</v>
      </c>
      <c r="I169" s="11">
        <f t="shared" si="2"/>
        <v>0</v>
      </c>
    </row>
    <row r="170" spans="1:9" x14ac:dyDescent="0.25">
      <c r="A170" t="s">
        <v>12</v>
      </c>
      <c r="B170" t="s">
        <v>3</v>
      </c>
      <c r="C170">
        <v>2</v>
      </c>
      <c r="D170" t="s">
        <v>51</v>
      </c>
      <c r="E170" s="10">
        <v>0</v>
      </c>
      <c r="F170" s="10">
        <v>1</v>
      </c>
      <c r="G170" s="10">
        <v>0</v>
      </c>
      <c r="H170" s="10">
        <v>0</v>
      </c>
      <c r="I170" s="11">
        <f t="shared" si="2"/>
        <v>0</v>
      </c>
    </row>
    <row r="171" spans="1:9" x14ac:dyDescent="0.25">
      <c r="A171" t="s">
        <v>12</v>
      </c>
      <c r="B171" t="s">
        <v>3</v>
      </c>
      <c r="C171">
        <v>2</v>
      </c>
      <c r="D171" t="s">
        <v>51</v>
      </c>
      <c r="E171" s="10">
        <v>0</v>
      </c>
      <c r="F171" s="10">
        <v>1</v>
      </c>
      <c r="G171" s="10">
        <v>0</v>
      </c>
      <c r="H171" s="10">
        <v>0</v>
      </c>
      <c r="I171" s="11">
        <f t="shared" si="2"/>
        <v>0</v>
      </c>
    </row>
    <row r="172" spans="1:9" x14ac:dyDescent="0.25">
      <c r="A172" t="s">
        <v>12</v>
      </c>
      <c r="B172" t="s">
        <v>3</v>
      </c>
      <c r="C172">
        <v>2</v>
      </c>
      <c r="D172" t="s">
        <v>51</v>
      </c>
      <c r="E172" s="10">
        <v>0</v>
      </c>
      <c r="F172" s="10">
        <v>1</v>
      </c>
      <c r="G172" s="10">
        <v>0</v>
      </c>
      <c r="H172" s="10">
        <v>0</v>
      </c>
      <c r="I172" s="11">
        <f t="shared" si="2"/>
        <v>0</v>
      </c>
    </row>
    <row r="173" spans="1:9" x14ac:dyDescent="0.25">
      <c r="A173" t="s">
        <v>12</v>
      </c>
      <c r="B173" t="s">
        <v>3</v>
      </c>
      <c r="C173">
        <v>2</v>
      </c>
      <c r="D173" t="s">
        <v>51</v>
      </c>
      <c r="E173" s="10">
        <v>0</v>
      </c>
      <c r="F173" s="10">
        <v>1</v>
      </c>
      <c r="G173" s="10">
        <v>0</v>
      </c>
      <c r="H173" s="10">
        <v>0</v>
      </c>
      <c r="I173" s="11">
        <f t="shared" si="2"/>
        <v>0</v>
      </c>
    </row>
    <row r="174" spans="1:9" x14ac:dyDescent="0.25">
      <c r="A174" t="s">
        <v>12</v>
      </c>
      <c r="B174" t="s">
        <v>3</v>
      </c>
      <c r="C174">
        <v>2</v>
      </c>
      <c r="D174" t="s">
        <v>51</v>
      </c>
      <c r="E174" s="28">
        <v>0</v>
      </c>
      <c r="F174" s="10">
        <v>94</v>
      </c>
      <c r="G174" s="27">
        <v>22</v>
      </c>
      <c r="H174" s="10">
        <v>0</v>
      </c>
      <c r="I174" s="11">
        <f t="shared" si="2"/>
        <v>0</v>
      </c>
    </row>
    <row r="175" spans="1:9" x14ac:dyDescent="0.25">
      <c r="A175" t="s">
        <v>12</v>
      </c>
      <c r="B175" t="s">
        <v>3</v>
      </c>
      <c r="C175">
        <v>2</v>
      </c>
      <c r="D175" t="s">
        <v>51</v>
      </c>
      <c r="E175" s="28">
        <v>0</v>
      </c>
      <c r="F175" s="10">
        <v>135</v>
      </c>
      <c r="G175" s="27">
        <v>27</v>
      </c>
      <c r="H175" s="10">
        <v>0</v>
      </c>
      <c r="I175" s="11">
        <f t="shared" si="2"/>
        <v>0</v>
      </c>
    </row>
    <row r="176" spans="1:9" x14ac:dyDescent="0.25">
      <c r="A176" t="s">
        <v>12</v>
      </c>
      <c r="B176" t="s">
        <v>3</v>
      </c>
      <c r="C176">
        <v>2</v>
      </c>
      <c r="D176" t="s">
        <v>51</v>
      </c>
      <c r="E176" s="28">
        <v>0</v>
      </c>
      <c r="F176" s="10">
        <v>136</v>
      </c>
      <c r="G176" s="27">
        <v>32</v>
      </c>
      <c r="H176" s="10">
        <v>0</v>
      </c>
      <c r="I176" s="11">
        <f t="shared" si="2"/>
        <v>0</v>
      </c>
    </row>
    <row r="177" spans="1:9" x14ac:dyDescent="0.25">
      <c r="A177" t="s">
        <v>12</v>
      </c>
      <c r="B177" t="s">
        <v>3</v>
      </c>
      <c r="C177">
        <v>2</v>
      </c>
      <c r="D177" t="s">
        <v>51</v>
      </c>
      <c r="E177" s="28">
        <v>0</v>
      </c>
      <c r="F177" s="10">
        <v>84</v>
      </c>
      <c r="G177" s="27">
        <v>20</v>
      </c>
      <c r="H177" s="10">
        <v>0</v>
      </c>
      <c r="I177" s="11">
        <f t="shared" si="2"/>
        <v>0</v>
      </c>
    </row>
    <row r="178" spans="1:9" x14ac:dyDescent="0.25">
      <c r="A178" t="s">
        <v>12</v>
      </c>
      <c r="B178" t="s">
        <v>3</v>
      </c>
      <c r="C178">
        <v>2</v>
      </c>
      <c r="D178" t="s">
        <v>51</v>
      </c>
      <c r="E178" s="28">
        <v>0</v>
      </c>
      <c r="F178" s="10">
        <v>137</v>
      </c>
      <c r="G178" s="27">
        <v>21</v>
      </c>
      <c r="H178" s="10">
        <v>0</v>
      </c>
      <c r="I178" s="11">
        <f t="shared" si="2"/>
        <v>0</v>
      </c>
    </row>
    <row r="179" spans="1:9" x14ac:dyDescent="0.25">
      <c r="A179" t="s">
        <v>12</v>
      </c>
      <c r="B179" t="s">
        <v>3</v>
      </c>
      <c r="C179">
        <v>2</v>
      </c>
      <c r="D179" t="s">
        <v>52</v>
      </c>
      <c r="E179" s="10">
        <v>28</v>
      </c>
      <c r="F179" s="10">
        <v>180</v>
      </c>
      <c r="G179" s="10">
        <v>0</v>
      </c>
      <c r="H179" s="10">
        <v>0</v>
      </c>
      <c r="I179" s="11">
        <f t="shared" si="2"/>
        <v>13.461538461538462</v>
      </c>
    </row>
    <row r="180" spans="1:9" x14ac:dyDescent="0.25">
      <c r="A180" t="s">
        <v>12</v>
      </c>
      <c r="B180" t="s">
        <v>3</v>
      </c>
      <c r="C180">
        <v>2</v>
      </c>
      <c r="D180" t="s">
        <v>52</v>
      </c>
      <c r="E180" s="10">
        <v>18</v>
      </c>
      <c r="F180" s="10">
        <v>214</v>
      </c>
      <c r="G180" s="10">
        <v>0</v>
      </c>
      <c r="H180" s="10">
        <v>0</v>
      </c>
      <c r="I180" s="11">
        <f t="shared" si="2"/>
        <v>7.7586206896551726</v>
      </c>
    </row>
    <row r="181" spans="1:9" x14ac:dyDescent="0.25">
      <c r="A181" t="s">
        <v>12</v>
      </c>
      <c r="B181" t="s">
        <v>3</v>
      </c>
      <c r="C181">
        <v>2</v>
      </c>
      <c r="D181" t="s">
        <v>52</v>
      </c>
      <c r="E181" s="10">
        <v>5</v>
      </c>
      <c r="F181" s="10">
        <v>156</v>
      </c>
      <c r="G181" s="10">
        <v>0</v>
      </c>
      <c r="H181" s="10">
        <v>0</v>
      </c>
      <c r="I181" s="11">
        <f t="shared" si="2"/>
        <v>3.1055900621118013</v>
      </c>
    </row>
    <row r="182" spans="1:9" x14ac:dyDescent="0.25">
      <c r="A182" t="s">
        <v>12</v>
      </c>
      <c r="B182" t="s">
        <v>3</v>
      </c>
      <c r="C182">
        <v>2</v>
      </c>
      <c r="D182" t="s">
        <v>52</v>
      </c>
      <c r="E182" s="10">
        <v>20</v>
      </c>
      <c r="F182" s="10">
        <v>176</v>
      </c>
      <c r="G182" s="10">
        <v>0</v>
      </c>
      <c r="H182" s="10">
        <v>0</v>
      </c>
      <c r="I182" s="11">
        <f t="shared" si="2"/>
        <v>10.204081632653061</v>
      </c>
    </row>
    <row r="183" spans="1:9" x14ac:dyDescent="0.25">
      <c r="A183" t="s">
        <v>12</v>
      </c>
      <c r="B183" t="s">
        <v>3</v>
      </c>
      <c r="C183">
        <v>2</v>
      </c>
      <c r="D183" t="s">
        <v>52</v>
      </c>
      <c r="E183" s="10">
        <v>12</v>
      </c>
      <c r="F183" s="10">
        <v>216</v>
      </c>
      <c r="G183" s="10">
        <v>0</v>
      </c>
      <c r="H183" s="10">
        <v>0</v>
      </c>
      <c r="I183" s="11">
        <f t="shared" si="2"/>
        <v>5.2631578947368416</v>
      </c>
    </row>
    <row r="184" spans="1:9" x14ac:dyDescent="0.25">
      <c r="A184" t="s">
        <v>12</v>
      </c>
      <c r="B184" t="s">
        <v>3</v>
      </c>
      <c r="C184">
        <v>2</v>
      </c>
      <c r="D184" t="s">
        <v>52</v>
      </c>
      <c r="E184" s="28">
        <v>17</v>
      </c>
      <c r="F184" s="10">
        <v>262</v>
      </c>
      <c r="G184" s="27">
        <v>0</v>
      </c>
      <c r="H184" s="10">
        <v>0</v>
      </c>
      <c r="I184" s="11">
        <f t="shared" si="2"/>
        <v>6.0931899641577063</v>
      </c>
    </row>
    <row r="185" spans="1:9" x14ac:dyDescent="0.25">
      <c r="A185" t="s">
        <v>12</v>
      </c>
      <c r="B185" t="s">
        <v>3</v>
      </c>
      <c r="C185">
        <v>2</v>
      </c>
      <c r="D185" t="s">
        <v>52</v>
      </c>
      <c r="E185" s="28">
        <v>22</v>
      </c>
      <c r="F185" s="10">
        <v>229</v>
      </c>
      <c r="G185" s="27">
        <v>0</v>
      </c>
      <c r="H185" s="10">
        <v>0</v>
      </c>
      <c r="I185" s="11">
        <f t="shared" si="2"/>
        <v>8.7649402390438258</v>
      </c>
    </row>
    <row r="186" spans="1:9" x14ac:dyDescent="0.25">
      <c r="A186" t="s">
        <v>12</v>
      </c>
      <c r="B186" t="s">
        <v>3</v>
      </c>
      <c r="C186">
        <v>2</v>
      </c>
      <c r="D186" t="s">
        <v>52</v>
      </c>
      <c r="E186" s="28">
        <v>9</v>
      </c>
      <c r="F186" s="10">
        <v>272</v>
      </c>
      <c r="G186" s="27">
        <v>0</v>
      </c>
      <c r="H186" s="10">
        <v>0</v>
      </c>
      <c r="I186" s="11">
        <f t="shared" si="2"/>
        <v>3.2028469750889679</v>
      </c>
    </row>
    <row r="187" spans="1:9" x14ac:dyDescent="0.25">
      <c r="A187" t="s">
        <v>12</v>
      </c>
      <c r="B187" t="s">
        <v>3</v>
      </c>
      <c r="C187">
        <v>2</v>
      </c>
      <c r="D187" t="s">
        <v>52</v>
      </c>
      <c r="E187" s="28">
        <v>0</v>
      </c>
      <c r="F187" s="10">
        <v>250</v>
      </c>
      <c r="G187" s="27"/>
      <c r="H187" s="10">
        <v>0</v>
      </c>
      <c r="I187" s="11">
        <f t="shared" si="2"/>
        <v>0</v>
      </c>
    </row>
    <row r="188" spans="1:9" x14ac:dyDescent="0.25">
      <c r="A188" t="s">
        <v>11</v>
      </c>
      <c r="B188" t="s">
        <v>3</v>
      </c>
      <c r="C188">
        <v>2</v>
      </c>
      <c r="D188" t="s">
        <v>50</v>
      </c>
      <c r="E188" s="10">
        <v>15</v>
      </c>
      <c r="F188" s="10">
        <v>221</v>
      </c>
      <c r="G188" s="10">
        <v>9</v>
      </c>
      <c r="H188" s="10">
        <v>0</v>
      </c>
      <c r="I188" s="11">
        <f t="shared" si="2"/>
        <v>6.1224489795918364</v>
      </c>
    </row>
    <row r="189" spans="1:9" x14ac:dyDescent="0.25">
      <c r="A189" t="s">
        <v>11</v>
      </c>
      <c r="B189" t="s">
        <v>3</v>
      </c>
      <c r="C189">
        <v>2</v>
      </c>
      <c r="D189" t="s">
        <v>50</v>
      </c>
      <c r="E189" s="10">
        <v>1</v>
      </c>
      <c r="F189" s="10">
        <v>177</v>
      </c>
      <c r="G189" s="10">
        <v>19</v>
      </c>
      <c r="H189" s="10">
        <v>0</v>
      </c>
      <c r="I189" s="11">
        <f t="shared" si="2"/>
        <v>0.50761421319796951</v>
      </c>
    </row>
    <row r="190" spans="1:9" x14ac:dyDescent="0.25">
      <c r="A190" t="s">
        <v>11</v>
      </c>
      <c r="B190" t="s">
        <v>3</v>
      </c>
      <c r="C190">
        <v>2</v>
      </c>
      <c r="D190" t="s">
        <v>50</v>
      </c>
      <c r="E190" s="10">
        <v>6</v>
      </c>
      <c r="F190" s="10">
        <v>213</v>
      </c>
      <c r="G190" s="10">
        <v>9</v>
      </c>
      <c r="H190" s="10">
        <v>0</v>
      </c>
      <c r="I190" s="11">
        <f t="shared" si="2"/>
        <v>2.6315789473684208</v>
      </c>
    </row>
    <row r="191" spans="1:9" x14ac:dyDescent="0.25">
      <c r="A191" t="s">
        <v>11</v>
      </c>
      <c r="B191" t="s">
        <v>3</v>
      </c>
      <c r="C191">
        <v>2</v>
      </c>
      <c r="D191" t="s">
        <v>50</v>
      </c>
      <c r="E191" s="10">
        <v>38</v>
      </c>
      <c r="F191" s="10">
        <v>154</v>
      </c>
      <c r="G191" s="10">
        <v>19</v>
      </c>
      <c r="H191" s="10">
        <v>0</v>
      </c>
      <c r="I191" s="11">
        <f t="shared" si="2"/>
        <v>18.009478672985782</v>
      </c>
    </row>
    <row r="192" spans="1:9" x14ac:dyDescent="0.25">
      <c r="A192" t="s">
        <v>11</v>
      </c>
      <c r="B192" t="s">
        <v>3</v>
      </c>
      <c r="C192">
        <v>2</v>
      </c>
      <c r="D192" t="s">
        <v>50</v>
      </c>
      <c r="E192" s="10">
        <v>0</v>
      </c>
      <c r="F192" s="10">
        <v>1</v>
      </c>
      <c r="G192" s="10">
        <v>0</v>
      </c>
      <c r="H192" s="10">
        <v>0</v>
      </c>
      <c r="I192" s="11">
        <f t="shared" si="2"/>
        <v>0</v>
      </c>
    </row>
    <row r="193" spans="1:9" x14ac:dyDescent="0.25">
      <c r="A193" t="s">
        <v>11</v>
      </c>
      <c r="B193" t="s">
        <v>3</v>
      </c>
      <c r="C193">
        <v>2</v>
      </c>
      <c r="D193" t="s">
        <v>50</v>
      </c>
      <c r="E193" s="28">
        <v>3</v>
      </c>
      <c r="F193" s="10">
        <v>171</v>
      </c>
      <c r="G193" s="27">
        <v>13</v>
      </c>
      <c r="H193" s="10">
        <v>0</v>
      </c>
      <c r="I193" s="11">
        <f t="shared" si="2"/>
        <v>1.6042780748663104</v>
      </c>
    </row>
    <row r="194" spans="1:9" x14ac:dyDescent="0.25">
      <c r="A194" t="s">
        <v>11</v>
      </c>
      <c r="B194" t="s">
        <v>3</v>
      </c>
      <c r="C194">
        <v>2</v>
      </c>
      <c r="D194" t="s">
        <v>50</v>
      </c>
      <c r="E194" s="28">
        <v>23</v>
      </c>
      <c r="F194" s="10">
        <v>149</v>
      </c>
      <c r="G194" s="27">
        <v>7</v>
      </c>
      <c r="H194" s="10">
        <v>0</v>
      </c>
      <c r="I194" s="11">
        <f t="shared" ref="I194:I257" si="3">IF(ISBLANK(E194),"",SUM(E194,H194)/SUM(E194:H194)*100)</f>
        <v>12.849162011173185</v>
      </c>
    </row>
    <row r="195" spans="1:9" x14ac:dyDescent="0.25">
      <c r="A195" t="s">
        <v>11</v>
      </c>
      <c r="B195" t="s">
        <v>3</v>
      </c>
      <c r="C195">
        <v>2</v>
      </c>
      <c r="D195" t="s">
        <v>50</v>
      </c>
      <c r="E195" s="28">
        <v>11</v>
      </c>
      <c r="F195" s="10">
        <v>137</v>
      </c>
      <c r="G195" s="27">
        <v>16</v>
      </c>
      <c r="H195" s="10">
        <v>0</v>
      </c>
      <c r="I195" s="11">
        <f t="shared" si="3"/>
        <v>6.7073170731707323</v>
      </c>
    </row>
    <row r="196" spans="1:9" x14ac:dyDescent="0.25">
      <c r="A196" t="s">
        <v>11</v>
      </c>
      <c r="B196" t="s">
        <v>3</v>
      </c>
      <c r="C196">
        <v>2</v>
      </c>
      <c r="D196" t="s">
        <v>50</v>
      </c>
      <c r="E196" s="28">
        <v>9</v>
      </c>
      <c r="F196" s="10">
        <v>155</v>
      </c>
      <c r="G196" s="27">
        <v>18</v>
      </c>
      <c r="H196" s="10">
        <v>0</v>
      </c>
      <c r="I196" s="11">
        <f t="shared" si="3"/>
        <v>4.9450549450549453</v>
      </c>
    </row>
    <row r="197" spans="1:9" x14ac:dyDescent="0.25">
      <c r="A197" t="s">
        <v>11</v>
      </c>
      <c r="B197" t="s">
        <v>3</v>
      </c>
      <c r="C197">
        <v>2</v>
      </c>
      <c r="D197" t="s">
        <v>50</v>
      </c>
      <c r="E197" s="28">
        <v>19</v>
      </c>
      <c r="F197" s="10">
        <v>138</v>
      </c>
      <c r="G197" s="27">
        <v>12</v>
      </c>
      <c r="H197" s="10">
        <v>0</v>
      </c>
      <c r="I197" s="11">
        <f t="shared" si="3"/>
        <v>11.242603550295858</v>
      </c>
    </row>
    <row r="198" spans="1:9" x14ac:dyDescent="0.25">
      <c r="A198" t="s">
        <v>11</v>
      </c>
      <c r="B198" t="s">
        <v>3</v>
      </c>
      <c r="C198">
        <v>2</v>
      </c>
      <c r="D198" t="s">
        <v>51</v>
      </c>
      <c r="E198" s="10">
        <v>0</v>
      </c>
      <c r="F198" s="10">
        <v>1</v>
      </c>
      <c r="G198" s="10">
        <v>0</v>
      </c>
      <c r="H198" s="10">
        <v>0</v>
      </c>
      <c r="I198" s="11">
        <f t="shared" si="3"/>
        <v>0</v>
      </c>
    </row>
    <row r="199" spans="1:9" x14ac:dyDescent="0.25">
      <c r="A199" t="s">
        <v>11</v>
      </c>
      <c r="B199" t="s">
        <v>3</v>
      </c>
      <c r="C199">
        <v>2</v>
      </c>
      <c r="D199" t="s">
        <v>51</v>
      </c>
      <c r="E199" s="10">
        <v>0</v>
      </c>
      <c r="F199" s="10">
        <v>1</v>
      </c>
      <c r="G199" s="10">
        <v>0</v>
      </c>
      <c r="H199" s="10">
        <v>0</v>
      </c>
      <c r="I199" s="11">
        <f t="shared" si="3"/>
        <v>0</v>
      </c>
    </row>
    <row r="200" spans="1:9" x14ac:dyDescent="0.25">
      <c r="A200" t="s">
        <v>11</v>
      </c>
      <c r="B200" t="s">
        <v>3</v>
      </c>
      <c r="C200">
        <v>2</v>
      </c>
      <c r="D200" t="s">
        <v>51</v>
      </c>
      <c r="E200" s="10">
        <v>0</v>
      </c>
      <c r="F200" s="10">
        <v>1</v>
      </c>
      <c r="G200" s="10">
        <v>0</v>
      </c>
      <c r="H200" s="10">
        <v>0</v>
      </c>
      <c r="I200" s="11">
        <f t="shared" si="3"/>
        <v>0</v>
      </c>
    </row>
    <row r="201" spans="1:9" x14ac:dyDescent="0.25">
      <c r="A201" t="s">
        <v>11</v>
      </c>
      <c r="B201" t="s">
        <v>3</v>
      </c>
      <c r="C201">
        <v>2</v>
      </c>
      <c r="D201" t="s">
        <v>51</v>
      </c>
      <c r="E201" s="10">
        <v>0</v>
      </c>
      <c r="F201" s="10">
        <v>1</v>
      </c>
      <c r="G201" s="10">
        <v>0</v>
      </c>
      <c r="H201" s="10">
        <v>0</v>
      </c>
      <c r="I201" s="11">
        <f t="shared" si="3"/>
        <v>0</v>
      </c>
    </row>
    <row r="202" spans="1:9" x14ac:dyDescent="0.25">
      <c r="A202" t="s">
        <v>11</v>
      </c>
      <c r="B202" t="s">
        <v>3</v>
      </c>
      <c r="C202">
        <v>2</v>
      </c>
      <c r="D202" t="s">
        <v>51</v>
      </c>
      <c r="E202" s="10">
        <v>0</v>
      </c>
      <c r="F202" s="10">
        <v>1</v>
      </c>
      <c r="G202" s="10">
        <v>0</v>
      </c>
      <c r="H202" s="10">
        <v>0</v>
      </c>
      <c r="I202" s="11">
        <f t="shared" si="3"/>
        <v>0</v>
      </c>
    </row>
    <row r="203" spans="1:9" x14ac:dyDescent="0.25">
      <c r="A203" t="s">
        <v>11</v>
      </c>
      <c r="B203" t="s">
        <v>3</v>
      </c>
      <c r="C203">
        <v>2</v>
      </c>
      <c r="D203" t="s">
        <v>51</v>
      </c>
      <c r="E203" s="28">
        <v>0</v>
      </c>
      <c r="F203" s="10">
        <v>89</v>
      </c>
      <c r="G203" s="27">
        <v>31</v>
      </c>
      <c r="H203" s="10">
        <v>0</v>
      </c>
      <c r="I203" s="11">
        <f t="shared" si="3"/>
        <v>0</v>
      </c>
    </row>
    <row r="204" spans="1:9" x14ac:dyDescent="0.25">
      <c r="A204" t="s">
        <v>11</v>
      </c>
      <c r="B204" t="s">
        <v>3</v>
      </c>
      <c r="C204">
        <v>2</v>
      </c>
      <c r="D204" t="s">
        <v>51</v>
      </c>
      <c r="E204" s="28">
        <v>0</v>
      </c>
      <c r="F204" s="10">
        <v>135</v>
      </c>
      <c r="G204" s="27">
        <v>35</v>
      </c>
      <c r="H204" s="10">
        <v>0</v>
      </c>
      <c r="I204" s="11">
        <f t="shared" si="3"/>
        <v>0</v>
      </c>
    </row>
    <row r="205" spans="1:9" x14ac:dyDescent="0.25">
      <c r="A205" t="s">
        <v>11</v>
      </c>
      <c r="B205" t="s">
        <v>3</v>
      </c>
      <c r="C205">
        <v>2</v>
      </c>
      <c r="D205" t="s">
        <v>51</v>
      </c>
      <c r="E205" s="28">
        <v>0</v>
      </c>
      <c r="F205" s="10">
        <v>127</v>
      </c>
      <c r="G205" s="27">
        <v>29</v>
      </c>
      <c r="H205" s="10">
        <v>0</v>
      </c>
      <c r="I205" s="11">
        <f t="shared" si="3"/>
        <v>0</v>
      </c>
    </row>
    <row r="206" spans="1:9" x14ac:dyDescent="0.25">
      <c r="A206" t="s">
        <v>11</v>
      </c>
      <c r="B206" t="s">
        <v>3</v>
      </c>
      <c r="C206">
        <v>2</v>
      </c>
      <c r="D206" t="s">
        <v>51</v>
      </c>
      <c r="E206" s="28">
        <v>0</v>
      </c>
      <c r="F206" s="10">
        <v>133</v>
      </c>
      <c r="G206" s="27">
        <v>26</v>
      </c>
      <c r="H206" s="10">
        <v>0</v>
      </c>
      <c r="I206" s="11">
        <f t="shared" si="3"/>
        <v>0</v>
      </c>
    </row>
    <row r="207" spans="1:9" x14ac:dyDescent="0.25">
      <c r="A207" t="s">
        <v>11</v>
      </c>
      <c r="B207" t="s">
        <v>3</v>
      </c>
      <c r="C207">
        <v>2</v>
      </c>
      <c r="D207" t="s">
        <v>51</v>
      </c>
      <c r="E207" s="28">
        <v>0</v>
      </c>
      <c r="F207" s="10">
        <v>116</v>
      </c>
      <c r="G207" s="27">
        <v>27</v>
      </c>
      <c r="H207" s="10">
        <v>0</v>
      </c>
      <c r="I207" s="11">
        <f t="shared" si="3"/>
        <v>0</v>
      </c>
    </row>
    <row r="208" spans="1:9" x14ac:dyDescent="0.25">
      <c r="A208" t="s">
        <v>11</v>
      </c>
      <c r="B208" t="s">
        <v>3</v>
      </c>
      <c r="C208">
        <v>2</v>
      </c>
      <c r="D208" t="s">
        <v>52</v>
      </c>
      <c r="E208" s="10">
        <v>33</v>
      </c>
      <c r="F208" s="10">
        <v>137</v>
      </c>
      <c r="G208" s="10">
        <v>0</v>
      </c>
      <c r="H208" s="10">
        <v>0</v>
      </c>
      <c r="I208" s="11">
        <f t="shared" si="3"/>
        <v>19.411764705882355</v>
      </c>
    </row>
    <row r="209" spans="1:9" x14ac:dyDescent="0.25">
      <c r="A209" t="s">
        <v>11</v>
      </c>
      <c r="B209" t="s">
        <v>3</v>
      </c>
      <c r="C209">
        <v>2</v>
      </c>
      <c r="D209" t="s">
        <v>52</v>
      </c>
      <c r="E209" s="10">
        <v>80</v>
      </c>
      <c r="F209" s="10">
        <v>120</v>
      </c>
      <c r="G209" s="10">
        <v>0</v>
      </c>
      <c r="H209" s="10">
        <v>0</v>
      </c>
      <c r="I209" s="11">
        <f t="shared" si="3"/>
        <v>40</v>
      </c>
    </row>
    <row r="210" spans="1:9" x14ac:dyDescent="0.25">
      <c r="A210" t="s">
        <v>11</v>
      </c>
      <c r="B210" t="s">
        <v>3</v>
      </c>
      <c r="C210">
        <v>2</v>
      </c>
      <c r="D210" t="s">
        <v>52</v>
      </c>
      <c r="E210" s="10">
        <v>33</v>
      </c>
      <c r="F210" s="10">
        <v>158</v>
      </c>
      <c r="G210" s="10">
        <v>0</v>
      </c>
      <c r="H210" s="10">
        <v>0</v>
      </c>
      <c r="I210" s="11">
        <f t="shared" si="3"/>
        <v>17.277486910994764</v>
      </c>
    </row>
    <row r="211" spans="1:9" x14ac:dyDescent="0.25">
      <c r="A211" t="s">
        <v>11</v>
      </c>
      <c r="B211" t="s">
        <v>3</v>
      </c>
      <c r="C211">
        <v>2</v>
      </c>
      <c r="D211" t="s">
        <v>52</v>
      </c>
      <c r="E211" s="10">
        <v>36</v>
      </c>
      <c r="F211" s="10">
        <v>208</v>
      </c>
      <c r="G211" s="10">
        <v>0</v>
      </c>
      <c r="H211" s="10">
        <v>0</v>
      </c>
      <c r="I211" s="11">
        <f t="shared" si="3"/>
        <v>14.754098360655737</v>
      </c>
    </row>
    <row r="212" spans="1:9" x14ac:dyDescent="0.25">
      <c r="A212" t="s">
        <v>11</v>
      </c>
      <c r="B212" t="s">
        <v>3</v>
      </c>
      <c r="C212">
        <v>2</v>
      </c>
      <c r="D212" t="s">
        <v>52</v>
      </c>
      <c r="E212" s="10">
        <v>65</v>
      </c>
      <c r="F212" s="10">
        <v>223</v>
      </c>
      <c r="G212" s="10">
        <v>0</v>
      </c>
      <c r="H212" s="10">
        <v>0</v>
      </c>
      <c r="I212" s="11">
        <f t="shared" si="3"/>
        <v>22.569444444444446</v>
      </c>
    </row>
    <row r="213" spans="1:9" x14ac:dyDescent="0.25">
      <c r="A213" t="s">
        <v>11</v>
      </c>
      <c r="B213" t="s">
        <v>3</v>
      </c>
      <c r="C213">
        <v>2</v>
      </c>
      <c r="D213" t="s">
        <v>52</v>
      </c>
      <c r="E213" s="28">
        <v>25</v>
      </c>
      <c r="F213" s="10">
        <v>85</v>
      </c>
      <c r="G213" s="27">
        <v>0</v>
      </c>
      <c r="H213" s="10">
        <v>0</v>
      </c>
      <c r="I213" s="11">
        <f t="shared" si="3"/>
        <v>22.727272727272727</v>
      </c>
    </row>
    <row r="214" spans="1:9" x14ac:dyDescent="0.25">
      <c r="A214" t="s">
        <v>11</v>
      </c>
      <c r="B214" t="s">
        <v>3</v>
      </c>
      <c r="C214">
        <v>2</v>
      </c>
      <c r="D214" t="s">
        <v>52</v>
      </c>
      <c r="E214" s="28">
        <v>10</v>
      </c>
      <c r="F214" s="10">
        <v>140</v>
      </c>
      <c r="G214" s="27">
        <v>0</v>
      </c>
      <c r="H214" s="10">
        <v>0</v>
      </c>
      <c r="I214" s="11">
        <f t="shared" si="3"/>
        <v>6.666666666666667</v>
      </c>
    </row>
    <row r="215" spans="1:9" x14ac:dyDescent="0.25">
      <c r="A215" t="s">
        <v>11</v>
      </c>
      <c r="B215" t="s">
        <v>3</v>
      </c>
      <c r="C215">
        <v>2</v>
      </c>
      <c r="D215" t="s">
        <v>52</v>
      </c>
      <c r="E215" s="28">
        <v>14</v>
      </c>
      <c r="F215" s="10">
        <v>184</v>
      </c>
      <c r="G215" s="27">
        <v>0</v>
      </c>
      <c r="H215" s="10">
        <v>0</v>
      </c>
      <c r="I215" s="11">
        <f t="shared" si="3"/>
        <v>7.0707070707070701</v>
      </c>
    </row>
    <row r="216" spans="1:9" x14ac:dyDescent="0.25">
      <c r="A216" t="s">
        <v>11</v>
      </c>
      <c r="B216" t="s">
        <v>3</v>
      </c>
      <c r="C216">
        <v>2</v>
      </c>
      <c r="D216" t="s">
        <v>52</v>
      </c>
      <c r="E216" s="28">
        <v>52</v>
      </c>
      <c r="F216" s="10">
        <v>115</v>
      </c>
      <c r="G216" s="27">
        <v>2</v>
      </c>
      <c r="H216" s="10">
        <v>0</v>
      </c>
      <c r="I216" s="11">
        <f t="shared" si="3"/>
        <v>30.76923076923077</v>
      </c>
    </row>
    <row r="217" spans="1:9" x14ac:dyDescent="0.25">
      <c r="A217" t="s">
        <v>11</v>
      </c>
      <c r="B217" t="s">
        <v>3</v>
      </c>
      <c r="C217">
        <v>2</v>
      </c>
      <c r="D217" t="s">
        <v>52</v>
      </c>
      <c r="E217" s="28">
        <v>41</v>
      </c>
      <c r="F217" s="10">
        <v>102</v>
      </c>
      <c r="G217" s="27">
        <v>0</v>
      </c>
      <c r="H217" s="10">
        <v>0</v>
      </c>
      <c r="I217" s="11">
        <f t="shared" si="3"/>
        <v>28.671328671328673</v>
      </c>
    </row>
    <row r="218" spans="1:9" x14ac:dyDescent="0.25">
      <c r="A218" t="s">
        <v>10</v>
      </c>
      <c r="B218" t="s">
        <v>3</v>
      </c>
      <c r="C218">
        <v>2</v>
      </c>
      <c r="D218" t="s">
        <v>50</v>
      </c>
      <c r="E218" s="10">
        <v>0</v>
      </c>
      <c r="F218" s="10">
        <v>1</v>
      </c>
      <c r="G218" s="10">
        <v>0</v>
      </c>
      <c r="H218" s="10">
        <v>0</v>
      </c>
      <c r="I218" s="11">
        <f t="shared" si="3"/>
        <v>0</v>
      </c>
    </row>
    <row r="219" spans="1:9" x14ac:dyDescent="0.25">
      <c r="A219" t="s">
        <v>10</v>
      </c>
      <c r="B219" t="s">
        <v>3</v>
      </c>
      <c r="C219">
        <v>2</v>
      </c>
      <c r="D219" t="s">
        <v>50</v>
      </c>
      <c r="E219" s="10">
        <v>25</v>
      </c>
      <c r="F219" s="10">
        <v>160</v>
      </c>
      <c r="G219" s="10">
        <v>9</v>
      </c>
      <c r="H219" s="10">
        <v>0</v>
      </c>
      <c r="I219" s="11">
        <f t="shared" si="3"/>
        <v>12.886597938144329</v>
      </c>
    </row>
    <row r="220" spans="1:9" x14ac:dyDescent="0.25">
      <c r="A220" t="s">
        <v>10</v>
      </c>
      <c r="B220" t="s">
        <v>3</v>
      </c>
      <c r="C220">
        <v>2</v>
      </c>
      <c r="D220" t="s">
        <v>50</v>
      </c>
      <c r="E220" s="10">
        <v>5</v>
      </c>
      <c r="F220" s="10">
        <v>227</v>
      </c>
      <c r="G220" s="10">
        <v>23</v>
      </c>
      <c r="H220" s="10">
        <v>0</v>
      </c>
      <c r="I220" s="11">
        <f t="shared" si="3"/>
        <v>1.9607843137254901</v>
      </c>
    </row>
    <row r="221" spans="1:9" x14ac:dyDescent="0.25">
      <c r="A221" t="s">
        <v>10</v>
      </c>
      <c r="B221" t="s">
        <v>3</v>
      </c>
      <c r="C221">
        <v>2</v>
      </c>
      <c r="D221" t="s">
        <v>50</v>
      </c>
      <c r="E221" s="10">
        <v>3</v>
      </c>
      <c r="F221" s="10">
        <v>152</v>
      </c>
      <c r="G221" s="10">
        <v>17</v>
      </c>
      <c r="H221" s="10">
        <v>0</v>
      </c>
      <c r="I221" s="11">
        <f t="shared" si="3"/>
        <v>1.7441860465116279</v>
      </c>
    </row>
    <row r="222" spans="1:9" x14ac:dyDescent="0.25">
      <c r="A222" t="s">
        <v>10</v>
      </c>
      <c r="B222" t="s">
        <v>3</v>
      </c>
      <c r="C222">
        <v>2</v>
      </c>
      <c r="D222" t="s">
        <v>50</v>
      </c>
      <c r="E222" s="10">
        <v>9</v>
      </c>
      <c r="F222" s="10">
        <v>197</v>
      </c>
      <c r="G222" s="10">
        <v>21</v>
      </c>
      <c r="H222" s="10">
        <v>0</v>
      </c>
      <c r="I222" s="11">
        <f t="shared" si="3"/>
        <v>3.9647577092511015</v>
      </c>
    </row>
    <row r="223" spans="1:9" x14ac:dyDescent="0.25">
      <c r="A223" t="s">
        <v>10</v>
      </c>
      <c r="B223" t="s">
        <v>3</v>
      </c>
      <c r="C223">
        <v>2</v>
      </c>
      <c r="D223" t="s">
        <v>50</v>
      </c>
      <c r="E223" s="28">
        <v>6</v>
      </c>
      <c r="F223" s="10">
        <v>136</v>
      </c>
      <c r="G223" s="27">
        <v>15</v>
      </c>
      <c r="H223" s="10">
        <v>0</v>
      </c>
      <c r="I223" s="11">
        <f t="shared" si="3"/>
        <v>3.8216560509554141</v>
      </c>
    </row>
    <row r="224" spans="1:9" x14ac:dyDescent="0.25">
      <c r="A224" t="s">
        <v>10</v>
      </c>
      <c r="B224" t="s">
        <v>3</v>
      </c>
      <c r="C224">
        <v>2</v>
      </c>
      <c r="D224" t="s">
        <v>50</v>
      </c>
      <c r="E224" s="28">
        <v>10</v>
      </c>
      <c r="F224" s="10">
        <v>172</v>
      </c>
      <c r="G224" s="27">
        <v>18</v>
      </c>
      <c r="H224" s="10">
        <v>0</v>
      </c>
      <c r="I224" s="11">
        <f t="shared" si="3"/>
        <v>5</v>
      </c>
    </row>
    <row r="225" spans="1:9" x14ac:dyDescent="0.25">
      <c r="A225" t="s">
        <v>10</v>
      </c>
      <c r="B225" t="s">
        <v>3</v>
      </c>
      <c r="C225">
        <v>2</v>
      </c>
      <c r="D225" t="s">
        <v>50</v>
      </c>
      <c r="E225" s="28">
        <v>6</v>
      </c>
      <c r="F225" s="10">
        <v>225</v>
      </c>
      <c r="G225" s="27">
        <v>11</v>
      </c>
      <c r="H225" s="10">
        <v>0</v>
      </c>
      <c r="I225" s="11">
        <f t="shared" si="3"/>
        <v>2.4793388429752068</v>
      </c>
    </row>
    <row r="226" spans="1:9" x14ac:dyDescent="0.25">
      <c r="A226" t="s">
        <v>10</v>
      </c>
      <c r="B226" t="s">
        <v>3</v>
      </c>
      <c r="C226">
        <v>2</v>
      </c>
      <c r="D226" t="s">
        <v>50</v>
      </c>
      <c r="E226" s="28">
        <v>17</v>
      </c>
      <c r="F226" s="10">
        <v>208</v>
      </c>
      <c r="G226" s="27">
        <v>14</v>
      </c>
      <c r="H226" s="10">
        <v>0</v>
      </c>
      <c r="I226" s="11">
        <f t="shared" si="3"/>
        <v>7.1129707112970717</v>
      </c>
    </row>
    <row r="227" spans="1:9" x14ac:dyDescent="0.25">
      <c r="A227" t="s">
        <v>10</v>
      </c>
      <c r="B227" t="s">
        <v>3</v>
      </c>
      <c r="C227">
        <v>2</v>
      </c>
      <c r="D227" t="s">
        <v>50</v>
      </c>
      <c r="E227" s="28">
        <v>5</v>
      </c>
      <c r="F227" s="10">
        <v>165</v>
      </c>
      <c r="G227" s="27">
        <v>17</v>
      </c>
      <c r="H227" s="10">
        <v>0</v>
      </c>
      <c r="I227" s="11">
        <f t="shared" si="3"/>
        <v>2.6737967914438503</v>
      </c>
    </row>
    <row r="228" spans="1:9" x14ac:dyDescent="0.25">
      <c r="A228" t="s">
        <v>10</v>
      </c>
      <c r="B228" t="s">
        <v>3</v>
      </c>
      <c r="C228">
        <v>2</v>
      </c>
      <c r="D228" t="s">
        <v>50</v>
      </c>
      <c r="E228" s="28">
        <v>361</v>
      </c>
      <c r="F228" s="10">
        <v>35</v>
      </c>
      <c r="G228" s="27">
        <v>28</v>
      </c>
      <c r="H228" s="10">
        <v>0</v>
      </c>
      <c r="I228" s="11">
        <f t="shared" si="3"/>
        <v>85.141509433962256</v>
      </c>
    </row>
    <row r="229" spans="1:9" x14ac:dyDescent="0.25">
      <c r="A229" t="s">
        <v>10</v>
      </c>
      <c r="B229" t="s">
        <v>3</v>
      </c>
      <c r="C229">
        <v>2</v>
      </c>
      <c r="D229" t="s">
        <v>50</v>
      </c>
      <c r="E229" s="28">
        <v>365</v>
      </c>
      <c r="F229" s="10">
        <v>19</v>
      </c>
      <c r="G229" s="27">
        <v>23</v>
      </c>
      <c r="H229" s="10">
        <v>0</v>
      </c>
      <c r="I229" s="11">
        <f t="shared" si="3"/>
        <v>89.680589680589691</v>
      </c>
    </row>
    <row r="230" spans="1:9" x14ac:dyDescent="0.25">
      <c r="A230" t="s">
        <v>10</v>
      </c>
      <c r="B230" t="s">
        <v>3</v>
      </c>
      <c r="C230">
        <v>2</v>
      </c>
      <c r="D230" t="s">
        <v>51</v>
      </c>
      <c r="E230" s="10">
        <v>0</v>
      </c>
      <c r="F230" s="10">
        <v>1</v>
      </c>
      <c r="G230" s="10">
        <v>0</v>
      </c>
      <c r="H230" s="10">
        <v>0</v>
      </c>
      <c r="I230" s="11">
        <f t="shared" si="3"/>
        <v>0</v>
      </c>
    </row>
    <row r="231" spans="1:9" x14ac:dyDescent="0.25">
      <c r="A231" t="s">
        <v>10</v>
      </c>
      <c r="B231" t="s">
        <v>3</v>
      </c>
      <c r="C231">
        <v>2</v>
      </c>
      <c r="D231" t="s">
        <v>51</v>
      </c>
      <c r="E231" s="10">
        <v>0</v>
      </c>
      <c r="F231" s="10">
        <v>1</v>
      </c>
      <c r="G231" s="10">
        <v>0</v>
      </c>
      <c r="H231" s="10">
        <v>0</v>
      </c>
      <c r="I231" s="11">
        <f t="shared" si="3"/>
        <v>0</v>
      </c>
    </row>
    <row r="232" spans="1:9" x14ac:dyDescent="0.25">
      <c r="A232" t="s">
        <v>10</v>
      </c>
      <c r="B232" t="s">
        <v>3</v>
      </c>
      <c r="C232">
        <v>2</v>
      </c>
      <c r="D232" t="s">
        <v>51</v>
      </c>
      <c r="E232" s="10">
        <v>0</v>
      </c>
      <c r="F232" s="10">
        <v>1</v>
      </c>
      <c r="G232" s="10">
        <v>0</v>
      </c>
      <c r="H232" s="10">
        <v>0</v>
      </c>
      <c r="I232" s="11">
        <f t="shared" si="3"/>
        <v>0</v>
      </c>
    </row>
    <row r="233" spans="1:9" x14ac:dyDescent="0.25">
      <c r="A233" t="s">
        <v>10</v>
      </c>
      <c r="B233" t="s">
        <v>3</v>
      </c>
      <c r="C233">
        <v>2</v>
      </c>
      <c r="D233" t="s">
        <v>51</v>
      </c>
      <c r="E233" s="10">
        <v>0</v>
      </c>
      <c r="F233" s="10">
        <v>1</v>
      </c>
      <c r="G233" s="10">
        <v>0</v>
      </c>
      <c r="H233" s="10">
        <v>0</v>
      </c>
      <c r="I233" s="11">
        <f t="shared" si="3"/>
        <v>0</v>
      </c>
    </row>
    <row r="234" spans="1:9" x14ac:dyDescent="0.25">
      <c r="A234" t="s">
        <v>10</v>
      </c>
      <c r="B234" t="s">
        <v>3</v>
      </c>
      <c r="C234">
        <v>2</v>
      </c>
      <c r="D234" t="s">
        <v>51</v>
      </c>
      <c r="E234" s="10">
        <v>0</v>
      </c>
      <c r="F234" s="10">
        <v>1</v>
      </c>
      <c r="G234" s="10">
        <v>0</v>
      </c>
      <c r="H234" s="10">
        <v>0</v>
      </c>
      <c r="I234" s="11">
        <f t="shared" si="3"/>
        <v>0</v>
      </c>
    </row>
    <row r="235" spans="1:9" x14ac:dyDescent="0.25">
      <c r="A235" t="s">
        <v>10</v>
      </c>
      <c r="B235" t="s">
        <v>3</v>
      </c>
      <c r="C235">
        <v>2</v>
      </c>
      <c r="D235" t="s">
        <v>51</v>
      </c>
      <c r="E235" s="28">
        <v>0</v>
      </c>
      <c r="F235" s="10">
        <v>124</v>
      </c>
      <c r="G235" s="27">
        <v>20</v>
      </c>
      <c r="H235" s="10">
        <v>0</v>
      </c>
      <c r="I235" s="11">
        <f t="shared" si="3"/>
        <v>0</v>
      </c>
    </row>
    <row r="236" spans="1:9" x14ac:dyDescent="0.25">
      <c r="A236" t="s">
        <v>10</v>
      </c>
      <c r="B236" t="s">
        <v>3</v>
      </c>
      <c r="C236">
        <v>2</v>
      </c>
      <c r="D236" t="s">
        <v>51</v>
      </c>
      <c r="E236" s="28">
        <v>0</v>
      </c>
      <c r="F236" s="10">
        <v>135</v>
      </c>
      <c r="G236" s="27">
        <v>20</v>
      </c>
      <c r="H236" s="10">
        <v>0</v>
      </c>
      <c r="I236" s="11">
        <f t="shared" si="3"/>
        <v>0</v>
      </c>
    </row>
    <row r="237" spans="1:9" x14ac:dyDescent="0.25">
      <c r="A237" t="s">
        <v>10</v>
      </c>
      <c r="B237" t="s">
        <v>3</v>
      </c>
      <c r="C237">
        <v>2</v>
      </c>
      <c r="D237" t="s">
        <v>51</v>
      </c>
      <c r="E237" s="28">
        <v>0</v>
      </c>
      <c r="F237" s="10">
        <v>106</v>
      </c>
      <c r="G237" s="27">
        <v>31</v>
      </c>
      <c r="H237" s="10">
        <v>0</v>
      </c>
      <c r="I237" s="11">
        <f t="shared" si="3"/>
        <v>0</v>
      </c>
    </row>
    <row r="238" spans="1:9" x14ac:dyDescent="0.25">
      <c r="A238" t="s">
        <v>10</v>
      </c>
      <c r="B238" t="s">
        <v>3</v>
      </c>
      <c r="C238">
        <v>2</v>
      </c>
      <c r="D238" t="s">
        <v>51</v>
      </c>
      <c r="E238" s="28">
        <v>0</v>
      </c>
      <c r="F238" s="10">
        <v>86</v>
      </c>
      <c r="G238" s="27">
        <v>18</v>
      </c>
      <c r="H238" s="10">
        <v>0</v>
      </c>
      <c r="I238" s="11">
        <f t="shared" si="3"/>
        <v>0</v>
      </c>
    </row>
    <row r="239" spans="1:9" x14ac:dyDescent="0.25">
      <c r="A239" t="s">
        <v>10</v>
      </c>
      <c r="B239" t="s">
        <v>3</v>
      </c>
      <c r="C239">
        <v>2</v>
      </c>
      <c r="D239" t="s">
        <v>51</v>
      </c>
      <c r="E239" s="28">
        <v>0</v>
      </c>
      <c r="F239" s="10">
        <v>98</v>
      </c>
      <c r="G239" s="27">
        <v>20</v>
      </c>
      <c r="H239" s="10">
        <v>0</v>
      </c>
      <c r="I239" s="11">
        <f t="shared" si="3"/>
        <v>0</v>
      </c>
    </row>
    <row r="240" spans="1:9" x14ac:dyDescent="0.25">
      <c r="A240" t="s">
        <v>10</v>
      </c>
      <c r="B240" t="s">
        <v>3</v>
      </c>
      <c r="C240">
        <v>2</v>
      </c>
      <c r="D240" t="s">
        <v>52</v>
      </c>
      <c r="E240" s="10">
        <v>26</v>
      </c>
      <c r="F240" s="10">
        <v>45</v>
      </c>
      <c r="G240" s="10">
        <v>0</v>
      </c>
      <c r="H240" s="10">
        <v>0</v>
      </c>
      <c r="I240" s="11">
        <f t="shared" si="3"/>
        <v>36.619718309859159</v>
      </c>
    </row>
    <row r="241" spans="1:9" x14ac:dyDescent="0.25">
      <c r="A241" t="s">
        <v>10</v>
      </c>
      <c r="B241" t="s">
        <v>3</v>
      </c>
      <c r="C241">
        <v>2</v>
      </c>
      <c r="D241" t="s">
        <v>52</v>
      </c>
      <c r="E241" s="10">
        <v>24</v>
      </c>
      <c r="F241" s="10">
        <v>205</v>
      </c>
      <c r="G241" s="10">
        <v>0</v>
      </c>
      <c r="H241" s="10">
        <v>0</v>
      </c>
      <c r="I241" s="11">
        <f t="shared" si="3"/>
        <v>10.480349344978166</v>
      </c>
    </row>
    <row r="242" spans="1:9" x14ac:dyDescent="0.25">
      <c r="A242" t="s">
        <v>10</v>
      </c>
      <c r="B242" t="s">
        <v>3</v>
      </c>
      <c r="C242">
        <v>2</v>
      </c>
      <c r="D242" t="s">
        <v>52</v>
      </c>
      <c r="E242" s="10">
        <v>2</v>
      </c>
      <c r="F242" s="10">
        <v>164</v>
      </c>
      <c r="G242" s="10">
        <v>0</v>
      </c>
      <c r="H242" s="10">
        <v>0</v>
      </c>
      <c r="I242" s="11">
        <f t="shared" si="3"/>
        <v>1.2048192771084338</v>
      </c>
    </row>
    <row r="243" spans="1:9" x14ac:dyDescent="0.25">
      <c r="A243" t="s">
        <v>10</v>
      </c>
      <c r="B243" t="s">
        <v>3</v>
      </c>
      <c r="C243">
        <v>2</v>
      </c>
      <c r="D243" t="s">
        <v>52</v>
      </c>
      <c r="E243" s="10">
        <v>62</v>
      </c>
      <c r="F243" s="10">
        <v>243</v>
      </c>
      <c r="G243" s="10">
        <v>0</v>
      </c>
      <c r="H243" s="10">
        <v>0</v>
      </c>
      <c r="I243" s="11">
        <f t="shared" si="3"/>
        <v>20.327868852459016</v>
      </c>
    </row>
    <row r="244" spans="1:9" x14ac:dyDescent="0.25">
      <c r="A244" t="s">
        <v>10</v>
      </c>
      <c r="B244" t="s">
        <v>3</v>
      </c>
      <c r="C244">
        <v>2</v>
      </c>
      <c r="D244" t="s">
        <v>52</v>
      </c>
      <c r="E244" s="10">
        <v>16</v>
      </c>
      <c r="F244" s="10">
        <v>138</v>
      </c>
      <c r="G244" s="10">
        <v>0</v>
      </c>
      <c r="H244" s="10">
        <v>0</v>
      </c>
      <c r="I244" s="11">
        <f t="shared" si="3"/>
        <v>10.38961038961039</v>
      </c>
    </row>
    <row r="245" spans="1:9" x14ac:dyDescent="0.25">
      <c r="A245" t="s">
        <v>10</v>
      </c>
      <c r="B245" t="s">
        <v>3</v>
      </c>
      <c r="C245">
        <v>2</v>
      </c>
      <c r="D245" t="s">
        <v>52</v>
      </c>
      <c r="E245" s="28">
        <v>42</v>
      </c>
      <c r="F245" s="10">
        <v>158</v>
      </c>
      <c r="G245" s="27">
        <v>0</v>
      </c>
      <c r="H245" s="10">
        <v>0</v>
      </c>
      <c r="I245" s="11">
        <f t="shared" si="3"/>
        <v>21</v>
      </c>
    </row>
    <row r="246" spans="1:9" x14ac:dyDescent="0.25">
      <c r="A246" t="s">
        <v>10</v>
      </c>
      <c r="B246" t="s">
        <v>3</v>
      </c>
      <c r="C246">
        <v>2</v>
      </c>
      <c r="D246" t="s">
        <v>52</v>
      </c>
      <c r="E246" s="28">
        <v>88</v>
      </c>
      <c r="F246" s="10">
        <v>177</v>
      </c>
      <c r="G246" s="27">
        <v>0</v>
      </c>
      <c r="H246" s="10">
        <v>0</v>
      </c>
      <c r="I246" s="11">
        <f t="shared" si="3"/>
        <v>33.20754716981132</v>
      </c>
    </row>
    <row r="247" spans="1:9" x14ac:dyDescent="0.25">
      <c r="A247" t="s">
        <v>10</v>
      </c>
      <c r="B247" t="s">
        <v>3</v>
      </c>
      <c r="C247">
        <v>2</v>
      </c>
      <c r="D247" t="s">
        <v>52</v>
      </c>
      <c r="E247" s="28">
        <v>102</v>
      </c>
      <c r="F247" s="10">
        <v>196</v>
      </c>
      <c r="G247" s="27">
        <v>0</v>
      </c>
      <c r="H247" s="10">
        <v>0</v>
      </c>
      <c r="I247" s="11">
        <f t="shared" si="3"/>
        <v>34.228187919463089</v>
      </c>
    </row>
    <row r="248" spans="1:9" x14ac:dyDescent="0.25">
      <c r="A248" t="s">
        <v>10</v>
      </c>
      <c r="B248" t="s">
        <v>3</v>
      </c>
      <c r="C248">
        <v>2</v>
      </c>
      <c r="D248" t="s">
        <v>52</v>
      </c>
      <c r="E248" s="28">
        <v>52</v>
      </c>
      <c r="F248" s="10">
        <v>110</v>
      </c>
      <c r="G248" s="27">
        <v>0</v>
      </c>
      <c r="H248" s="10">
        <v>0</v>
      </c>
      <c r="I248" s="11">
        <f t="shared" si="3"/>
        <v>32.098765432098766</v>
      </c>
    </row>
    <row r="249" spans="1:9" x14ac:dyDescent="0.25">
      <c r="A249" t="s">
        <v>10</v>
      </c>
      <c r="B249" t="s">
        <v>3</v>
      </c>
      <c r="C249">
        <v>2</v>
      </c>
      <c r="D249" t="s">
        <v>52</v>
      </c>
      <c r="E249" s="28">
        <v>23</v>
      </c>
      <c r="F249" s="10">
        <v>143</v>
      </c>
      <c r="G249" s="27">
        <v>0</v>
      </c>
      <c r="H249" s="10">
        <v>0</v>
      </c>
      <c r="I249" s="11">
        <f t="shared" si="3"/>
        <v>13.855421686746988</v>
      </c>
    </row>
    <row r="250" spans="1:9" x14ac:dyDescent="0.25">
      <c r="A250" t="s">
        <v>20</v>
      </c>
      <c r="B250" t="s">
        <v>3</v>
      </c>
      <c r="C250">
        <v>3</v>
      </c>
      <c r="D250" t="s">
        <v>50</v>
      </c>
      <c r="E250" s="10">
        <v>0</v>
      </c>
      <c r="F250" s="10">
        <v>1</v>
      </c>
      <c r="G250" s="10">
        <v>0</v>
      </c>
      <c r="H250" s="10">
        <v>0</v>
      </c>
      <c r="I250" s="11">
        <f t="shared" si="3"/>
        <v>0</v>
      </c>
    </row>
    <row r="251" spans="1:9" x14ac:dyDescent="0.25">
      <c r="A251" t="s">
        <v>20</v>
      </c>
      <c r="B251" t="s">
        <v>3</v>
      </c>
      <c r="C251">
        <v>3</v>
      </c>
      <c r="D251" t="s">
        <v>50</v>
      </c>
      <c r="E251" s="10">
        <v>0</v>
      </c>
      <c r="F251" s="10">
        <v>1</v>
      </c>
      <c r="G251" s="10">
        <v>0</v>
      </c>
      <c r="H251" s="10">
        <v>0</v>
      </c>
      <c r="I251" s="11">
        <f t="shared" si="3"/>
        <v>0</v>
      </c>
    </row>
    <row r="252" spans="1:9" x14ac:dyDescent="0.25">
      <c r="A252" t="s">
        <v>20</v>
      </c>
      <c r="B252" t="s">
        <v>3</v>
      </c>
      <c r="C252">
        <v>3</v>
      </c>
      <c r="D252" t="s">
        <v>50</v>
      </c>
      <c r="E252" s="10">
        <v>0</v>
      </c>
      <c r="F252" s="10">
        <v>1</v>
      </c>
      <c r="G252" s="10">
        <v>0</v>
      </c>
      <c r="H252" s="10">
        <v>0</v>
      </c>
      <c r="I252" s="11">
        <f t="shared" si="3"/>
        <v>0</v>
      </c>
    </row>
    <row r="253" spans="1:9" x14ac:dyDescent="0.25">
      <c r="A253" t="s">
        <v>20</v>
      </c>
      <c r="B253" t="s">
        <v>3</v>
      </c>
      <c r="C253">
        <v>3</v>
      </c>
      <c r="D253" t="s">
        <v>50</v>
      </c>
      <c r="E253" s="10">
        <v>0</v>
      </c>
      <c r="F253" s="10">
        <v>1</v>
      </c>
      <c r="G253" s="10">
        <v>0</v>
      </c>
      <c r="H253" s="10">
        <v>0</v>
      </c>
      <c r="I253" s="11">
        <f t="shared" si="3"/>
        <v>0</v>
      </c>
    </row>
    <row r="254" spans="1:9" x14ac:dyDescent="0.25">
      <c r="A254" t="s">
        <v>20</v>
      </c>
      <c r="B254" t="s">
        <v>3</v>
      </c>
      <c r="C254">
        <v>3</v>
      </c>
      <c r="D254" t="s">
        <v>50</v>
      </c>
      <c r="E254" s="10">
        <v>3</v>
      </c>
      <c r="F254" s="10">
        <v>107</v>
      </c>
      <c r="G254" s="10">
        <v>4</v>
      </c>
      <c r="H254" s="10">
        <v>0</v>
      </c>
      <c r="I254" s="11">
        <f t="shared" si="3"/>
        <v>2.6315789473684208</v>
      </c>
    </row>
    <row r="255" spans="1:9" x14ac:dyDescent="0.25">
      <c r="A255" t="s">
        <v>20</v>
      </c>
      <c r="B255" t="s">
        <v>3</v>
      </c>
      <c r="C255">
        <v>3</v>
      </c>
      <c r="D255" t="s">
        <v>50</v>
      </c>
      <c r="E255" s="28">
        <v>4</v>
      </c>
      <c r="F255" s="10">
        <v>276</v>
      </c>
      <c r="G255" s="27">
        <v>34</v>
      </c>
      <c r="H255" s="10">
        <v>0</v>
      </c>
      <c r="I255" s="11">
        <f t="shared" si="3"/>
        <v>1.2738853503184715</v>
      </c>
    </row>
    <row r="256" spans="1:9" x14ac:dyDescent="0.25">
      <c r="A256" t="s">
        <v>20</v>
      </c>
      <c r="B256" t="s">
        <v>3</v>
      </c>
      <c r="C256">
        <v>3</v>
      </c>
      <c r="D256" t="s">
        <v>50</v>
      </c>
      <c r="E256" s="28">
        <v>12</v>
      </c>
      <c r="F256" s="10">
        <v>352</v>
      </c>
      <c r="G256" s="27">
        <v>16</v>
      </c>
      <c r="H256" s="10">
        <v>0</v>
      </c>
      <c r="I256" s="11">
        <f t="shared" si="3"/>
        <v>3.1578947368421053</v>
      </c>
    </row>
    <row r="257" spans="1:9" x14ac:dyDescent="0.25">
      <c r="A257" t="s">
        <v>20</v>
      </c>
      <c r="B257" t="s">
        <v>3</v>
      </c>
      <c r="C257">
        <v>3</v>
      </c>
      <c r="D257" t="s">
        <v>50</v>
      </c>
      <c r="E257" s="28">
        <v>2</v>
      </c>
      <c r="F257" s="10">
        <v>364</v>
      </c>
      <c r="G257" s="27">
        <v>18</v>
      </c>
      <c r="H257" s="10">
        <v>0</v>
      </c>
      <c r="I257" s="11">
        <f t="shared" si="3"/>
        <v>0.52083333333333326</v>
      </c>
    </row>
    <row r="258" spans="1:9" x14ac:dyDescent="0.25">
      <c r="A258" t="s">
        <v>20</v>
      </c>
      <c r="B258" t="s">
        <v>3</v>
      </c>
      <c r="C258">
        <v>3</v>
      </c>
      <c r="D258" t="s">
        <v>50</v>
      </c>
      <c r="E258" s="28">
        <v>0</v>
      </c>
      <c r="F258" s="10">
        <v>284</v>
      </c>
      <c r="G258" s="27">
        <v>13</v>
      </c>
      <c r="H258" s="10">
        <v>0</v>
      </c>
      <c r="I258" s="11">
        <f t="shared" ref="I258:I321" si="4">IF(ISBLANK(E258),"",SUM(E258,H258)/SUM(E258:H258)*100)</f>
        <v>0</v>
      </c>
    </row>
    <row r="259" spans="1:9" x14ac:dyDescent="0.25">
      <c r="A259" t="s">
        <v>20</v>
      </c>
      <c r="B259" t="s">
        <v>3</v>
      </c>
      <c r="C259">
        <v>3</v>
      </c>
      <c r="D259" t="s">
        <v>50</v>
      </c>
      <c r="E259" s="28">
        <v>3</v>
      </c>
      <c r="F259" s="10">
        <v>238</v>
      </c>
      <c r="G259" s="27">
        <v>11</v>
      </c>
      <c r="H259" s="10">
        <v>0</v>
      </c>
      <c r="I259" s="11">
        <f t="shared" si="4"/>
        <v>1.1904761904761905</v>
      </c>
    </row>
    <row r="260" spans="1:9" x14ac:dyDescent="0.25">
      <c r="A260" t="s">
        <v>20</v>
      </c>
      <c r="B260" t="s">
        <v>3</v>
      </c>
      <c r="C260">
        <v>3</v>
      </c>
      <c r="D260" t="s">
        <v>51</v>
      </c>
      <c r="E260" s="10">
        <v>0</v>
      </c>
      <c r="F260" s="10">
        <v>1</v>
      </c>
      <c r="G260" s="10">
        <v>0</v>
      </c>
      <c r="H260" s="10">
        <v>0</v>
      </c>
      <c r="I260" s="11">
        <f t="shared" si="4"/>
        <v>0</v>
      </c>
    </row>
    <row r="261" spans="1:9" x14ac:dyDescent="0.25">
      <c r="A261" t="s">
        <v>20</v>
      </c>
      <c r="B261" t="s">
        <v>3</v>
      </c>
      <c r="C261">
        <v>3</v>
      </c>
      <c r="D261" t="s">
        <v>51</v>
      </c>
      <c r="E261" s="10">
        <v>0</v>
      </c>
      <c r="F261" s="10">
        <v>1</v>
      </c>
      <c r="G261" s="10">
        <v>0</v>
      </c>
      <c r="H261" s="10">
        <v>0</v>
      </c>
      <c r="I261" s="11">
        <f t="shared" si="4"/>
        <v>0</v>
      </c>
    </row>
    <row r="262" spans="1:9" x14ac:dyDescent="0.25">
      <c r="A262" t="s">
        <v>20</v>
      </c>
      <c r="B262" t="s">
        <v>3</v>
      </c>
      <c r="C262">
        <v>3</v>
      </c>
      <c r="D262" t="s">
        <v>51</v>
      </c>
      <c r="E262" s="10">
        <v>0</v>
      </c>
      <c r="F262" s="10">
        <v>1</v>
      </c>
      <c r="G262" s="10">
        <v>0</v>
      </c>
      <c r="H262" s="10">
        <v>0</v>
      </c>
      <c r="I262" s="11">
        <f t="shared" si="4"/>
        <v>0</v>
      </c>
    </row>
    <row r="263" spans="1:9" x14ac:dyDescent="0.25">
      <c r="A263" t="s">
        <v>20</v>
      </c>
      <c r="B263" t="s">
        <v>3</v>
      </c>
      <c r="C263">
        <v>3</v>
      </c>
      <c r="D263" t="s">
        <v>51</v>
      </c>
      <c r="E263" s="10">
        <v>0</v>
      </c>
      <c r="F263" s="10">
        <v>1</v>
      </c>
      <c r="G263" s="10">
        <v>0</v>
      </c>
      <c r="H263" s="10">
        <v>0</v>
      </c>
      <c r="I263" s="11">
        <f t="shared" si="4"/>
        <v>0</v>
      </c>
    </row>
    <row r="264" spans="1:9" x14ac:dyDescent="0.25">
      <c r="A264" t="s">
        <v>20</v>
      </c>
      <c r="B264" t="s">
        <v>3</v>
      </c>
      <c r="C264">
        <v>3</v>
      </c>
      <c r="D264" t="s">
        <v>51</v>
      </c>
      <c r="E264" s="10">
        <v>0</v>
      </c>
      <c r="F264" s="10">
        <v>1</v>
      </c>
      <c r="G264" s="10">
        <v>0</v>
      </c>
      <c r="H264" s="10">
        <v>0</v>
      </c>
      <c r="I264" s="11">
        <f t="shared" si="4"/>
        <v>0</v>
      </c>
    </row>
    <row r="265" spans="1:9" x14ac:dyDescent="0.25">
      <c r="A265" t="s">
        <v>20</v>
      </c>
      <c r="B265" t="s">
        <v>3</v>
      </c>
      <c r="C265">
        <v>3</v>
      </c>
      <c r="D265" t="s">
        <v>51</v>
      </c>
      <c r="E265" s="28">
        <v>0</v>
      </c>
      <c r="F265" s="10">
        <v>169</v>
      </c>
      <c r="G265" s="27">
        <v>42</v>
      </c>
      <c r="H265" s="10">
        <v>0</v>
      </c>
      <c r="I265" s="11">
        <f t="shared" si="4"/>
        <v>0</v>
      </c>
    </row>
    <row r="266" spans="1:9" x14ac:dyDescent="0.25">
      <c r="A266" t="s">
        <v>20</v>
      </c>
      <c r="B266" t="s">
        <v>3</v>
      </c>
      <c r="C266">
        <v>3</v>
      </c>
      <c r="D266" t="s">
        <v>51</v>
      </c>
      <c r="E266" s="28">
        <v>0</v>
      </c>
      <c r="F266" s="10">
        <v>177</v>
      </c>
      <c r="G266" s="27">
        <v>38</v>
      </c>
      <c r="H266" s="10">
        <v>0</v>
      </c>
      <c r="I266" s="11">
        <f t="shared" si="4"/>
        <v>0</v>
      </c>
    </row>
    <row r="267" spans="1:9" x14ac:dyDescent="0.25">
      <c r="A267" t="s">
        <v>20</v>
      </c>
      <c r="B267" t="s">
        <v>3</v>
      </c>
      <c r="C267">
        <v>3</v>
      </c>
      <c r="D267" t="s">
        <v>51</v>
      </c>
      <c r="E267" s="28">
        <v>0</v>
      </c>
      <c r="F267" s="10">
        <v>141</v>
      </c>
      <c r="G267" s="27">
        <v>37</v>
      </c>
      <c r="H267" s="10">
        <v>0</v>
      </c>
      <c r="I267" s="11">
        <f t="shared" si="4"/>
        <v>0</v>
      </c>
    </row>
    <row r="268" spans="1:9" x14ac:dyDescent="0.25">
      <c r="A268" t="s">
        <v>20</v>
      </c>
      <c r="B268" t="s">
        <v>3</v>
      </c>
      <c r="C268">
        <v>3</v>
      </c>
      <c r="D268" t="s">
        <v>51</v>
      </c>
      <c r="E268" s="28">
        <v>1</v>
      </c>
      <c r="F268" s="10">
        <v>136</v>
      </c>
      <c r="G268" s="27">
        <v>40</v>
      </c>
      <c r="H268" s="10">
        <v>0</v>
      </c>
      <c r="I268" s="11">
        <f t="shared" si="4"/>
        <v>0.56497175141242939</v>
      </c>
    </row>
    <row r="269" spans="1:9" x14ac:dyDescent="0.25">
      <c r="A269" t="s">
        <v>20</v>
      </c>
      <c r="B269" t="s">
        <v>3</v>
      </c>
      <c r="C269">
        <v>3</v>
      </c>
      <c r="D269" t="s">
        <v>51</v>
      </c>
      <c r="E269" s="28">
        <v>0</v>
      </c>
      <c r="F269" s="10">
        <v>183</v>
      </c>
      <c r="G269" s="27">
        <v>37</v>
      </c>
      <c r="H269" s="10">
        <v>0</v>
      </c>
      <c r="I269" s="11">
        <f t="shared" si="4"/>
        <v>0</v>
      </c>
    </row>
    <row r="270" spans="1:9" x14ac:dyDescent="0.25">
      <c r="A270" t="s">
        <v>20</v>
      </c>
      <c r="B270" t="s">
        <v>3</v>
      </c>
      <c r="C270">
        <v>3</v>
      </c>
      <c r="D270" t="s">
        <v>52</v>
      </c>
      <c r="E270" s="10">
        <v>46</v>
      </c>
      <c r="F270" s="10">
        <v>139</v>
      </c>
      <c r="G270" s="10">
        <v>0</v>
      </c>
      <c r="H270" s="10">
        <v>0</v>
      </c>
      <c r="I270" s="11">
        <f t="shared" si="4"/>
        <v>24.864864864864867</v>
      </c>
    </row>
    <row r="271" spans="1:9" x14ac:dyDescent="0.25">
      <c r="A271" t="s">
        <v>20</v>
      </c>
      <c r="B271" t="s">
        <v>3</v>
      </c>
      <c r="C271">
        <v>3</v>
      </c>
      <c r="D271" t="s">
        <v>52</v>
      </c>
      <c r="E271" s="10">
        <v>21</v>
      </c>
      <c r="F271" s="10">
        <v>189</v>
      </c>
      <c r="G271" s="10">
        <v>0</v>
      </c>
      <c r="H271" s="10">
        <v>0</v>
      </c>
      <c r="I271" s="11">
        <f t="shared" si="4"/>
        <v>10</v>
      </c>
    </row>
    <row r="272" spans="1:9" x14ac:dyDescent="0.25">
      <c r="A272" t="s">
        <v>20</v>
      </c>
      <c r="B272" t="s">
        <v>3</v>
      </c>
      <c r="C272">
        <v>3</v>
      </c>
      <c r="D272" t="s">
        <v>52</v>
      </c>
      <c r="E272" s="10">
        <v>43</v>
      </c>
      <c r="F272" s="10">
        <v>42</v>
      </c>
      <c r="G272" s="10">
        <v>0</v>
      </c>
      <c r="H272" s="10">
        <v>0</v>
      </c>
      <c r="I272" s="11">
        <f t="shared" si="4"/>
        <v>50.588235294117645</v>
      </c>
    </row>
    <row r="273" spans="1:9" x14ac:dyDescent="0.25">
      <c r="A273" t="s">
        <v>20</v>
      </c>
      <c r="B273" t="s">
        <v>3</v>
      </c>
      <c r="C273">
        <v>3</v>
      </c>
      <c r="D273" t="s">
        <v>52</v>
      </c>
      <c r="E273" s="10">
        <v>34</v>
      </c>
      <c r="F273" s="10">
        <v>47</v>
      </c>
      <c r="G273" s="10">
        <v>0</v>
      </c>
      <c r="H273" s="10">
        <v>0</v>
      </c>
      <c r="I273" s="11">
        <f t="shared" si="4"/>
        <v>41.975308641975303</v>
      </c>
    </row>
    <row r="274" spans="1:9" x14ac:dyDescent="0.25">
      <c r="A274" t="s">
        <v>20</v>
      </c>
      <c r="B274" t="s">
        <v>3</v>
      </c>
      <c r="C274">
        <v>3</v>
      </c>
      <c r="D274" t="s">
        <v>52</v>
      </c>
      <c r="E274" s="10">
        <v>6</v>
      </c>
      <c r="F274" s="10">
        <v>124</v>
      </c>
      <c r="G274" s="10">
        <v>0</v>
      </c>
      <c r="H274" s="10">
        <v>0</v>
      </c>
      <c r="I274" s="11">
        <f t="shared" si="4"/>
        <v>4.6153846153846159</v>
      </c>
    </row>
    <row r="275" spans="1:9" x14ac:dyDescent="0.25">
      <c r="A275" t="s">
        <v>20</v>
      </c>
      <c r="B275" t="s">
        <v>3</v>
      </c>
      <c r="C275">
        <v>3</v>
      </c>
      <c r="D275" t="s">
        <v>52</v>
      </c>
      <c r="E275" s="28">
        <v>59</v>
      </c>
      <c r="F275" s="10">
        <v>193</v>
      </c>
      <c r="G275" s="27">
        <v>1</v>
      </c>
      <c r="H275" s="10">
        <v>0</v>
      </c>
      <c r="I275" s="11">
        <f t="shared" si="4"/>
        <v>23.320158102766801</v>
      </c>
    </row>
    <row r="276" spans="1:9" x14ac:dyDescent="0.25">
      <c r="A276" t="s">
        <v>20</v>
      </c>
      <c r="B276" t="s">
        <v>3</v>
      </c>
      <c r="C276">
        <v>3</v>
      </c>
      <c r="D276" t="s">
        <v>52</v>
      </c>
      <c r="E276" s="28">
        <v>60</v>
      </c>
      <c r="F276" s="10">
        <v>139</v>
      </c>
      <c r="G276" s="27">
        <v>0</v>
      </c>
      <c r="H276" s="10">
        <v>0</v>
      </c>
      <c r="I276" s="11">
        <f t="shared" si="4"/>
        <v>30.150753768844218</v>
      </c>
    </row>
    <row r="277" spans="1:9" x14ac:dyDescent="0.25">
      <c r="A277" t="s">
        <v>20</v>
      </c>
      <c r="B277" t="s">
        <v>3</v>
      </c>
      <c r="C277">
        <v>3</v>
      </c>
      <c r="D277" t="s">
        <v>52</v>
      </c>
      <c r="E277" s="28">
        <v>52</v>
      </c>
      <c r="F277" s="10">
        <v>162</v>
      </c>
      <c r="G277" s="27">
        <v>0</v>
      </c>
      <c r="H277" s="10">
        <v>0</v>
      </c>
      <c r="I277" s="11">
        <f t="shared" si="4"/>
        <v>24.299065420560748</v>
      </c>
    </row>
    <row r="278" spans="1:9" x14ac:dyDescent="0.25">
      <c r="A278" t="s">
        <v>20</v>
      </c>
      <c r="B278" t="s">
        <v>3</v>
      </c>
      <c r="C278">
        <v>3</v>
      </c>
      <c r="D278" t="s">
        <v>52</v>
      </c>
      <c r="E278" s="28">
        <v>98</v>
      </c>
      <c r="F278" s="10">
        <v>282</v>
      </c>
      <c r="G278" s="27">
        <v>0</v>
      </c>
      <c r="H278" s="10">
        <v>0</v>
      </c>
      <c r="I278" s="11">
        <f t="shared" si="4"/>
        <v>25.789473684210527</v>
      </c>
    </row>
    <row r="279" spans="1:9" x14ac:dyDescent="0.25">
      <c r="A279" t="s">
        <v>20</v>
      </c>
      <c r="B279" t="s">
        <v>3</v>
      </c>
      <c r="C279">
        <v>3</v>
      </c>
      <c r="D279" t="s">
        <v>52</v>
      </c>
      <c r="E279" s="28">
        <v>47</v>
      </c>
      <c r="F279" s="10">
        <v>266</v>
      </c>
      <c r="G279" s="27">
        <v>0</v>
      </c>
      <c r="H279" s="10">
        <v>0</v>
      </c>
      <c r="I279" s="11">
        <f t="shared" si="4"/>
        <v>15.015974440894569</v>
      </c>
    </row>
    <row r="280" spans="1:9" x14ac:dyDescent="0.25">
      <c r="A280" t="s">
        <v>22</v>
      </c>
      <c r="B280" t="s">
        <v>3</v>
      </c>
      <c r="C280">
        <v>3</v>
      </c>
      <c r="D280" t="s">
        <v>50</v>
      </c>
      <c r="E280" s="10">
        <v>4</v>
      </c>
      <c r="F280" s="10">
        <v>85</v>
      </c>
      <c r="G280" s="10">
        <v>10</v>
      </c>
      <c r="H280" s="10">
        <v>0</v>
      </c>
      <c r="I280" s="11">
        <f t="shared" si="4"/>
        <v>4.0404040404040407</v>
      </c>
    </row>
    <row r="281" spans="1:9" x14ac:dyDescent="0.25">
      <c r="A281" t="s">
        <v>22</v>
      </c>
      <c r="B281" t="s">
        <v>3</v>
      </c>
      <c r="C281">
        <v>3</v>
      </c>
      <c r="D281" t="s">
        <v>50</v>
      </c>
      <c r="E281" s="10">
        <v>4</v>
      </c>
      <c r="F281" s="10">
        <v>84</v>
      </c>
      <c r="G281" s="10">
        <v>4</v>
      </c>
      <c r="H281" s="10">
        <v>0</v>
      </c>
      <c r="I281" s="11">
        <f t="shared" si="4"/>
        <v>4.3478260869565215</v>
      </c>
    </row>
    <row r="282" spans="1:9" x14ac:dyDescent="0.25">
      <c r="A282" t="s">
        <v>22</v>
      </c>
      <c r="B282" t="s">
        <v>3</v>
      </c>
      <c r="C282">
        <v>3</v>
      </c>
      <c r="D282" t="s">
        <v>50</v>
      </c>
      <c r="E282" s="10">
        <v>2</v>
      </c>
      <c r="F282" s="10">
        <v>77</v>
      </c>
      <c r="G282" s="10">
        <v>8</v>
      </c>
      <c r="H282" s="10">
        <v>0</v>
      </c>
      <c r="I282" s="11">
        <f t="shared" si="4"/>
        <v>2.2988505747126435</v>
      </c>
    </row>
    <row r="283" spans="1:9" x14ac:dyDescent="0.25">
      <c r="A283" t="s">
        <v>22</v>
      </c>
      <c r="B283" t="s">
        <v>3</v>
      </c>
      <c r="C283">
        <v>3</v>
      </c>
      <c r="D283" t="s">
        <v>50</v>
      </c>
      <c r="E283" s="10">
        <v>7</v>
      </c>
      <c r="F283" s="10">
        <v>77</v>
      </c>
      <c r="G283" s="10">
        <v>11</v>
      </c>
      <c r="H283" s="10">
        <v>0</v>
      </c>
      <c r="I283" s="11">
        <f t="shared" si="4"/>
        <v>7.3684210526315779</v>
      </c>
    </row>
    <row r="284" spans="1:9" x14ac:dyDescent="0.25">
      <c r="A284" t="s">
        <v>22</v>
      </c>
      <c r="B284" t="s">
        <v>3</v>
      </c>
      <c r="C284">
        <v>3</v>
      </c>
      <c r="D284" t="s">
        <v>50</v>
      </c>
      <c r="E284" s="10">
        <v>3</v>
      </c>
      <c r="F284" s="10">
        <v>94</v>
      </c>
      <c r="G284" s="10">
        <v>12</v>
      </c>
      <c r="H284" s="10">
        <v>0</v>
      </c>
      <c r="I284" s="11">
        <f t="shared" si="4"/>
        <v>2.7522935779816518</v>
      </c>
    </row>
    <row r="285" spans="1:9" x14ac:dyDescent="0.25">
      <c r="A285" t="s">
        <v>22</v>
      </c>
      <c r="B285" t="s">
        <v>3</v>
      </c>
      <c r="C285">
        <v>3</v>
      </c>
      <c r="D285" t="s">
        <v>50</v>
      </c>
      <c r="E285" s="28">
        <v>5</v>
      </c>
      <c r="F285" s="10">
        <v>115</v>
      </c>
      <c r="G285" s="27">
        <v>12</v>
      </c>
      <c r="H285" s="10">
        <v>0</v>
      </c>
      <c r="I285" s="11">
        <f t="shared" si="4"/>
        <v>3.7878787878787881</v>
      </c>
    </row>
    <row r="286" spans="1:9" x14ac:dyDescent="0.25">
      <c r="A286" t="s">
        <v>22</v>
      </c>
      <c r="B286" t="s">
        <v>3</v>
      </c>
      <c r="C286">
        <v>3</v>
      </c>
      <c r="D286" t="s">
        <v>50</v>
      </c>
      <c r="E286" s="28">
        <v>1</v>
      </c>
      <c r="F286" s="10">
        <v>144</v>
      </c>
      <c r="G286" s="27">
        <v>15</v>
      </c>
      <c r="H286" s="10">
        <v>0</v>
      </c>
      <c r="I286" s="11">
        <f t="shared" si="4"/>
        <v>0.625</v>
      </c>
    </row>
    <row r="287" spans="1:9" x14ac:dyDescent="0.25">
      <c r="A287" t="s">
        <v>22</v>
      </c>
      <c r="B287" t="s">
        <v>3</v>
      </c>
      <c r="C287">
        <v>3</v>
      </c>
      <c r="D287" t="s">
        <v>50</v>
      </c>
      <c r="E287" s="28">
        <v>6</v>
      </c>
      <c r="F287" s="10">
        <v>160</v>
      </c>
      <c r="G287" s="27">
        <v>10</v>
      </c>
      <c r="H287" s="10">
        <v>0</v>
      </c>
      <c r="I287" s="11">
        <f t="shared" si="4"/>
        <v>3.4090909090909087</v>
      </c>
    </row>
    <row r="288" spans="1:9" x14ac:dyDescent="0.25">
      <c r="A288" t="s">
        <v>22</v>
      </c>
      <c r="B288" t="s">
        <v>3</v>
      </c>
      <c r="C288">
        <v>3</v>
      </c>
      <c r="D288" t="s">
        <v>50</v>
      </c>
      <c r="E288" s="28">
        <v>9</v>
      </c>
      <c r="F288" s="10">
        <v>154</v>
      </c>
      <c r="G288" s="27">
        <v>11</v>
      </c>
      <c r="H288" s="10">
        <v>0</v>
      </c>
      <c r="I288" s="11">
        <f t="shared" si="4"/>
        <v>5.1724137931034484</v>
      </c>
    </row>
    <row r="289" spans="1:9" x14ac:dyDescent="0.25">
      <c r="A289" t="s">
        <v>22</v>
      </c>
      <c r="B289" t="s">
        <v>3</v>
      </c>
      <c r="C289">
        <v>3</v>
      </c>
      <c r="D289" t="s">
        <v>50</v>
      </c>
      <c r="E289" s="28">
        <v>8</v>
      </c>
      <c r="F289" s="10">
        <v>156</v>
      </c>
      <c r="G289" s="27">
        <v>13</v>
      </c>
      <c r="H289" s="10">
        <v>0</v>
      </c>
      <c r="I289" s="11">
        <f t="shared" si="4"/>
        <v>4.5197740112994351</v>
      </c>
    </row>
    <row r="290" spans="1:9" x14ac:dyDescent="0.25">
      <c r="A290" t="s">
        <v>22</v>
      </c>
      <c r="B290" t="s">
        <v>3</v>
      </c>
      <c r="C290">
        <v>3</v>
      </c>
      <c r="D290" t="s">
        <v>51</v>
      </c>
      <c r="E290" s="10">
        <v>0</v>
      </c>
      <c r="F290" s="10">
        <v>1</v>
      </c>
      <c r="G290" s="10">
        <v>0</v>
      </c>
      <c r="H290" s="10">
        <v>0</v>
      </c>
      <c r="I290" s="11">
        <f t="shared" si="4"/>
        <v>0</v>
      </c>
    </row>
    <row r="291" spans="1:9" x14ac:dyDescent="0.25">
      <c r="A291" t="s">
        <v>22</v>
      </c>
      <c r="B291" t="s">
        <v>3</v>
      </c>
      <c r="C291">
        <v>3</v>
      </c>
      <c r="D291" t="s">
        <v>51</v>
      </c>
      <c r="E291" s="10">
        <v>0</v>
      </c>
      <c r="F291" s="10">
        <v>1</v>
      </c>
      <c r="G291" s="10">
        <v>0</v>
      </c>
      <c r="H291" s="10">
        <v>0</v>
      </c>
      <c r="I291" s="11">
        <f t="shared" si="4"/>
        <v>0</v>
      </c>
    </row>
    <row r="292" spans="1:9" x14ac:dyDescent="0.25">
      <c r="A292" t="s">
        <v>22</v>
      </c>
      <c r="B292" t="s">
        <v>3</v>
      </c>
      <c r="C292">
        <v>3</v>
      </c>
      <c r="D292" t="s">
        <v>51</v>
      </c>
      <c r="E292" s="10">
        <v>0</v>
      </c>
      <c r="F292" s="10">
        <v>1</v>
      </c>
      <c r="G292" s="10">
        <v>0</v>
      </c>
      <c r="H292" s="10">
        <v>0</v>
      </c>
      <c r="I292" s="11">
        <f t="shared" si="4"/>
        <v>0</v>
      </c>
    </row>
    <row r="293" spans="1:9" x14ac:dyDescent="0.25">
      <c r="A293" t="s">
        <v>22</v>
      </c>
      <c r="B293" t="s">
        <v>3</v>
      </c>
      <c r="C293">
        <v>3</v>
      </c>
      <c r="D293" t="s">
        <v>51</v>
      </c>
      <c r="E293" s="10">
        <v>0</v>
      </c>
      <c r="F293" s="10">
        <v>1</v>
      </c>
      <c r="G293" s="10">
        <v>0</v>
      </c>
      <c r="H293" s="10">
        <v>0</v>
      </c>
      <c r="I293" s="11">
        <f t="shared" si="4"/>
        <v>0</v>
      </c>
    </row>
    <row r="294" spans="1:9" x14ac:dyDescent="0.25">
      <c r="A294" t="s">
        <v>22</v>
      </c>
      <c r="B294" t="s">
        <v>3</v>
      </c>
      <c r="C294">
        <v>3</v>
      </c>
      <c r="D294" t="s">
        <v>51</v>
      </c>
      <c r="E294" s="10">
        <v>0</v>
      </c>
      <c r="F294" s="10">
        <v>1</v>
      </c>
      <c r="G294" s="10">
        <v>0</v>
      </c>
      <c r="H294" s="10">
        <v>0</v>
      </c>
      <c r="I294" s="11">
        <f t="shared" si="4"/>
        <v>0</v>
      </c>
    </row>
    <row r="295" spans="1:9" x14ac:dyDescent="0.25">
      <c r="A295" t="s">
        <v>22</v>
      </c>
      <c r="B295" t="s">
        <v>3</v>
      </c>
      <c r="C295">
        <v>3</v>
      </c>
      <c r="D295" t="s">
        <v>51</v>
      </c>
      <c r="E295" s="28">
        <v>0</v>
      </c>
      <c r="F295" s="10">
        <v>85</v>
      </c>
      <c r="G295" s="27">
        <v>31</v>
      </c>
      <c r="H295" s="10">
        <v>0</v>
      </c>
      <c r="I295" s="11">
        <f t="shared" si="4"/>
        <v>0</v>
      </c>
    </row>
    <row r="296" spans="1:9" x14ac:dyDescent="0.25">
      <c r="A296" t="s">
        <v>22</v>
      </c>
      <c r="B296" t="s">
        <v>3</v>
      </c>
      <c r="C296">
        <v>3</v>
      </c>
      <c r="D296" t="s">
        <v>51</v>
      </c>
      <c r="E296" s="28">
        <v>0</v>
      </c>
      <c r="F296" s="10">
        <v>128</v>
      </c>
      <c r="G296" s="27">
        <v>30</v>
      </c>
      <c r="H296" s="10">
        <v>0</v>
      </c>
      <c r="I296" s="11">
        <f t="shared" si="4"/>
        <v>0</v>
      </c>
    </row>
    <row r="297" spans="1:9" x14ac:dyDescent="0.25">
      <c r="A297" t="s">
        <v>22</v>
      </c>
      <c r="B297" t="s">
        <v>3</v>
      </c>
      <c r="C297">
        <v>3</v>
      </c>
      <c r="D297" t="s">
        <v>51</v>
      </c>
      <c r="E297" s="28">
        <v>0</v>
      </c>
      <c r="F297" s="10">
        <v>183</v>
      </c>
      <c r="G297" s="27">
        <v>37</v>
      </c>
      <c r="H297" s="10">
        <v>0</v>
      </c>
      <c r="I297" s="11">
        <f t="shared" si="4"/>
        <v>0</v>
      </c>
    </row>
    <row r="298" spans="1:9" x14ac:dyDescent="0.25">
      <c r="A298" t="s">
        <v>22</v>
      </c>
      <c r="B298" t="s">
        <v>3</v>
      </c>
      <c r="C298">
        <v>3</v>
      </c>
      <c r="D298" t="s">
        <v>51</v>
      </c>
      <c r="E298" s="28">
        <v>0</v>
      </c>
      <c r="F298" s="10">
        <v>124</v>
      </c>
      <c r="G298" s="27">
        <v>30</v>
      </c>
      <c r="H298" s="10">
        <v>0</v>
      </c>
      <c r="I298" s="11">
        <f t="shared" si="4"/>
        <v>0</v>
      </c>
    </row>
    <row r="299" spans="1:9" x14ac:dyDescent="0.25">
      <c r="A299" t="s">
        <v>22</v>
      </c>
      <c r="B299" t="s">
        <v>3</v>
      </c>
      <c r="C299">
        <v>3</v>
      </c>
      <c r="D299" t="s">
        <v>51</v>
      </c>
      <c r="E299" s="28">
        <v>0</v>
      </c>
      <c r="F299" s="10">
        <v>78</v>
      </c>
      <c r="G299" s="27">
        <v>25</v>
      </c>
      <c r="H299" s="10">
        <v>0</v>
      </c>
      <c r="I299" s="11">
        <f t="shared" si="4"/>
        <v>0</v>
      </c>
    </row>
    <row r="300" spans="1:9" x14ac:dyDescent="0.25">
      <c r="A300" t="s">
        <v>22</v>
      </c>
      <c r="B300" t="s">
        <v>3</v>
      </c>
      <c r="C300">
        <v>3</v>
      </c>
      <c r="D300" t="s">
        <v>52</v>
      </c>
      <c r="E300" s="10">
        <v>7</v>
      </c>
      <c r="F300" s="10">
        <v>60</v>
      </c>
      <c r="G300" s="10">
        <v>0</v>
      </c>
      <c r="H300" s="10">
        <v>0</v>
      </c>
      <c r="I300" s="11">
        <f t="shared" si="4"/>
        <v>10.44776119402985</v>
      </c>
    </row>
    <row r="301" spans="1:9" x14ac:dyDescent="0.25">
      <c r="A301" t="s">
        <v>22</v>
      </c>
      <c r="B301" t="s">
        <v>3</v>
      </c>
      <c r="C301">
        <v>3</v>
      </c>
      <c r="D301" t="s">
        <v>52</v>
      </c>
      <c r="E301" s="10">
        <v>3</v>
      </c>
      <c r="F301" s="10">
        <v>112</v>
      </c>
      <c r="G301" s="10">
        <v>0</v>
      </c>
      <c r="H301" s="10">
        <v>0</v>
      </c>
      <c r="I301" s="11">
        <f t="shared" si="4"/>
        <v>2.6086956521739131</v>
      </c>
    </row>
    <row r="302" spans="1:9" x14ac:dyDescent="0.25">
      <c r="A302" t="s">
        <v>22</v>
      </c>
      <c r="B302" t="s">
        <v>3</v>
      </c>
      <c r="C302">
        <v>3</v>
      </c>
      <c r="D302" t="s">
        <v>52</v>
      </c>
      <c r="E302" s="10">
        <v>13</v>
      </c>
      <c r="F302" s="10">
        <v>133</v>
      </c>
      <c r="G302" s="10">
        <v>0</v>
      </c>
      <c r="H302" s="10">
        <v>0</v>
      </c>
      <c r="I302" s="11">
        <f t="shared" si="4"/>
        <v>8.9041095890410951</v>
      </c>
    </row>
    <row r="303" spans="1:9" x14ac:dyDescent="0.25">
      <c r="A303" t="s">
        <v>22</v>
      </c>
      <c r="B303" t="s">
        <v>3</v>
      </c>
      <c r="C303">
        <v>3</v>
      </c>
      <c r="D303" t="s">
        <v>52</v>
      </c>
      <c r="E303" s="10">
        <v>2</v>
      </c>
      <c r="F303" s="10">
        <v>87</v>
      </c>
      <c r="G303" s="10">
        <v>0</v>
      </c>
      <c r="H303" s="10">
        <v>0</v>
      </c>
      <c r="I303" s="11">
        <f t="shared" si="4"/>
        <v>2.2471910112359552</v>
      </c>
    </row>
    <row r="304" spans="1:9" x14ac:dyDescent="0.25">
      <c r="A304" t="s">
        <v>22</v>
      </c>
      <c r="B304" t="s">
        <v>3</v>
      </c>
      <c r="C304">
        <v>3</v>
      </c>
      <c r="D304" t="s">
        <v>52</v>
      </c>
      <c r="E304" s="10">
        <v>7</v>
      </c>
      <c r="F304" s="10">
        <v>93</v>
      </c>
      <c r="G304" s="10">
        <v>0</v>
      </c>
      <c r="H304" s="10">
        <v>0</v>
      </c>
      <c r="I304" s="11">
        <f t="shared" si="4"/>
        <v>7.0000000000000009</v>
      </c>
    </row>
    <row r="305" spans="1:9" x14ac:dyDescent="0.25">
      <c r="A305" t="s">
        <v>22</v>
      </c>
      <c r="B305" t="s">
        <v>3</v>
      </c>
      <c r="C305">
        <v>3</v>
      </c>
      <c r="D305" t="s">
        <v>52</v>
      </c>
      <c r="E305" s="28">
        <v>6</v>
      </c>
      <c r="F305" s="10">
        <v>177</v>
      </c>
      <c r="G305" s="27">
        <v>0</v>
      </c>
      <c r="H305" s="10">
        <v>0</v>
      </c>
      <c r="I305" s="11">
        <f t="shared" si="4"/>
        <v>3.278688524590164</v>
      </c>
    </row>
    <row r="306" spans="1:9" x14ac:dyDescent="0.25">
      <c r="A306" t="s">
        <v>22</v>
      </c>
      <c r="B306" t="s">
        <v>3</v>
      </c>
      <c r="C306">
        <v>3</v>
      </c>
      <c r="D306" t="s">
        <v>52</v>
      </c>
      <c r="E306" s="28">
        <v>7</v>
      </c>
      <c r="F306" s="10">
        <v>212</v>
      </c>
      <c r="G306" s="27">
        <v>0</v>
      </c>
      <c r="H306" s="10">
        <v>0</v>
      </c>
      <c r="I306" s="11">
        <f t="shared" si="4"/>
        <v>3.1963470319634704</v>
      </c>
    </row>
    <row r="307" spans="1:9" x14ac:dyDescent="0.25">
      <c r="A307" t="s">
        <v>22</v>
      </c>
      <c r="B307" t="s">
        <v>3</v>
      </c>
      <c r="C307">
        <v>3</v>
      </c>
      <c r="D307" t="s">
        <v>52</v>
      </c>
      <c r="E307" s="28">
        <v>14</v>
      </c>
      <c r="F307" s="10">
        <v>208</v>
      </c>
      <c r="G307" s="27">
        <v>0</v>
      </c>
      <c r="H307" s="10">
        <v>0</v>
      </c>
      <c r="I307" s="11">
        <f t="shared" si="4"/>
        <v>6.3063063063063058</v>
      </c>
    </row>
    <row r="308" spans="1:9" x14ac:dyDescent="0.25">
      <c r="A308" t="s">
        <v>22</v>
      </c>
      <c r="B308" t="s">
        <v>3</v>
      </c>
      <c r="C308">
        <v>3</v>
      </c>
      <c r="D308" t="s">
        <v>52</v>
      </c>
      <c r="E308" s="28">
        <v>3</v>
      </c>
      <c r="F308" s="10">
        <v>189</v>
      </c>
      <c r="G308" s="27">
        <v>0</v>
      </c>
      <c r="H308" s="10">
        <v>0</v>
      </c>
      <c r="I308" s="11">
        <f t="shared" si="4"/>
        <v>1.5625</v>
      </c>
    </row>
    <row r="309" spans="1:9" x14ac:dyDescent="0.25">
      <c r="A309" t="s">
        <v>22</v>
      </c>
      <c r="B309" t="s">
        <v>3</v>
      </c>
      <c r="C309">
        <v>3</v>
      </c>
      <c r="D309" t="s">
        <v>52</v>
      </c>
      <c r="E309" s="28">
        <v>71</v>
      </c>
      <c r="F309" s="10">
        <v>200</v>
      </c>
      <c r="G309" s="27">
        <v>0</v>
      </c>
      <c r="H309" s="10">
        <v>0</v>
      </c>
      <c r="I309" s="11">
        <f t="shared" si="4"/>
        <v>26.199261992619927</v>
      </c>
    </row>
    <row r="310" spans="1:9" x14ac:dyDescent="0.25">
      <c r="A310" t="s">
        <v>18</v>
      </c>
      <c r="B310" t="s">
        <v>3</v>
      </c>
      <c r="C310">
        <v>3</v>
      </c>
      <c r="D310" t="s">
        <v>50</v>
      </c>
      <c r="E310" s="10">
        <v>0</v>
      </c>
      <c r="F310" s="10">
        <v>1</v>
      </c>
      <c r="G310" s="10">
        <v>0</v>
      </c>
      <c r="H310" s="10">
        <v>0</v>
      </c>
      <c r="I310" s="11">
        <f t="shared" si="4"/>
        <v>0</v>
      </c>
    </row>
    <row r="311" spans="1:9" x14ac:dyDescent="0.25">
      <c r="A311" t="s">
        <v>18</v>
      </c>
      <c r="B311" t="s">
        <v>3</v>
      </c>
      <c r="C311">
        <v>3</v>
      </c>
      <c r="D311" t="s">
        <v>50</v>
      </c>
      <c r="E311" s="10">
        <v>1</v>
      </c>
      <c r="F311" s="10">
        <v>106</v>
      </c>
      <c r="G311" s="10">
        <v>16</v>
      </c>
      <c r="H311" s="10">
        <v>0</v>
      </c>
      <c r="I311" s="11">
        <f t="shared" si="4"/>
        <v>0.81300813008130091</v>
      </c>
    </row>
    <row r="312" spans="1:9" x14ac:dyDescent="0.25">
      <c r="A312" t="s">
        <v>18</v>
      </c>
      <c r="B312" t="s">
        <v>3</v>
      </c>
      <c r="C312">
        <v>3</v>
      </c>
      <c r="D312" t="s">
        <v>50</v>
      </c>
      <c r="E312" s="10">
        <v>2</v>
      </c>
      <c r="F312" s="10">
        <v>86</v>
      </c>
      <c r="G312" s="10">
        <v>9</v>
      </c>
      <c r="H312" s="10">
        <v>0</v>
      </c>
      <c r="I312" s="11">
        <f t="shared" si="4"/>
        <v>2.0618556701030926</v>
      </c>
    </row>
    <row r="313" spans="1:9" x14ac:dyDescent="0.25">
      <c r="A313" t="s">
        <v>18</v>
      </c>
      <c r="B313" t="s">
        <v>3</v>
      </c>
      <c r="C313">
        <v>3</v>
      </c>
      <c r="D313" t="s">
        <v>50</v>
      </c>
      <c r="E313" s="10">
        <v>1</v>
      </c>
      <c r="F313" s="10">
        <v>86</v>
      </c>
      <c r="G313" s="10">
        <v>11</v>
      </c>
      <c r="H313" s="10">
        <v>0</v>
      </c>
      <c r="I313" s="11">
        <f t="shared" si="4"/>
        <v>1.0204081632653061</v>
      </c>
    </row>
    <row r="314" spans="1:9" x14ac:dyDescent="0.25">
      <c r="A314" t="s">
        <v>18</v>
      </c>
      <c r="B314" t="s">
        <v>3</v>
      </c>
      <c r="C314">
        <v>3</v>
      </c>
      <c r="D314" t="s">
        <v>50</v>
      </c>
      <c r="E314" s="10">
        <v>0</v>
      </c>
      <c r="F314" s="10">
        <v>1</v>
      </c>
      <c r="G314" s="10">
        <v>0</v>
      </c>
      <c r="H314" s="10">
        <v>0</v>
      </c>
      <c r="I314" s="11">
        <f t="shared" si="4"/>
        <v>0</v>
      </c>
    </row>
    <row r="315" spans="1:9" x14ac:dyDescent="0.25">
      <c r="A315" t="s">
        <v>18</v>
      </c>
      <c r="B315" t="s">
        <v>3</v>
      </c>
      <c r="C315">
        <v>3</v>
      </c>
      <c r="D315" t="s">
        <v>50</v>
      </c>
      <c r="E315" s="28">
        <v>3</v>
      </c>
      <c r="F315" s="10">
        <v>328</v>
      </c>
      <c r="G315" s="27">
        <v>28</v>
      </c>
      <c r="H315" s="10">
        <v>0</v>
      </c>
      <c r="I315" s="11">
        <f t="shared" si="4"/>
        <v>0.83565459610027859</v>
      </c>
    </row>
    <row r="316" spans="1:9" x14ac:dyDescent="0.25">
      <c r="A316" t="s">
        <v>18</v>
      </c>
      <c r="B316" t="s">
        <v>3</v>
      </c>
      <c r="C316">
        <v>3</v>
      </c>
      <c r="D316" t="s">
        <v>50</v>
      </c>
      <c r="E316" s="28">
        <v>1</v>
      </c>
      <c r="F316" s="10">
        <v>299</v>
      </c>
      <c r="G316" s="27">
        <v>12</v>
      </c>
      <c r="H316" s="10">
        <v>0</v>
      </c>
      <c r="I316" s="11">
        <f t="shared" si="4"/>
        <v>0.32051282051282048</v>
      </c>
    </row>
    <row r="317" spans="1:9" x14ac:dyDescent="0.25">
      <c r="A317" t="s">
        <v>18</v>
      </c>
      <c r="B317" t="s">
        <v>3</v>
      </c>
      <c r="C317">
        <v>3</v>
      </c>
      <c r="D317" t="s">
        <v>50</v>
      </c>
      <c r="E317" s="28">
        <v>0</v>
      </c>
      <c r="F317" s="10">
        <v>222</v>
      </c>
      <c r="G317" s="27">
        <v>10</v>
      </c>
      <c r="H317" s="10">
        <v>0</v>
      </c>
      <c r="I317" s="11">
        <f t="shared" si="4"/>
        <v>0</v>
      </c>
    </row>
    <row r="318" spans="1:9" x14ac:dyDescent="0.25">
      <c r="A318" t="s">
        <v>18</v>
      </c>
      <c r="B318" t="s">
        <v>3</v>
      </c>
      <c r="C318">
        <v>3</v>
      </c>
      <c r="D318" t="s">
        <v>50</v>
      </c>
      <c r="E318" s="28">
        <v>13</v>
      </c>
      <c r="F318" s="10">
        <v>211</v>
      </c>
      <c r="G318" s="27">
        <v>22</v>
      </c>
      <c r="H318" s="10">
        <v>0</v>
      </c>
      <c r="I318" s="11">
        <f t="shared" si="4"/>
        <v>5.2845528455284558</v>
      </c>
    </row>
    <row r="319" spans="1:9" x14ac:dyDescent="0.25">
      <c r="A319" t="s">
        <v>18</v>
      </c>
      <c r="B319" t="s">
        <v>3</v>
      </c>
      <c r="C319">
        <v>3</v>
      </c>
      <c r="D319" t="s">
        <v>50</v>
      </c>
      <c r="E319" s="28">
        <v>1</v>
      </c>
      <c r="F319" s="10">
        <v>201</v>
      </c>
      <c r="G319" s="27">
        <v>19</v>
      </c>
      <c r="H319" s="10">
        <v>0</v>
      </c>
      <c r="I319" s="11">
        <f t="shared" si="4"/>
        <v>0.45248868778280549</v>
      </c>
    </row>
    <row r="320" spans="1:9" x14ac:dyDescent="0.25">
      <c r="A320" t="s">
        <v>18</v>
      </c>
      <c r="B320" t="s">
        <v>3</v>
      </c>
      <c r="C320">
        <v>3</v>
      </c>
      <c r="D320" t="s">
        <v>50</v>
      </c>
      <c r="E320" s="28">
        <v>193</v>
      </c>
      <c r="F320" s="10">
        <v>50</v>
      </c>
      <c r="G320" s="27">
        <v>21</v>
      </c>
      <c r="H320" s="10">
        <v>0</v>
      </c>
      <c r="I320" s="11">
        <f t="shared" si="4"/>
        <v>73.106060606060609</v>
      </c>
    </row>
    <row r="321" spans="1:9" x14ac:dyDescent="0.25">
      <c r="A321" t="s">
        <v>18</v>
      </c>
      <c r="B321" t="s">
        <v>3</v>
      </c>
      <c r="C321">
        <v>3</v>
      </c>
      <c r="D321" t="s">
        <v>51</v>
      </c>
      <c r="E321" s="10">
        <v>0</v>
      </c>
      <c r="F321" s="10">
        <v>1</v>
      </c>
      <c r="G321" s="10">
        <v>0</v>
      </c>
      <c r="H321" s="10">
        <v>0</v>
      </c>
      <c r="I321" s="11">
        <f t="shared" si="4"/>
        <v>0</v>
      </c>
    </row>
    <row r="322" spans="1:9" x14ac:dyDescent="0.25">
      <c r="A322" t="s">
        <v>18</v>
      </c>
      <c r="B322" t="s">
        <v>3</v>
      </c>
      <c r="C322">
        <v>3</v>
      </c>
      <c r="D322" t="s">
        <v>51</v>
      </c>
      <c r="E322" s="10">
        <v>0</v>
      </c>
      <c r="F322" s="10">
        <v>1</v>
      </c>
      <c r="G322" s="10">
        <v>0</v>
      </c>
      <c r="H322" s="10">
        <v>0</v>
      </c>
      <c r="I322" s="11">
        <f t="shared" ref="I322:I383" si="5">IF(ISBLANK(E322),"",SUM(E322,H322)/SUM(E322:H322)*100)</f>
        <v>0</v>
      </c>
    </row>
    <row r="323" spans="1:9" x14ac:dyDescent="0.25">
      <c r="A323" t="s">
        <v>18</v>
      </c>
      <c r="B323" t="s">
        <v>3</v>
      </c>
      <c r="C323">
        <v>3</v>
      </c>
      <c r="D323" t="s">
        <v>51</v>
      </c>
      <c r="E323" s="10">
        <v>0</v>
      </c>
      <c r="F323" s="10">
        <v>1</v>
      </c>
      <c r="G323" s="10">
        <v>0</v>
      </c>
      <c r="H323" s="10">
        <v>0</v>
      </c>
      <c r="I323" s="11">
        <f t="shared" si="5"/>
        <v>0</v>
      </c>
    </row>
    <row r="324" spans="1:9" x14ac:dyDescent="0.25">
      <c r="A324" t="s">
        <v>18</v>
      </c>
      <c r="B324" t="s">
        <v>3</v>
      </c>
      <c r="C324">
        <v>3</v>
      </c>
      <c r="D324" t="s">
        <v>51</v>
      </c>
      <c r="E324" s="10">
        <v>0</v>
      </c>
      <c r="F324" s="10">
        <v>1</v>
      </c>
      <c r="G324" s="10">
        <v>0</v>
      </c>
      <c r="H324" s="10">
        <v>0</v>
      </c>
      <c r="I324" s="11">
        <f t="shared" si="5"/>
        <v>0</v>
      </c>
    </row>
    <row r="325" spans="1:9" x14ac:dyDescent="0.25">
      <c r="A325" t="s">
        <v>18</v>
      </c>
      <c r="B325" t="s">
        <v>3</v>
      </c>
      <c r="C325">
        <v>3</v>
      </c>
      <c r="D325" t="s">
        <v>51</v>
      </c>
      <c r="E325" s="10">
        <v>0</v>
      </c>
      <c r="F325" s="10">
        <v>1</v>
      </c>
      <c r="G325" s="10">
        <v>0</v>
      </c>
      <c r="H325" s="10">
        <v>0</v>
      </c>
      <c r="I325" s="11">
        <f t="shared" si="5"/>
        <v>0</v>
      </c>
    </row>
    <row r="326" spans="1:9" x14ac:dyDescent="0.25">
      <c r="A326" t="s">
        <v>18</v>
      </c>
      <c r="B326" t="s">
        <v>3</v>
      </c>
      <c r="C326">
        <v>3</v>
      </c>
      <c r="D326" t="s">
        <v>51</v>
      </c>
      <c r="E326" s="28">
        <v>0</v>
      </c>
      <c r="F326" s="10">
        <v>183</v>
      </c>
      <c r="G326" s="27">
        <v>23</v>
      </c>
      <c r="H326" s="10">
        <v>0</v>
      </c>
      <c r="I326" s="11">
        <f t="shared" si="5"/>
        <v>0</v>
      </c>
    </row>
    <row r="327" spans="1:9" x14ac:dyDescent="0.25">
      <c r="A327" t="s">
        <v>18</v>
      </c>
      <c r="B327" t="s">
        <v>3</v>
      </c>
      <c r="C327">
        <v>3</v>
      </c>
      <c r="D327" t="s">
        <v>51</v>
      </c>
      <c r="E327" s="28">
        <v>5</v>
      </c>
      <c r="F327" s="10">
        <v>156</v>
      </c>
      <c r="G327" s="27">
        <v>18</v>
      </c>
      <c r="H327" s="10">
        <v>0</v>
      </c>
      <c r="I327" s="11">
        <f t="shared" si="5"/>
        <v>2.7932960893854748</v>
      </c>
    </row>
    <row r="328" spans="1:9" x14ac:dyDescent="0.25">
      <c r="A328" t="s">
        <v>18</v>
      </c>
      <c r="B328" t="s">
        <v>3</v>
      </c>
      <c r="C328">
        <v>3</v>
      </c>
      <c r="D328" t="s">
        <v>51</v>
      </c>
      <c r="E328" s="28">
        <v>0</v>
      </c>
      <c r="F328" s="10">
        <v>178</v>
      </c>
      <c r="G328" s="27">
        <v>20</v>
      </c>
      <c r="H328" s="10">
        <v>0</v>
      </c>
      <c r="I328" s="11">
        <f t="shared" si="5"/>
        <v>0</v>
      </c>
    </row>
    <row r="329" spans="1:9" x14ac:dyDescent="0.25">
      <c r="A329" t="s">
        <v>18</v>
      </c>
      <c r="B329" t="s">
        <v>3</v>
      </c>
      <c r="C329">
        <v>3</v>
      </c>
      <c r="D329" t="s">
        <v>51</v>
      </c>
      <c r="E329" s="28">
        <v>0</v>
      </c>
      <c r="F329" s="10">
        <v>173</v>
      </c>
      <c r="G329" s="27">
        <v>21</v>
      </c>
      <c r="H329" s="10">
        <v>0</v>
      </c>
      <c r="I329" s="11">
        <f t="shared" si="5"/>
        <v>0</v>
      </c>
    </row>
    <row r="330" spans="1:9" x14ac:dyDescent="0.25">
      <c r="A330" t="s">
        <v>18</v>
      </c>
      <c r="B330" t="s">
        <v>3</v>
      </c>
      <c r="C330">
        <v>3</v>
      </c>
      <c r="D330" t="s">
        <v>51</v>
      </c>
      <c r="E330" s="28">
        <v>1</v>
      </c>
      <c r="F330" s="10">
        <v>169</v>
      </c>
      <c r="G330" s="27">
        <v>22</v>
      </c>
      <c r="H330" s="10">
        <v>0</v>
      </c>
      <c r="I330" s="11">
        <f t="shared" si="5"/>
        <v>0.52083333333333326</v>
      </c>
    </row>
    <row r="331" spans="1:9" x14ac:dyDescent="0.25">
      <c r="A331" t="s">
        <v>18</v>
      </c>
      <c r="B331" t="s">
        <v>3</v>
      </c>
      <c r="C331">
        <v>3</v>
      </c>
      <c r="D331" t="s">
        <v>52</v>
      </c>
      <c r="E331" s="10">
        <v>7</v>
      </c>
      <c r="F331" s="10">
        <v>91</v>
      </c>
      <c r="G331" s="10">
        <v>0</v>
      </c>
      <c r="H331" s="10">
        <v>0</v>
      </c>
      <c r="I331" s="11">
        <f t="shared" si="5"/>
        <v>7.1428571428571423</v>
      </c>
    </row>
    <row r="332" spans="1:9" x14ac:dyDescent="0.25">
      <c r="A332" t="s">
        <v>18</v>
      </c>
      <c r="B332" t="s">
        <v>3</v>
      </c>
      <c r="C332">
        <v>3</v>
      </c>
      <c r="D332" t="s">
        <v>52</v>
      </c>
      <c r="E332" s="10">
        <v>12</v>
      </c>
      <c r="F332" s="10">
        <v>114</v>
      </c>
      <c r="G332" s="10">
        <v>0</v>
      </c>
      <c r="H332" s="10">
        <v>0</v>
      </c>
      <c r="I332" s="11">
        <f t="shared" si="5"/>
        <v>9.5238095238095237</v>
      </c>
    </row>
    <row r="333" spans="1:9" x14ac:dyDescent="0.25">
      <c r="A333" t="s">
        <v>18</v>
      </c>
      <c r="B333" t="s">
        <v>3</v>
      </c>
      <c r="C333">
        <v>3</v>
      </c>
      <c r="D333" t="s">
        <v>52</v>
      </c>
      <c r="E333" s="10">
        <v>9</v>
      </c>
      <c r="F333" s="10">
        <v>59</v>
      </c>
      <c r="G333" s="10">
        <v>0</v>
      </c>
      <c r="H333" s="10">
        <v>0</v>
      </c>
      <c r="I333" s="11">
        <f t="shared" si="5"/>
        <v>13.23529411764706</v>
      </c>
    </row>
    <row r="334" spans="1:9" x14ac:dyDescent="0.25">
      <c r="A334" t="s">
        <v>18</v>
      </c>
      <c r="B334" t="s">
        <v>3</v>
      </c>
      <c r="C334">
        <v>3</v>
      </c>
      <c r="D334" t="s">
        <v>52</v>
      </c>
      <c r="E334" s="10">
        <v>17</v>
      </c>
      <c r="F334" s="10">
        <v>50</v>
      </c>
      <c r="G334" s="10">
        <v>0</v>
      </c>
      <c r="H334" s="10">
        <v>0</v>
      </c>
      <c r="I334" s="11">
        <f t="shared" si="5"/>
        <v>25.373134328358208</v>
      </c>
    </row>
    <row r="335" spans="1:9" x14ac:dyDescent="0.25">
      <c r="A335" t="s">
        <v>18</v>
      </c>
      <c r="B335" t="s">
        <v>3</v>
      </c>
      <c r="C335">
        <v>3</v>
      </c>
      <c r="D335" t="s">
        <v>52</v>
      </c>
      <c r="E335" s="10">
        <v>31</v>
      </c>
      <c r="F335" s="10">
        <v>80</v>
      </c>
      <c r="G335" s="10">
        <v>0</v>
      </c>
      <c r="H335" s="10">
        <v>0</v>
      </c>
      <c r="I335" s="11">
        <f t="shared" si="5"/>
        <v>27.927927927927925</v>
      </c>
    </row>
    <row r="336" spans="1:9" x14ac:dyDescent="0.25">
      <c r="A336" t="s">
        <v>18</v>
      </c>
      <c r="B336" t="s">
        <v>3</v>
      </c>
      <c r="C336">
        <v>3</v>
      </c>
      <c r="D336" t="s">
        <v>52</v>
      </c>
      <c r="E336" s="28">
        <v>13</v>
      </c>
      <c r="F336" s="10">
        <v>242</v>
      </c>
      <c r="G336" s="27">
        <v>0</v>
      </c>
      <c r="H336" s="10">
        <v>0</v>
      </c>
      <c r="I336" s="11">
        <f t="shared" si="5"/>
        <v>5.0980392156862742</v>
      </c>
    </row>
    <row r="337" spans="1:9" x14ac:dyDescent="0.25">
      <c r="A337" t="s">
        <v>18</v>
      </c>
      <c r="B337" t="s">
        <v>3</v>
      </c>
      <c r="C337">
        <v>3</v>
      </c>
      <c r="D337" t="s">
        <v>52</v>
      </c>
      <c r="E337" s="28">
        <v>73</v>
      </c>
      <c r="F337" s="10">
        <v>149</v>
      </c>
      <c r="G337" s="27">
        <v>0</v>
      </c>
      <c r="H337" s="10">
        <v>0</v>
      </c>
      <c r="I337" s="11">
        <f t="shared" si="5"/>
        <v>32.882882882882889</v>
      </c>
    </row>
    <row r="338" spans="1:9" x14ac:dyDescent="0.25">
      <c r="A338" t="s">
        <v>18</v>
      </c>
      <c r="B338" t="s">
        <v>3</v>
      </c>
      <c r="C338">
        <v>3</v>
      </c>
      <c r="D338" t="s">
        <v>52</v>
      </c>
      <c r="E338" s="28">
        <v>10</v>
      </c>
      <c r="F338" s="10">
        <v>247</v>
      </c>
      <c r="G338" s="27">
        <v>0</v>
      </c>
      <c r="H338" s="10">
        <v>0</v>
      </c>
      <c r="I338" s="11">
        <f t="shared" si="5"/>
        <v>3.8910505836575875</v>
      </c>
    </row>
    <row r="339" spans="1:9" x14ac:dyDescent="0.25">
      <c r="A339" t="s">
        <v>18</v>
      </c>
      <c r="B339" t="s">
        <v>3</v>
      </c>
      <c r="C339">
        <v>3</v>
      </c>
      <c r="D339" t="s">
        <v>52</v>
      </c>
      <c r="E339" s="28">
        <v>19</v>
      </c>
      <c r="F339" s="10">
        <v>126</v>
      </c>
      <c r="G339" s="27">
        <v>0</v>
      </c>
      <c r="H339" s="10">
        <v>0</v>
      </c>
      <c r="I339" s="11">
        <f t="shared" si="5"/>
        <v>13.103448275862069</v>
      </c>
    </row>
    <row r="340" spans="1:9" x14ac:dyDescent="0.25">
      <c r="A340" t="s">
        <v>18</v>
      </c>
      <c r="B340" t="s">
        <v>3</v>
      </c>
      <c r="C340">
        <v>3</v>
      </c>
      <c r="D340" t="s">
        <v>52</v>
      </c>
      <c r="E340" s="28">
        <v>5</v>
      </c>
      <c r="F340" s="10">
        <v>156</v>
      </c>
      <c r="G340" s="27">
        <v>0</v>
      </c>
      <c r="H340" s="10">
        <v>0</v>
      </c>
      <c r="I340" s="11">
        <f t="shared" si="5"/>
        <v>3.1055900621118013</v>
      </c>
    </row>
    <row r="341" spans="1:9" x14ac:dyDescent="0.25">
      <c r="A341" t="s">
        <v>19</v>
      </c>
      <c r="B341" t="s">
        <v>3</v>
      </c>
      <c r="C341">
        <v>3</v>
      </c>
      <c r="D341" t="s">
        <v>50</v>
      </c>
      <c r="E341" s="10">
        <v>26</v>
      </c>
      <c r="F341" s="10">
        <v>82</v>
      </c>
      <c r="G341" s="10">
        <v>7</v>
      </c>
      <c r="H341" s="10">
        <v>0</v>
      </c>
      <c r="I341" s="11">
        <f t="shared" si="5"/>
        <v>22.608695652173914</v>
      </c>
    </row>
    <row r="342" spans="1:9" x14ac:dyDescent="0.25">
      <c r="A342" t="s">
        <v>19</v>
      </c>
      <c r="B342" t="s">
        <v>3</v>
      </c>
      <c r="C342">
        <v>3</v>
      </c>
      <c r="D342" t="s">
        <v>50</v>
      </c>
      <c r="E342" s="10">
        <v>41</v>
      </c>
      <c r="F342" s="10">
        <v>83</v>
      </c>
      <c r="G342" s="10">
        <v>7</v>
      </c>
      <c r="H342" s="10">
        <v>0</v>
      </c>
      <c r="I342" s="11">
        <f t="shared" si="5"/>
        <v>31.297709923664126</v>
      </c>
    </row>
    <row r="343" spans="1:9" x14ac:dyDescent="0.25">
      <c r="A343" t="s">
        <v>19</v>
      </c>
      <c r="B343" t="s">
        <v>3</v>
      </c>
      <c r="C343">
        <v>3</v>
      </c>
      <c r="D343" t="s">
        <v>50</v>
      </c>
      <c r="E343" s="10">
        <v>51</v>
      </c>
      <c r="F343" s="10">
        <v>88</v>
      </c>
      <c r="G343" s="10">
        <v>7</v>
      </c>
      <c r="H343" s="10">
        <v>0</v>
      </c>
      <c r="I343" s="11">
        <f t="shared" si="5"/>
        <v>34.93150684931507</v>
      </c>
    </row>
    <row r="344" spans="1:9" x14ac:dyDescent="0.25">
      <c r="A344" t="s">
        <v>19</v>
      </c>
      <c r="B344" t="s">
        <v>3</v>
      </c>
      <c r="C344">
        <v>3</v>
      </c>
      <c r="D344" t="s">
        <v>50</v>
      </c>
      <c r="E344" s="10">
        <v>12</v>
      </c>
      <c r="F344" s="10">
        <v>114</v>
      </c>
      <c r="G344" s="10">
        <v>13</v>
      </c>
      <c r="H344" s="10">
        <v>0</v>
      </c>
      <c r="I344" s="11">
        <f t="shared" si="5"/>
        <v>8.6330935251798557</v>
      </c>
    </row>
    <row r="345" spans="1:9" x14ac:dyDescent="0.25">
      <c r="A345" t="s">
        <v>19</v>
      </c>
      <c r="B345" t="s">
        <v>3</v>
      </c>
      <c r="C345">
        <v>3</v>
      </c>
      <c r="D345" t="s">
        <v>50</v>
      </c>
      <c r="E345" s="10">
        <v>69</v>
      </c>
      <c r="F345" s="10">
        <v>61</v>
      </c>
      <c r="G345" s="10">
        <v>9</v>
      </c>
      <c r="H345" s="10">
        <v>0</v>
      </c>
      <c r="I345" s="11">
        <f t="shared" si="5"/>
        <v>49.640287769784173</v>
      </c>
    </row>
    <row r="346" spans="1:9" x14ac:dyDescent="0.25">
      <c r="A346" t="s">
        <v>19</v>
      </c>
      <c r="B346" t="s">
        <v>3</v>
      </c>
      <c r="C346">
        <v>3</v>
      </c>
      <c r="D346" t="s">
        <v>50</v>
      </c>
      <c r="E346" s="28">
        <v>65</v>
      </c>
      <c r="F346" s="10">
        <v>137</v>
      </c>
      <c r="G346" s="27">
        <v>7</v>
      </c>
      <c r="H346" s="10">
        <v>0</v>
      </c>
      <c r="I346" s="11">
        <f t="shared" si="5"/>
        <v>31.100478468899524</v>
      </c>
    </row>
    <row r="347" spans="1:9" x14ac:dyDescent="0.25">
      <c r="A347" t="s">
        <v>19</v>
      </c>
      <c r="B347" t="s">
        <v>3</v>
      </c>
      <c r="C347">
        <v>3</v>
      </c>
      <c r="D347" t="s">
        <v>50</v>
      </c>
      <c r="E347" s="28">
        <v>58</v>
      </c>
      <c r="F347" s="10">
        <v>85</v>
      </c>
      <c r="G347" s="27">
        <v>6</v>
      </c>
      <c r="H347" s="10">
        <v>0</v>
      </c>
      <c r="I347" s="11">
        <f t="shared" si="5"/>
        <v>38.926174496644293</v>
      </c>
    </row>
    <row r="348" spans="1:9" x14ac:dyDescent="0.25">
      <c r="A348" t="s">
        <v>19</v>
      </c>
      <c r="B348" t="s">
        <v>3</v>
      </c>
      <c r="C348">
        <v>3</v>
      </c>
      <c r="D348" t="s">
        <v>50</v>
      </c>
      <c r="E348" s="28">
        <v>43</v>
      </c>
      <c r="F348" s="10">
        <v>94</v>
      </c>
      <c r="G348" s="27">
        <v>13</v>
      </c>
      <c r="H348" s="10">
        <v>0</v>
      </c>
      <c r="I348" s="11">
        <f t="shared" si="5"/>
        <v>28.666666666666668</v>
      </c>
    </row>
    <row r="349" spans="1:9" x14ac:dyDescent="0.25">
      <c r="A349" t="s">
        <v>19</v>
      </c>
      <c r="B349" t="s">
        <v>3</v>
      </c>
      <c r="C349">
        <v>3</v>
      </c>
      <c r="D349" t="s">
        <v>50</v>
      </c>
      <c r="E349" s="28">
        <v>60</v>
      </c>
      <c r="F349" s="10">
        <v>139</v>
      </c>
      <c r="G349" s="27">
        <v>7</v>
      </c>
      <c r="H349" s="10">
        <v>0</v>
      </c>
      <c r="I349" s="11">
        <f t="shared" si="5"/>
        <v>29.126213592233007</v>
      </c>
    </row>
    <row r="350" spans="1:9" x14ac:dyDescent="0.25">
      <c r="A350" t="s">
        <v>19</v>
      </c>
      <c r="B350" t="s">
        <v>3</v>
      </c>
      <c r="C350">
        <v>3</v>
      </c>
      <c r="D350" t="s">
        <v>50</v>
      </c>
      <c r="E350" s="28">
        <v>27</v>
      </c>
      <c r="F350" s="10">
        <v>104</v>
      </c>
      <c r="G350" s="27">
        <v>14</v>
      </c>
      <c r="H350" s="10">
        <v>0</v>
      </c>
      <c r="I350" s="11">
        <f t="shared" si="5"/>
        <v>18.620689655172416</v>
      </c>
    </row>
    <row r="351" spans="1:9" x14ac:dyDescent="0.25">
      <c r="A351" t="s">
        <v>19</v>
      </c>
      <c r="B351" t="s">
        <v>3</v>
      </c>
      <c r="C351">
        <v>3</v>
      </c>
      <c r="D351" t="s">
        <v>51</v>
      </c>
      <c r="E351" s="10">
        <v>0</v>
      </c>
      <c r="F351" s="10">
        <v>1</v>
      </c>
      <c r="G351" s="10">
        <v>0</v>
      </c>
      <c r="H351" s="10">
        <v>0</v>
      </c>
      <c r="I351" s="11">
        <f t="shared" si="5"/>
        <v>0</v>
      </c>
    </row>
    <row r="352" spans="1:9" x14ac:dyDescent="0.25">
      <c r="A352" t="s">
        <v>19</v>
      </c>
      <c r="B352" t="s">
        <v>3</v>
      </c>
      <c r="C352">
        <v>3</v>
      </c>
      <c r="D352" t="s">
        <v>51</v>
      </c>
      <c r="E352" s="10">
        <v>0</v>
      </c>
      <c r="F352" s="10">
        <v>1</v>
      </c>
      <c r="G352" s="10">
        <v>0</v>
      </c>
      <c r="H352" s="10">
        <v>0</v>
      </c>
      <c r="I352" s="11">
        <f t="shared" si="5"/>
        <v>0</v>
      </c>
    </row>
    <row r="353" spans="1:9" x14ac:dyDescent="0.25">
      <c r="A353" t="s">
        <v>19</v>
      </c>
      <c r="B353" t="s">
        <v>3</v>
      </c>
      <c r="C353">
        <v>3</v>
      </c>
      <c r="D353" t="s">
        <v>51</v>
      </c>
      <c r="E353" s="10">
        <v>0</v>
      </c>
      <c r="F353" s="10">
        <v>1</v>
      </c>
      <c r="G353" s="10">
        <v>0</v>
      </c>
      <c r="H353" s="10">
        <v>0</v>
      </c>
      <c r="I353" s="11">
        <f t="shared" si="5"/>
        <v>0</v>
      </c>
    </row>
    <row r="354" spans="1:9" x14ac:dyDescent="0.25">
      <c r="A354" t="s">
        <v>19</v>
      </c>
      <c r="B354" t="s">
        <v>3</v>
      </c>
      <c r="C354">
        <v>3</v>
      </c>
      <c r="D354" t="s">
        <v>51</v>
      </c>
      <c r="E354" s="10">
        <v>7</v>
      </c>
      <c r="F354" s="10">
        <v>54</v>
      </c>
      <c r="G354" s="10">
        <v>0</v>
      </c>
      <c r="H354" s="10">
        <v>0</v>
      </c>
      <c r="I354" s="11">
        <f t="shared" si="5"/>
        <v>11.475409836065573</v>
      </c>
    </row>
    <row r="355" spans="1:9" x14ac:dyDescent="0.25">
      <c r="A355" t="s">
        <v>19</v>
      </c>
      <c r="B355" t="s">
        <v>3</v>
      </c>
      <c r="C355">
        <v>3</v>
      </c>
      <c r="D355" t="s">
        <v>51</v>
      </c>
      <c r="E355" s="10">
        <v>0</v>
      </c>
      <c r="F355" s="10">
        <v>1</v>
      </c>
      <c r="G355" s="10">
        <v>0</v>
      </c>
      <c r="H355" s="10">
        <v>0</v>
      </c>
      <c r="I355" s="11">
        <f t="shared" si="5"/>
        <v>0</v>
      </c>
    </row>
    <row r="356" spans="1:9" x14ac:dyDescent="0.25">
      <c r="A356" t="s">
        <v>19</v>
      </c>
      <c r="B356" t="s">
        <v>3</v>
      </c>
      <c r="C356">
        <v>3</v>
      </c>
      <c r="D356" t="s">
        <v>51</v>
      </c>
      <c r="E356" s="28">
        <v>2</v>
      </c>
      <c r="F356" s="10">
        <v>75</v>
      </c>
      <c r="G356" s="27">
        <v>27</v>
      </c>
      <c r="H356" s="10">
        <v>0</v>
      </c>
      <c r="I356" s="11">
        <f t="shared" si="5"/>
        <v>1.9230769230769231</v>
      </c>
    </row>
    <row r="357" spans="1:9" x14ac:dyDescent="0.25">
      <c r="A357" t="s">
        <v>19</v>
      </c>
      <c r="B357" t="s">
        <v>3</v>
      </c>
      <c r="C357">
        <v>3</v>
      </c>
      <c r="D357" t="s">
        <v>51</v>
      </c>
      <c r="E357" s="28">
        <v>0</v>
      </c>
      <c r="F357" s="10">
        <v>115</v>
      </c>
      <c r="G357" s="27">
        <v>25</v>
      </c>
      <c r="H357" s="10">
        <v>0</v>
      </c>
      <c r="I357" s="11">
        <f t="shared" si="5"/>
        <v>0</v>
      </c>
    </row>
    <row r="358" spans="1:9" x14ac:dyDescent="0.25">
      <c r="A358" t="s">
        <v>19</v>
      </c>
      <c r="B358" t="s">
        <v>3</v>
      </c>
      <c r="C358">
        <v>3</v>
      </c>
      <c r="D358" t="s">
        <v>51</v>
      </c>
      <c r="E358" s="28">
        <v>3</v>
      </c>
      <c r="F358" s="10">
        <v>126</v>
      </c>
      <c r="G358" s="27">
        <v>23</v>
      </c>
      <c r="H358" s="10">
        <v>0</v>
      </c>
      <c r="I358" s="11">
        <f t="shared" si="5"/>
        <v>1.9736842105263157</v>
      </c>
    </row>
    <row r="359" spans="1:9" x14ac:dyDescent="0.25">
      <c r="A359" t="s">
        <v>19</v>
      </c>
      <c r="B359" t="s">
        <v>3</v>
      </c>
      <c r="C359">
        <v>3</v>
      </c>
      <c r="D359" t="s">
        <v>51</v>
      </c>
      <c r="E359" s="28">
        <v>0</v>
      </c>
      <c r="F359" s="10">
        <v>91</v>
      </c>
      <c r="G359" s="27">
        <v>21</v>
      </c>
      <c r="H359" s="10">
        <v>0</v>
      </c>
      <c r="I359" s="11">
        <f t="shared" si="5"/>
        <v>0</v>
      </c>
    </row>
    <row r="360" spans="1:9" x14ac:dyDescent="0.25">
      <c r="A360" t="s">
        <v>19</v>
      </c>
      <c r="B360" t="s">
        <v>3</v>
      </c>
      <c r="C360">
        <v>3</v>
      </c>
      <c r="D360" t="s">
        <v>51</v>
      </c>
      <c r="E360" s="28">
        <v>3</v>
      </c>
      <c r="F360" s="10">
        <v>177</v>
      </c>
      <c r="G360" s="27">
        <v>19</v>
      </c>
      <c r="H360" s="10">
        <v>0</v>
      </c>
      <c r="I360" s="11">
        <f t="shared" si="5"/>
        <v>1.5075376884422109</v>
      </c>
    </row>
    <row r="361" spans="1:9" x14ac:dyDescent="0.25">
      <c r="A361" t="s">
        <v>19</v>
      </c>
      <c r="B361" t="s">
        <v>3</v>
      </c>
      <c r="C361">
        <v>3</v>
      </c>
      <c r="D361" t="s">
        <v>52</v>
      </c>
      <c r="E361" s="10">
        <v>42</v>
      </c>
      <c r="F361" s="10">
        <v>54</v>
      </c>
      <c r="G361" s="10">
        <v>0</v>
      </c>
      <c r="H361" s="10">
        <v>0</v>
      </c>
      <c r="I361" s="11">
        <f t="shared" si="5"/>
        <v>43.75</v>
      </c>
    </row>
    <row r="362" spans="1:9" x14ac:dyDescent="0.25">
      <c r="A362" t="s">
        <v>19</v>
      </c>
      <c r="B362" t="s">
        <v>3</v>
      </c>
      <c r="C362">
        <v>3</v>
      </c>
      <c r="D362" t="s">
        <v>52</v>
      </c>
      <c r="E362" s="10">
        <v>4</v>
      </c>
      <c r="F362" s="10">
        <v>83</v>
      </c>
      <c r="G362" s="10">
        <v>0</v>
      </c>
      <c r="H362" s="10">
        <v>0</v>
      </c>
      <c r="I362" s="11">
        <f t="shared" si="5"/>
        <v>4.5977011494252871</v>
      </c>
    </row>
    <row r="363" spans="1:9" x14ac:dyDescent="0.25">
      <c r="A363" t="s">
        <v>19</v>
      </c>
      <c r="B363" t="s">
        <v>3</v>
      </c>
      <c r="C363">
        <v>3</v>
      </c>
      <c r="D363" t="s">
        <v>52</v>
      </c>
      <c r="E363" s="10">
        <v>26</v>
      </c>
      <c r="F363" s="10">
        <v>65</v>
      </c>
      <c r="G363" s="10">
        <v>0</v>
      </c>
      <c r="H363" s="10">
        <v>0</v>
      </c>
      <c r="I363" s="11">
        <f t="shared" si="5"/>
        <v>28.571428571428569</v>
      </c>
    </row>
    <row r="364" spans="1:9" x14ac:dyDescent="0.25">
      <c r="A364" t="s">
        <v>19</v>
      </c>
      <c r="B364" t="s">
        <v>3</v>
      </c>
      <c r="C364">
        <v>3</v>
      </c>
      <c r="D364" t="s">
        <v>52</v>
      </c>
      <c r="E364" s="10">
        <v>47</v>
      </c>
      <c r="F364" s="10">
        <v>118</v>
      </c>
      <c r="G364" s="10">
        <v>0</v>
      </c>
      <c r="H364" s="10">
        <v>0</v>
      </c>
      <c r="I364" s="11">
        <f t="shared" si="5"/>
        <v>28.484848484848484</v>
      </c>
    </row>
    <row r="365" spans="1:9" x14ac:dyDescent="0.25">
      <c r="A365" t="s">
        <v>19</v>
      </c>
      <c r="B365" t="s">
        <v>3</v>
      </c>
      <c r="C365">
        <v>3</v>
      </c>
      <c r="D365" t="s">
        <v>52</v>
      </c>
      <c r="E365" s="10">
        <v>39</v>
      </c>
      <c r="F365" s="10">
        <v>61</v>
      </c>
      <c r="G365" s="10">
        <v>0</v>
      </c>
      <c r="H365" s="10">
        <v>0</v>
      </c>
      <c r="I365" s="11">
        <f t="shared" si="5"/>
        <v>39</v>
      </c>
    </row>
    <row r="366" spans="1:9" x14ac:dyDescent="0.25">
      <c r="A366" t="s">
        <v>19</v>
      </c>
      <c r="B366" t="s">
        <v>3</v>
      </c>
      <c r="C366">
        <v>3</v>
      </c>
      <c r="D366" t="s">
        <v>52</v>
      </c>
      <c r="E366" s="28">
        <v>81</v>
      </c>
      <c r="F366" s="10">
        <v>103</v>
      </c>
      <c r="G366" s="27">
        <v>0</v>
      </c>
      <c r="H366" s="10">
        <v>0</v>
      </c>
      <c r="I366" s="11">
        <f t="shared" si="5"/>
        <v>44.021739130434781</v>
      </c>
    </row>
    <row r="367" spans="1:9" x14ac:dyDescent="0.25">
      <c r="A367" t="s">
        <v>19</v>
      </c>
      <c r="B367" t="s">
        <v>3</v>
      </c>
      <c r="C367">
        <v>3</v>
      </c>
      <c r="D367" t="s">
        <v>52</v>
      </c>
      <c r="E367" s="28">
        <v>77</v>
      </c>
      <c r="F367" s="10">
        <v>150</v>
      </c>
      <c r="G367" s="27">
        <v>0</v>
      </c>
      <c r="H367" s="10">
        <v>0</v>
      </c>
      <c r="I367" s="11">
        <f t="shared" si="5"/>
        <v>33.920704845814981</v>
      </c>
    </row>
    <row r="368" spans="1:9" x14ac:dyDescent="0.25">
      <c r="A368" t="s">
        <v>19</v>
      </c>
      <c r="B368" t="s">
        <v>3</v>
      </c>
      <c r="C368">
        <v>3</v>
      </c>
      <c r="D368" t="s">
        <v>52</v>
      </c>
      <c r="E368" s="28">
        <v>76</v>
      </c>
      <c r="F368" s="10">
        <v>93</v>
      </c>
      <c r="G368" s="27">
        <v>0</v>
      </c>
      <c r="H368" s="10">
        <v>0</v>
      </c>
      <c r="I368" s="11">
        <f t="shared" si="5"/>
        <v>44.970414201183431</v>
      </c>
    </row>
    <row r="369" spans="1:9" x14ac:dyDescent="0.25">
      <c r="A369" t="s">
        <v>19</v>
      </c>
      <c r="B369" t="s">
        <v>3</v>
      </c>
      <c r="C369">
        <v>3</v>
      </c>
      <c r="D369" t="s">
        <v>52</v>
      </c>
      <c r="E369" s="28">
        <v>52</v>
      </c>
      <c r="F369" s="10">
        <v>100</v>
      </c>
      <c r="G369" s="27">
        <v>0</v>
      </c>
      <c r="H369" s="10">
        <v>0</v>
      </c>
      <c r="I369" s="11">
        <f t="shared" si="5"/>
        <v>34.210526315789473</v>
      </c>
    </row>
    <row r="370" spans="1:9" x14ac:dyDescent="0.25">
      <c r="A370" t="s">
        <v>19</v>
      </c>
      <c r="B370" t="s">
        <v>3</v>
      </c>
      <c r="C370">
        <v>3</v>
      </c>
      <c r="D370" t="s">
        <v>52</v>
      </c>
      <c r="E370" s="28">
        <v>29</v>
      </c>
      <c r="F370" s="10">
        <v>125</v>
      </c>
      <c r="G370" s="27">
        <v>0</v>
      </c>
      <c r="H370" s="10">
        <v>0</v>
      </c>
      <c r="I370" s="11">
        <f t="shared" si="5"/>
        <v>18.831168831168831</v>
      </c>
    </row>
    <row r="371" spans="1:9" x14ac:dyDescent="0.25">
      <c r="A371" t="s">
        <v>19</v>
      </c>
      <c r="B371" t="s">
        <v>3</v>
      </c>
      <c r="C371">
        <v>3</v>
      </c>
      <c r="D371" t="s">
        <v>52</v>
      </c>
      <c r="E371" s="28">
        <v>213</v>
      </c>
      <c r="F371" s="10">
        <v>26</v>
      </c>
      <c r="G371" s="27">
        <v>0</v>
      </c>
      <c r="H371" s="10">
        <v>0</v>
      </c>
      <c r="I371" s="11">
        <f t="shared" si="5"/>
        <v>89.121338912133893</v>
      </c>
    </row>
    <row r="372" spans="1:9" x14ac:dyDescent="0.25">
      <c r="A372" t="s">
        <v>24</v>
      </c>
      <c r="B372" t="s">
        <v>3</v>
      </c>
      <c r="C372">
        <v>3</v>
      </c>
      <c r="D372" t="s">
        <v>50</v>
      </c>
      <c r="E372" s="28">
        <v>0</v>
      </c>
      <c r="F372" s="10">
        <v>243</v>
      </c>
      <c r="G372" s="27">
        <v>11</v>
      </c>
      <c r="H372" s="10">
        <v>0</v>
      </c>
      <c r="I372" s="11">
        <f t="shared" si="5"/>
        <v>0</v>
      </c>
    </row>
    <row r="373" spans="1:9" x14ac:dyDescent="0.25">
      <c r="A373" t="s">
        <v>24</v>
      </c>
      <c r="B373" t="s">
        <v>3</v>
      </c>
      <c r="C373">
        <v>3</v>
      </c>
      <c r="D373" t="s">
        <v>50</v>
      </c>
      <c r="E373" s="28">
        <v>0</v>
      </c>
      <c r="F373" s="10">
        <v>245</v>
      </c>
      <c r="G373" s="27">
        <v>18</v>
      </c>
      <c r="H373" s="10">
        <v>0</v>
      </c>
      <c r="I373" s="11">
        <f t="shared" si="5"/>
        <v>0</v>
      </c>
    </row>
    <row r="374" spans="1:9" x14ac:dyDescent="0.25">
      <c r="A374" t="s">
        <v>24</v>
      </c>
      <c r="B374" t="s">
        <v>3</v>
      </c>
      <c r="C374">
        <v>3</v>
      </c>
      <c r="D374" t="s">
        <v>50</v>
      </c>
      <c r="E374" s="28">
        <v>2</v>
      </c>
      <c r="F374" s="10">
        <v>268</v>
      </c>
      <c r="G374" s="27">
        <v>10</v>
      </c>
      <c r="H374" s="10">
        <v>0</v>
      </c>
      <c r="I374" s="11">
        <f t="shared" si="5"/>
        <v>0.7142857142857143</v>
      </c>
    </row>
    <row r="375" spans="1:9" x14ac:dyDescent="0.25">
      <c r="A375" t="s">
        <v>24</v>
      </c>
      <c r="B375" t="s">
        <v>3</v>
      </c>
      <c r="C375">
        <v>3</v>
      </c>
      <c r="D375" t="s">
        <v>50</v>
      </c>
      <c r="E375" s="28">
        <v>0</v>
      </c>
      <c r="F375" s="10">
        <v>260</v>
      </c>
      <c r="G375" s="27">
        <v>18</v>
      </c>
      <c r="H375" s="10">
        <v>0</v>
      </c>
      <c r="I375" s="11">
        <f t="shared" si="5"/>
        <v>0</v>
      </c>
    </row>
    <row r="376" spans="1:9" x14ac:dyDescent="0.25">
      <c r="A376" t="s">
        <v>24</v>
      </c>
      <c r="B376" t="s">
        <v>3</v>
      </c>
      <c r="C376">
        <v>3</v>
      </c>
      <c r="D376" t="s">
        <v>50</v>
      </c>
      <c r="E376" s="28">
        <v>46</v>
      </c>
      <c r="F376" s="10">
        <v>228</v>
      </c>
      <c r="G376" s="27">
        <v>14</v>
      </c>
      <c r="H376" s="10">
        <v>0</v>
      </c>
      <c r="I376" s="11">
        <f t="shared" si="5"/>
        <v>15.972222222222221</v>
      </c>
    </row>
    <row r="377" spans="1:9" x14ac:dyDescent="0.25">
      <c r="A377" t="s">
        <v>24</v>
      </c>
      <c r="B377" t="s">
        <v>3</v>
      </c>
      <c r="C377">
        <v>3</v>
      </c>
      <c r="D377" t="s">
        <v>51</v>
      </c>
      <c r="E377" s="28">
        <v>4</v>
      </c>
      <c r="F377" s="10">
        <v>186</v>
      </c>
      <c r="G377" s="27">
        <v>34</v>
      </c>
      <c r="H377" s="10">
        <v>0</v>
      </c>
      <c r="I377" s="11">
        <f t="shared" si="5"/>
        <v>1.7857142857142856</v>
      </c>
    </row>
    <row r="378" spans="1:9" x14ac:dyDescent="0.25">
      <c r="A378" t="s">
        <v>24</v>
      </c>
      <c r="B378" t="s">
        <v>3</v>
      </c>
      <c r="C378">
        <v>3</v>
      </c>
      <c r="D378" t="s">
        <v>51</v>
      </c>
      <c r="E378" s="28">
        <v>17</v>
      </c>
      <c r="F378" s="10">
        <v>153</v>
      </c>
      <c r="G378" s="27">
        <v>36</v>
      </c>
      <c r="H378" s="10">
        <v>0</v>
      </c>
      <c r="I378" s="11">
        <f t="shared" si="5"/>
        <v>8.2524271844660202</v>
      </c>
    </row>
    <row r="379" spans="1:9" x14ac:dyDescent="0.25">
      <c r="A379" t="s">
        <v>24</v>
      </c>
      <c r="B379" t="s">
        <v>3</v>
      </c>
      <c r="C379">
        <v>3</v>
      </c>
      <c r="D379" t="s">
        <v>51</v>
      </c>
      <c r="E379" s="28">
        <v>10</v>
      </c>
      <c r="F379" s="10">
        <v>148</v>
      </c>
      <c r="G379" s="27">
        <v>32</v>
      </c>
      <c r="H379" s="10">
        <v>0</v>
      </c>
      <c r="I379" s="11">
        <f t="shared" si="5"/>
        <v>5.2631578947368416</v>
      </c>
    </row>
    <row r="380" spans="1:9" x14ac:dyDescent="0.25">
      <c r="A380" t="s">
        <v>24</v>
      </c>
      <c r="B380" t="s">
        <v>3</v>
      </c>
      <c r="C380">
        <v>3</v>
      </c>
      <c r="D380" t="s">
        <v>51</v>
      </c>
      <c r="E380" s="28">
        <v>2</v>
      </c>
      <c r="F380" s="10">
        <v>137</v>
      </c>
      <c r="G380" s="27">
        <v>28</v>
      </c>
      <c r="H380" s="10">
        <v>0</v>
      </c>
      <c r="I380" s="11">
        <f t="shared" si="5"/>
        <v>1.1976047904191618</v>
      </c>
    </row>
    <row r="381" spans="1:9" x14ac:dyDescent="0.25">
      <c r="A381" t="s">
        <v>24</v>
      </c>
      <c r="B381" t="s">
        <v>3</v>
      </c>
      <c r="C381">
        <v>3</v>
      </c>
      <c r="D381" t="s">
        <v>51</v>
      </c>
      <c r="E381" s="28">
        <v>24</v>
      </c>
      <c r="F381" s="10">
        <v>169</v>
      </c>
      <c r="G381" s="27">
        <v>34</v>
      </c>
      <c r="H381" s="10">
        <v>0</v>
      </c>
      <c r="I381" s="11">
        <f t="shared" si="5"/>
        <v>10.572687224669604</v>
      </c>
    </row>
    <row r="382" spans="1:9" x14ac:dyDescent="0.25">
      <c r="A382" t="s">
        <v>24</v>
      </c>
      <c r="B382" t="s">
        <v>3</v>
      </c>
      <c r="C382">
        <v>3</v>
      </c>
      <c r="D382" t="s">
        <v>52</v>
      </c>
      <c r="E382" s="28">
        <v>32</v>
      </c>
      <c r="F382" s="10">
        <v>95</v>
      </c>
      <c r="G382" s="27">
        <v>0</v>
      </c>
      <c r="H382" s="10">
        <v>0</v>
      </c>
      <c r="I382" s="11">
        <f t="shared" si="5"/>
        <v>25.196850393700785</v>
      </c>
    </row>
    <row r="383" spans="1:9" x14ac:dyDescent="0.25">
      <c r="A383" t="s">
        <v>24</v>
      </c>
      <c r="B383" t="s">
        <v>3</v>
      </c>
      <c r="C383">
        <v>3</v>
      </c>
      <c r="D383" t="s">
        <v>52</v>
      </c>
      <c r="E383" s="28">
        <v>25</v>
      </c>
      <c r="F383" s="10">
        <v>155</v>
      </c>
      <c r="G383" s="27">
        <v>0</v>
      </c>
      <c r="H383" s="10">
        <v>0</v>
      </c>
      <c r="I383" s="11">
        <f t="shared" si="5"/>
        <v>13.888888888888889</v>
      </c>
    </row>
    <row r="384" spans="1:9" x14ac:dyDescent="0.25">
      <c r="A384" t="s">
        <v>24</v>
      </c>
      <c r="B384" t="s">
        <v>3</v>
      </c>
      <c r="C384">
        <v>3</v>
      </c>
      <c r="D384" t="s">
        <v>52</v>
      </c>
      <c r="E384" s="28">
        <v>58</v>
      </c>
      <c r="F384" s="10">
        <v>139</v>
      </c>
      <c r="G384" s="27">
        <v>0</v>
      </c>
      <c r="H384" s="10">
        <v>0</v>
      </c>
      <c r="I384" s="11">
        <f t="shared" ref="I384:I443" si="6">IF(ISBLANK(E384),"",SUM(E384,H384)/SUM(E384:H384)*100)</f>
        <v>29.441624365482234</v>
      </c>
    </row>
    <row r="385" spans="1:9" x14ac:dyDescent="0.25">
      <c r="A385" t="s">
        <v>24</v>
      </c>
      <c r="B385" t="s">
        <v>3</v>
      </c>
      <c r="C385">
        <v>3</v>
      </c>
      <c r="D385" t="s">
        <v>52</v>
      </c>
      <c r="E385" s="28">
        <v>26</v>
      </c>
      <c r="F385" s="10">
        <v>245</v>
      </c>
      <c r="G385" s="27">
        <v>0</v>
      </c>
      <c r="H385" s="10">
        <v>0</v>
      </c>
      <c r="I385" s="11">
        <f t="shared" si="6"/>
        <v>9.5940959409594093</v>
      </c>
    </row>
    <row r="386" spans="1:9" x14ac:dyDescent="0.25">
      <c r="A386" t="s">
        <v>24</v>
      </c>
      <c r="B386" t="s">
        <v>3</v>
      </c>
      <c r="C386">
        <v>3</v>
      </c>
      <c r="D386" t="s">
        <v>52</v>
      </c>
      <c r="E386" s="28">
        <v>11</v>
      </c>
      <c r="F386" s="10">
        <v>268</v>
      </c>
      <c r="G386" s="27">
        <v>0</v>
      </c>
      <c r="H386" s="10">
        <v>0</v>
      </c>
      <c r="I386" s="11">
        <f t="shared" si="6"/>
        <v>3.9426523297491038</v>
      </c>
    </row>
    <row r="387" spans="1:9" x14ac:dyDescent="0.25">
      <c r="A387" t="s">
        <v>21</v>
      </c>
      <c r="B387" t="s">
        <v>3</v>
      </c>
      <c r="C387">
        <v>3</v>
      </c>
      <c r="D387" t="s">
        <v>50</v>
      </c>
      <c r="E387" s="10">
        <v>7</v>
      </c>
      <c r="F387" s="10">
        <v>248</v>
      </c>
      <c r="G387" s="10">
        <v>21</v>
      </c>
      <c r="H387" s="10">
        <v>0</v>
      </c>
      <c r="I387" s="11">
        <f t="shared" si="6"/>
        <v>2.5362318840579712</v>
      </c>
    </row>
    <row r="388" spans="1:9" x14ac:dyDescent="0.25">
      <c r="A388" t="s">
        <v>21</v>
      </c>
      <c r="B388" t="s">
        <v>3</v>
      </c>
      <c r="C388">
        <v>3</v>
      </c>
      <c r="D388" t="s">
        <v>50</v>
      </c>
      <c r="E388" s="10">
        <v>9</v>
      </c>
      <c r="F388" s="10">
        <v>219</v>
      </c>
      <c r="G388" s="10">
        <v>17</v>
      </c>
      <c r="H388" s="10">
        <v>0</v>
      </c>
      <c r="I388" s="11">
        <f t="shared" si="6"/>
        <v>3.6734693877551026</v>
      </c>
    </row>
    <row r="389" spans="1:9" x14ac:dyDescent="0.25">
      <c r="A389" t="s">
        <v>21</v>
      </c>
      <c r="B389" t="s">
        <v>3</v>
      </c>
      <c r="C389">
        <v>3</v>
      </c>
      <c r="D389" t="s">
        <v>50</v>
      </c>
      <c r="E389" s="10">
        <v>34</v>
      </c>
      <c r="F389" s="10">
        <v>198</v>
      </c>
      <c r="G389" s="10">
        <v>12</v>
      </c>
      <c r="H389" s="10">
        <v>0</v>
      </c>
      <c r="I389" s="11">
        <f t="shared" si="6"/>
        <v>13.934426229508196</v>
      </c>
    </row>
    <row r="390" spans="1:9" x14ac:dyDescent="0.25">
      <c r="A390" t="s">
        <v>21</v>
      </c>
      <c r="B390" t="s">
        <v>3</v>
      </c>
      <c r="C390">
        <v>3</v>
      </c>
      <c r="D390" t="s">
        <v>50</v>
      </c>
      <c r="E390" s="10">
        <v>24</v>
      </c>
      <c r="F390" s="10">
        <v>179</v>
      </c>
      <c r="G390" s="10">
        <v>9</v>
      </c>
      <c r="H390" s="10">
        <v>0</v>
      </c>
      <c r="I390" s="11">
        <f t="shared" si="6"/>
        <v>11.320754716981133</v>
      </c>
    </row>
    <row r="391" spans="1:9" x14ac:dyDescent="0.25">
      <c r="A391" t="s">
        <v>21</v>
      </c>
      <c r="B391" t="s">
        <v>3</v>
      </c>
      <c r="C391">
        <v>3</v>
      </c>
      <c r="D391" t="s">
        <v>50</v>
      </c>
      <c r="E391" s="10">
        <v>7</v>
      </c>
      <c r="F391" s="10">
        <v>228</v>
      </c>
      <c r="G391" s="10">
        <v>11</v>
      </c>
      <c r="H391" s="10">
        <v>0</v>
      </c>
      <c r="I391" s="11">
        <f t="shared" si="6"/>
        <v>2.8455284552845526</v>
      </c>
    </row>
    <row r="392" spans="1:9" x14ac:dyDescent="0.25">
      <c r="A392" t="s">
        <v>21</v>
      </c>
      <c r="B392" t="s">
        <v>3</v>
      </c>
      <c r="C392">
        <v>3</v>
      </c>
      <c r="D392" t="s">
        <v>50</v>
      </c>
      <c r="E392" s="28">
        <v>46</v>
      </c>
      <c r="F392" s="10">
        <v>147</v>
      </c>
      <c r="G392" s="27">
        <v>6</v>
      </c>
      <c r="H392" s="10">
        <v>0</v>
      </c>
      <c r="I392" s="11">
        <f t="shared" si="6"/>
        <v>23.115577889447238</v>
      </c>
    </row>
    <row r="393" spans="1:9" x14ac:dyDescent="0.25">
      <c r="A393" t="s">
        <v>21</v>
      </c>
      <c r="B393" t="s">
        <v>3</v>
      </c>
      <c r="C393">
        <v>3</v>
      </c>
      <c r="D393" t="s">
        <v>50</v>
      </c>
      <c r="E393" s="28">
        <v>39</v>
      </c>
      <c r="F393" s="10">
        <v>159</v>
      </c>
      <c r="G393" s="27">
        <v>6</v>
      </c>
      <c r="H393" s="10">
        <v>0</v>
      </c>
      <c r="I393" s="11">
        <f t="shared" si="6"/>
        <v>19.117647058823529</v>
      </c>
    </row>
    <row r="394" spans="1:9" x14ac:dyDescent="0.25">
      <c r="A394" t="s">
        <v>21</v>
      </c>
      <c r="B394" t="s">
        <v>3</v>
      </c>
      <c r="C394">
        <v>3</v>
      </c>
      <c r="D394" t="s">
        <v>50</v>
      </c>
      <c r="E394" s="28">
        <v>66</v>
      </c>
      <c r="F394" s="10">
        <v>125</v>
      </c>
      <c r="G394" s="27">
        <v>16</v>
      </c>
      <c r="H394" s="10">
        <v>0</v>
      </c>
      <c r="I394" s="11">
        <f t="shared" si="6"/>
        <v>31.884057971014489</v>
      </c>
    </row>
    <row r="395" spans="1:9" x14ac:dyDescent="0.25">
      <c r="A395" t="s">
        <v>21</v>
      </c>
      <c r="B395" t="s">
        <v>3</v>
      </c>
      <c r="C395">
        <v>3</v>
      </c>
      <c r="D395" t="s">
        <v>50</v>
      </c>
      <c r="E395" s="28">
        <v>69</v>
      </c>
      <c r="F395" s="10">
        <v>124</v>
      </c>
      <c r="G395" s="27">
        <v>13</v>
      </c>
      <c r="H395" s="10">
        <v>0</v>
      </c>
      <c r="I395" s="11">
        <f t="shared" si="6"/>
        <v>33.495145631067963</v>
      </c>
    </row>
    <row r="396" spans="1:9" x14ac:dyDescent="0.25">
      <c r="A396" t="s">
        <v>21</v>
      </c>
      <c r="B396" t="s">
        <v>3</v>
      </c>
      <c r="C396">
        <v>3</v>
      </c>
      <c r="D396" t="s">
        <v>50</v>
      </c>
      <c r="E396" s="28">
        <v>65</v>
      </c>
      <c r="F396" s="10">
        <v>162</v>
      </c>
      <c r="G396" s="27">
        <v>7</v>
      </c>
      <c r="H396" s="10">
        <v>0</v>
      </c>
      <c r="I396" s="11">
        <f t="shared" si="6"/>
        <v>27.777777777777779</v>
      </c>
    </row>
    <row r="397" spans="1:9" x14ac:dyDescent="0.25">
      <c r="A397" t="s">
        <v>21</v>
      </c>
      <c r="B397" t="s">
        <v>3</v>
      </c>
      <c r="C397">
        <v>3</v>
      </c>
      <c r="D397" t="s">
        <v>51</v>
      </c>
      <c r="E397" s="10">
        <v>0</v>
      </c>
      <c r="F397" s="10">
        <v>1</v>
      </c>
      <c r="G397" s="10">
        <v>0</v>
      </c>
      <c r="H397" s="10">
        <v>0</v>
      </c>
      <c r="I397" s="11">
        <f t="shared" si="6"/>
        <v>0</v>
      </c>
    </row>
    <row r="398" spans="1:9" x14ac:dyDescent="0.25">
      <c r="A398" t="s">
        <v>21</v>
      </c>
      <c r="B398" t="s">
        <v>3</v>
      </c>
      <c r="C398">
        <v>3</v>
      </c>
      <c r="D398" t="s">
        <v>51</v>
      </c>
      <c r="E398" s="10">
        <v>0</v>
      </c>
      <c r="F398" s="10">
        <v>1</v>
      </c>
      <c r="G398" s="10">
        <v>0</v>
      </c>
      <c r="H398" s="10">
        <v>0</v>
      </c>
      <c r="I398" s="11">
        <f t="shared" si="6"/>
        <v>0</v>
      </c>
    </row>
    <row r="399" spans="1:9" x14ac:dyDescent="0.25">
      <c r="A399" t="s">
        <v>21</v>
      </c>
      <c r="B399" t="s">
        <v>3</v>
      </c>
      <c r="C399">
        <v>3</v>
      </c>
      <c r="D399" t="s">
        <v>51</v>
      </c>
      <c r="E399" s="10">
        <v>0</v>
      </c>
      <c r="F399" s="10">
        <v>1</v>
      </c>
      <c r="G399" s="10">
        <v>0</v>
      </c>
      <c r="H399" s="10">
        <v>0</v>
      </c>
      <c r="I399" s="11">
        <f t="shared" si="6"/>
        <v>0</v>
      </c>
    </row>
    <row r="400" spans="1:9" x14ac:dyDescent="0.25">
      <c r="A400" t="s">
        <v>21</v>
      </c>
      <c r="B400" t="s">
        <v>3</v>
      </c>
      <c r="C400">
        <v>3</v>
      </c>
      <c r="D400" t="s">
        <v>51</v>
      </c>
      <c r="E400" s="10">
        <v>0</v>
      </c>
      <c r="F400" s="10">
        <v>1</v>
      </c>
      <c r="G400" s="10">
        <v>0</v>
      </c>
      <c r="H400" s="10">
        <v>0</v>
      </c>
      <c r="I400" s="11">
        <f t="shared" si="6"/>
        <v>0</v>
      </c>
    </row>
    <row r="401" spans="1:9" x14ac:dyDescent="0.25">
      <c r="A401" t="s">
        <v>21</v>
      </c>
      <c r="B401" t="s">
        <v>3</v>
      </c>
      <c r="C401">
        <v>3</v>
      </c>
      <c r="D401" t="s">
        <v>51</v>
      </c>
      <c r="E401" s="10">
        <v>0</v>
      </c>
      <c r="F401" s="10">
        <v>1</v>
      </c>
      <c r="G401" s="10">
        <v>0</v>
      </c>
      <c r="H401" s="10">
        <v>0</v>
      </c>
      <c r="I401" s="11">
        <f t="shared" si="6"/>
        <v>0</v>
      </c>
    </row>
    <row r="402" spans="1:9" x14ac:dyDescent="0.25">
      <c r="A402" t="s">
        <v>21</v>
      </c>
      <c r="B402" t="s">
        <v>3</v>
      </c>
      <c r="C402">
        <v>3</v>
      </c>
      <c r="D402" t="s">
        <v>51</v>
      </c>
      <c r="E402" s="28">
        <v>0</v>
      </c>
      <c r="F402" s="10">
        <v>209</v>
      </c>
      <c r="G402" s="27">
        <v>30</v>
      </c>
      <c r="H402" s="10">
        <v>0</v>
      </c>
      <c r="I402" s="11">
        <f t="shared" si="6"/>
        <v>0</v>
      </c>
    </row>
    <row r="403" spans="1:9" x14ac:dyDescent="0.25">
      <c r="A403" t="s">
        <v>21</v>
      </c>
      <c r="B403" t="s">
        <v>3</v>
      </c>
      <c r="C403">
        <v>3</v>
      </c>
      <c r="D403" t="s">
        <v>51</v>
      </c>
      <c r="E403" s="28">
        <v>13</v>
      </c>
      <c r="F403" s="10">
        <v>197</v>
      </c>
      <c r="G403" s="27">
        <v>31</v>
      </c>
      <c r="H403" s="10">
        <v>0</v>
      </c>
      <c r="I403" s="11">
        <f t="shared" si="6"/>
        <v>5.394190871369295</v>
      </c>
    </row>
    <row r="404" spans="1:9" x14ac:dyDescent="0.25">
      <c r="A404" t="s">
        <v>21</v>
      </c>
      <c r="B404" t="s">
        <v>3</v>
      </c>
      <c r="C404">
        <v>3</v>
      </c>
      <c r="D404" t="s">
        <v>51</v>
      </c>
      <c r="E404" s="28">
        <v>0</v>
      </c>
      <c r="F404" s="10">
        <v>207</v>
      </c>
      <c r="G404" s="27">
        <v>30</v>
      </c>
      <c r="H404" s="10">
        <v>0</v>
      </c>
      <c r="I404" s="11">
        <f t="shared" si="6"/>
        <v>0</v>
      </c>
    </row>
    <row r="405" spans="1:9" x14ac:dyDescent="0.25">
      <c r="A405" t="s">
        <v>21</v>
      </c>
      <c r="B405" t="s">
        <v>3</v>
      </c>
      <c r="C405">
        <v>3</v>
      </c>
      <c r="D405" t="s">
        <v>51</v>
      </c>
      <c r="E405" s="28">
        <v>0</v>
      </c>
      <c r="F405" s="10">
        <v>251</v>
      </c>
      <c r="G405" s="27">
        <v>35</v>
      </c>
      <c r="H405" s="10">
        <v>0</v>
      </c>
      <c r="I405" s="11">
        <f t="shared" si="6"/>
        <v>0</v>
      </c>
    </row>
    <row r="406" spans="1:9" x14ac:dyDescent="0.25">
      <c r="A406" t="s">
        <v>21</v>
      </c>
      <c r="B406" t="s">
        <v>3</v>
      </c>
      <c r="C406">
        <v>3</v>
      </c>
      <c r="D406" t="s">
        <v>51</v>
      </c>
      <c r="E406" s="28">
        <v>6</v>
      </c>
      <c r="F406" s="10">
        <v>239</v>
      </c>
      <c r="G406" s="27">
        <v>26</v>
      </c>
      <c r="H406" s="10">
        <v>0</v>
      </c>
      <c r="I406" s="11">
        <f t="shared" si="6"/>
        <v>2.214022140221402</v>
      </c>
    </row>
    <row r="407" spans="1:9" x14ac:dyDescent="0.25">
      <c r="A407" t="s">
        <v>21</v>
      </c>
      <c r="B407" t="s">
        <v>3</v>
      </c>
      <c r="C407">
        <v>3</v>
      </c>
      <c r="D407" t="s">
        <v>52</v>
      </c>
      <c r="E407" s="10">
        <v>43</v>
      </c>
      <c r="F407" s="10">
        <v>175</v>
      </c>
      <c r="G407" s="10">
        <v>0</v>
      </c>
      <c r="H407" s="10">
        <v>0</v>
      </c>
      <c r="I407" s="11">
        <f t="shared" si="6"/>
        <v>19.724770642201836</v>
      </c>
    </row>
    <row r="408" spans="1:9" x14ac:dyDescent="0.25">
      <c r="A408" t="s">
        <v>21</v>
      </c>
      <c r="B408" t="s">
        <v>3</v>
      </c>
      <c r="C408">
        <v>3</v>
      </c>
      <c r="D408" t="s">
        <v>52</v>
      </c>
      <c r="E408" s="10">
        <v>34</v>
      </c>
      <c r="F408" s="10">
        <v>221</v>
      </c>
      <c r="G408" s="10">
        <v>0</v>
      </c>
      <c r="H408" s="10">
        <v>0</v>
      </c>
      <c r="I408" s="11">
        <f t="shared" si="6"/>
        <v>13.333333333333334</v>
      </c>
    </row>
    <row r="409" spans="1:9" x14ac:dyDescent="0.25">
      <c r="A409" t="s">
        <v>21</v>
      </c>
      <c r="B409" t="s">
        <v>3</v>
      </c>
      <c r="C409">
        <v>3</v>
      </c>
      <c r="D409" t="s">
        <v>52</v>
      </c>
      <c r="E409" s="10">
        <v>46</v>
      </c>
      <c r="F409" s="10">
        <v>271</v>
      </c>
      <c r="G409" s="10">
        <v>0</v>
      </c>
      <c r="H409" s="10">
        <v>0</v>
      </c>
      <c r="I409" s="11">
        <f t="shared" si="6"/>
        <v>14.511041009463725</v>
      </c>
    </row>
    <row r="410" spans="1:9" x14ac:dyDescent="0.25">
      <c r="A410" t="s">
        <v>21</v>
      </c>
      <c r="B410" t="s">
        <v>3</v>
      </c>
      <c r="C410">
        <v>3</v>
      </c>
      <c r="D410" t="s">
        <v>52</v>
      </c>
      <c r="E410" s="10">
        <v>34</v>
      </c>
      <c r="F410" s="10">
        <v>187</v>
      </c>
      <c r="G410" s="10">
        <v>0</v>
      </c>
      <c r="H410" s="10">
        <v>0</v>
      </c>
      <c r="I410" s="11">
        <f t="shared" si="6"/>
        <v>15.384615384615385</v>
      </c>
    </row>
    <row r="411" spans="1:9" x14ac:dyDescent="0.25">
      <c r="A411" t="s">
        <v>21</v>
      </c>
      <c r="B411" t="s">
        <v>3</v>
      </c>
      <c r="C411">
        <v>3</v>
      </c>
      <c r="D411" t="s">
        <v>52</v>
      </c>
      <c r="E411" s="10">
        <v>21</v>
      </c>
      <c r="F411" s="10">
        <v>320</v>
      </c>
      <c r="G411" s="10">
        <v>0</v>
      </c>
      <c r="H411" s="10">
        <v>0</v>
      </c>
      <c r="I411" s="11">
        <f t="shared" si="6"/>
        <v>6.1583577712609969</v>
      </c>
    </row>
    <row r="412" spans="1:9" x14ac:dyDescent="0.25">
      <c r="A412" t="s">
        <v>21</v>
      </c>
      <c r="B412" t="s">
        <v>3</v>
      </c>
      <c r="C412">
        <v>3</v>
      </c>
      <c r="D412" t="s">
        <v>52</v>
      </c>
      <c r="E412" s="28">
        <v>86</v>
      </c>
      <c r="F412" s="10">
        <v>114</v>
      </c>
      <c r="G412" s="27">
        <v>0</v>
      </c>
      <c r="H412" s="10">
        <v>0</v>
      </c>
      <c r="I412" s="11">
        <f t="shared" si="6"/>
        <v>43</v>
      </c>
    </row>
    <row r="413" spans="1:9" x14ac:dyDescent="0.25">
      <c r="A413" t="s">
        <v>21</v>
      </c>
      <c r="B413" t="s">
        <v>3</v>
      </c>
      <c r="C413">
        <v>3</v>
      </c>
      <c r="D413" t="s">
        <v>52</v>
      </c>
      <c r="E413" s="28">
        <v>169</v>
      </c>
      <c r="F413" s="10">
        <v>220</v>
      </c>
      <c r="G413" s="27">
        <v>0</v>
      </c>
      <c r="H413" s="10">
        <v>0</v>
      </c>
      <c r="I413" s="11">
        <f t="shared" si="6"/>
        <v>43.444730077120823</v>
      </c>
    </row>
    <row r="414" spans="1:9" x14ac:dyDescent="0.25">
      <c r="A414" t="s">
        <v>21</v>
      </c>
      <c r="B414" t="s">
        <v>3</v>
      </c>
      <c r="C414">
        <v>3</v>
      </c>
      <c r="D414" t="s">
        <v>52</v>
      </c>
      <c r="E414" s="28">
        <v>115</v>
      </c>
      <c r="F414" s="10">
        <v>225</v>
      </c>
      <c r="G414" s="27">
        <v>0</v>
      </c>
      <c r="H414" s="10">
        <v>0</v>
      </c>
      <c r="I414" s="11">
        <f t="shared" si="6"/>
        <v>33.82352941176471</v>
      </c>
    </row>
    <row r="415" spans="1:9" x14ac:dyDescent="0.25">
      <c r="A415" t="s">
        <v>21</v>
      </c>
      <c r="B415" t="s">
        <v>3</v>
      </c>
      <c r="C415">
        <v>3</v>
      </c>
      <c r="D415" t="s">
        <v>52</v>
      </c>
      <c r="E415" s="28">
        <v>65</v>
      </c>
      <c r="F415" s="10">
        <v>206</v>
      </c>
      <c r="G415" s="27">
        <v>0</v>
      </c>
      <c r="H415" s="10">
        <v>0</v>
      </c>
      <c r="I415" s="11">
        <f t="shared" si="6"/>
        <v>23.985239852398525</v>
      </c>
    </row>
    <row r="416" spans="1:9" x14ac:dyDescent="0.25">
      <c r="A416" t="s">
        <v>21</v>
      </c>
      <c r="B416" t="s">
        <v>3</v>
      </c>
      <c r="C416">
        <v>3</v>
      </c>
      <c r="D416" t="s">
        <v>52</v>
      </c>
      <c r="E416" s="28">
        <v>144</v>
      </c>
      <c r="F416" s="10">
        <v>88</v>
      </c>
      <c r="G416" s="27">
        <v>0</v>
      </c>
      <c r="H416" s="10">
        <v>0</v>
      </c>
      <c r="I416" s="11">
        <f t="shared" si="6"/>
        <v>62.068965517241381</v>
      </c>
    </row>
    <row r="417" spans="1:9" x14ac:dyDescent="0.25">
      <c r="A417" t="s">
        <v>36</v>
      </c>
      <c r="B417" t="s">
        <v>3</v>
      </c>
      <c r="C417">
        <v>12</v>
      </c>
      <c r="D417" t="s">
        <v>50</v>
      </c>
      <c r="E417" s="10">
        <v>3</v>
      </c>
      <c r="F417" s="10">
        <v>96</v>
      </c>
      <c r="G417" s="10">
        <v>8</v>
      </c>
      <c r="H417" s="10">
        <v>0</v>
      </c>
      <c r="I417" s="11">
        <f t="shared" si="6"/>
        <v>2.8037383177570092</v>
      </c>
    </row>
    <row r="418" spans="1:9" x14ac:dyDescent="0.25">
      <c r="A418" t="s">
        <v>36</v>
      </c>
      <c r="B418" t="s">
        <v>3</v>
      </c>
      <c r="C418">
        <v>12</v>
      </c>
      <c r="D418" t="s">
        <v>50</v>
      </c>
      <c r="E418" s="10">
        <v>5</v>
      </c>
      <c r="F418" s="10">
        <v>78</v>
      </c>
      <c r="G418" s="10">
        <v>8</v>
      </c>
      <c r="H418" s="10">
        <v>0</v>
      </c>
      <c r="I418" s="11">
        <f t="shared" si="6"/>
        <v>5.4945054945054945</v>
      </c>
    </row>
    <row r="419" spans="1:9" x14ac:dyDescent="0.25">
      <c r="A419" t="s">
        <v>36</v>
      </c>
      <c r="B419" t="s">
        <v>3</v>
      </c>
      <c r="C419">
        <v>12</v>
      </c>
      <c r="D419" t="s">
        <v>50</v>
      </c>
      <c r="E419" s="10">
        <v>6</v>
      </c>
      <c r="F419" s="10">
        <v>153</v>
      </c>
      <c r="G419" s="10">
        <v>18</v>
      </c>
      <c r="H419" s="10">
        <v>0</v>
      </c>
      <c r="I419" s="11">
        <f t="shared" si="6"/>
        <v>3.3898305084745761</v>
      </c>
    </row>
    <row r="420" spans="1:9" x14ac:dyDescent="0.25">
      <c r="A420" t="s">
        <v>36</v>
      </c>
      <c r="B420" t="s">
        <v>3</v>
      </c>
      <c r="C420">
        <v>12</v>
      </c>
      <c r="D420" t="s">
        <v>50</v>
      </c>
      <c r="E420" s="28">
        <v>6</v>
      </c>
      <c r="F420" s="10">
        <v>153</v>
      </c>
      <c r="G420" s="27">
        <v>18</v>
      </c>
      <c r="H420" s="10">
        <v>0</v>
      </c>
      <c r="I420" s="11">
        <f t="shared" si="6"/>
        <v>3.3898305084745761</v>
      </c>
    </row>
    <row r="421" spans="1:9" x14ac:dyDescent="0.25">
      <c r="A421" t="s">
        <v>36</v>
      </c>
      <c r="B421" t="s">
        <v>3</v>
      </c>
      <c r="C421">
        <v>12</v>
      </c>
      <c r="D421" t="s">
        <v>50</v>
      </c>
      <c r="E421" s="10">
        <v>4</v>
      </c>
      <c r="F421" s="10">
        <v>136</v>
      </c>
      <c r="G421" s="10">
        <v>21</v>
      </c>
      <c r="H421" s="10">
        <v>0</v>
      </c>
      <c r="I421" s="11">
        <f t="shared" si="6"/>
        <v>2.4844720496894408</v>
      </c>
    </row>
    <row r="422" spans="1:9" x14ac:dyDescent="0.25">
      <c r="A422" t="s">
        <v>36</v>
      </c>
      <c r="B422" t="s">
        <v>3</v>
      </c>
      <c r="C422">
        <v>12</v>
      </c>
      <c r="D422" t="s">
        <v>50</v>
      </c>
      <c r="E422" s="28">
        <v>4</v>
      </c>
      <c r="F422" s="10">
        <v>136</v>
      </c>
      <c r="G422" s="27">
        <v>21</v>
      </c>
      <c r="H422" s="10">
        <v>0</v>
      </c>
      <c r="I422" s="11">
        <f t="shared" si="6"/>
        <v>2.4844720496894408</v>
      </c>
    </row>
    <row r="423" spans="1:9" x14ac:dyDescent="0.25">
      <c r="A423" t="s">
        <v>36</v>
      </c>
      <c r="B423" t="s">
        <v>3</v>
      </c>
      <c r="C423">
        <v>12</v>
      </c>
      <c r="D423" t="s">
        <v>50</v>
      </c>
      <c r="E423" s="10">
        <v>3</v>
      </c>
      <c r="F423" s="10">
        <v>209</v>
      </c>
      <c r="G423" s="10">
        <v>26</v>
      </c>
      <c r="H423" s="10">
        <v>0</v>
      </c>
      <c r="I423" s="11">
        <f t="shared" si="6"/>
        <v>1.2605042016806722</v>
      </c>
    </row>
    <row r="424" spans="1:9" x14ac:dyDescent="0.25">
      <c r="A424" t="s">
        <v>36</v>
      </c>
      <c r="B424" t="s">
        <v>3</v>
      </c>
      <c r="C424">
        <v>12</v>
      </c>
      <c r="D424" t="s">
        <v>50</v>
      </c>
      <c r="E424" s="28">
        <v>3</v>
      </c>
      <c r="F424" s="10">
        <v>209</v>
      </c>
      <c r="G424" s="27">
        <v>26</v>
      </c>
      <c r="H424" s="10">
        <v>0</v>
      </c>
      <c r="I424" s="11">
        <f t="shared" si="6"/>
        <v>1.2605042016806722</v>
      </c>
    </row>
    <row r="425" spans="1:9" x14ac:dyDescent="0.25">
      <c r="A425" t="s">
        <v>36</v>
      </c>
      <c r="B425" t="s">
        <v>3</v>
      </c>
      <c r="C425">
        <v>12</v>
      </c>
      <c r="D425" t="s">
        <v>50</v>
      </c>
      <c r="E425" s="10">
        <v>6</v>
      </c>
      <c r="F425" s="10">
        <v>187</v>
      </c>
      <c r="G425" s="10">
        <v>10</v>
      </c>
      <c r="H425" s="10">
        <v>0</v>
      </c>
      <c r="I425" s="11">
        <f t="shared" si="6"/>
        <v>2.9556650246305418</v>
      </c>
    </row>
    <row r="426" spans="1:9" x14ac:dyDescent="0.25">
      <c r="A426" t="s">
        <v>36</v>
      </c>
      <c r="B426" t="s">
        <v>3</v>
      </c>
      <c r="C426">
        <v>12</v>
      </c>
      <c r="D426" t="s">
        <v>50</v>
      </c>
      <c r="E426" s="28">
        <v>6</v>
      </c>
      <c r="F426" s="10">
        <v>187</v>
      </c>
      <c r="G426" s="27">
        <v>10</v>
      </c>
      <c r="H426" s="10">
        <v>0</v>
      </c>
      <c r="I426" s="11">
        <f t="shared" si="6"/>
        <v>2.9556650246305418</v>
      </c>
    </row>
    <row r="427" spans="1:9" x14ac:dyDescent="0.25">
      <c r="A427" t="s">
        <v>36</v>
      </c>
      <c r="B427" t="s">
        <v>3</v>
      </c>
      <c r="C427">
        <v>12</v>
      </c>
      <c r="D427" t="s">
        <v>50</v>
      </c>
      <c r="E427" s="10">
        <v>1</v>
      </c>
      <c r="F427" s="10">
        <v>139</v>
      </c>
      <c r="G427" s="10">
        <v>25</v>
      </c>
      <c r="H427" s="10">
        <v>0</v>
      </c>
      <c r="I427" s="11">
        <f t="shared" si="6"/>
        <v>0.60606060606060608</v>
      </c>
    </row>
    <row r="428" spans="1:9" x14ac:dyDescent="0.25">
      <c r="A428" t="s">
        <v>36</v>
      </c>
      <c r="B428" t="s">
        <v>3</v>
      </c>
      <c r="C428">
        <v>12</v>
      </c>
      <c r="D428" t="s">
        <v>50</v>
      </c>
      <c r="E428" s="28">
        <v>1</v>
      </c>
      <c r="F428" s="10">
        <v>139</v>
      </c>
      <c r="G428" s="27">
        <v>25</v>
      </c>
      <c r="H428" s="10">
        <v>0</v>
      </c>
      <c r="I428" s="11">
        <f t="shared" si="6"/>
        <v>0.60606060606060608</v>
      </c>
    </row>
    <row r="429" spans="1:9" x14ac:dyDescent="0.25">
      <c r="A429" t="s">
        <v>36</v>
      </c>
      <c r="B429" t="s">
        <v>3</v>
      </c>
      <c r="C429">
        <v>12</v>
      </c>
      <c r="D429" t="s">
        <v>50</v>
      </c>
      <c r="E429" s="10">
        <v>80</v>
      </c>
      <c r="F429" s="10">
        <v>197</v>
      </c>
      <c r="G429" s="10">
        <v>23</v>
      </c>
      <c r="H429" s="10">
        <v>0</v>
      </c>
      <c r="I429" s="11">
        <f t="shared" si="6"/>
        <v>26.666666666666668</v>
      </c>
    </row>
    <row r="430" spans="1:9" x14ac:dyDescent="0.25">
      <c r="A430" t="s">
        <v>36</v>
      </c>
      <c r="B430" t="s">
        <v>3</v>
      </c>
      <c r="C430">
        <v>12</v>
      </c>
      <c r="D430" t="s">
        <v>50</v>
      </c>
      <c r="E430" s="28">
        <v>80</v>
      </c>
      <c r="F430" s="10">
        <v>197</v>
      </c>
      <c r="G430" s="27">
        <v>23</v>
      </c>
      <c r="H430" s="10">
        <v>0</v>
      </c>
      <c r="I430" s="11">
        <f t="shared" si="6"/>
        <v>26.666666666666668</v>
      </c>
    </row>
    <row r="431" spans="1:9" x14ac:dyDescent="0.25">
      <c r="A431" t="s">
        <v>36</v>
      </c>
      <c r="B431" t="s">
        <v>3</v>
      </c>
      <c r="C431">
        <v>12</v>
      </c>
      <c r="D431" t="s">
        <v>51</v>
      </c>
      <c r="E431" s="10">
        <v>0</v>
      </c>
      <c r="F431" s="10">
        <v>1</v>
      </c>
      <c r="G431" s="10">
        <v>0</v>
      </c>
      <c r="H431" s="10">
        <v>0</v>
      </c>
      <c r="I431" s="11">
        <f t="shared" si="6"/>
        <v>0</v>
      </c>
    </row>
    <row r="432" spans="1:9" x14ac:dyDescent="0.25">
      <c r="A432" t="s">
        <v>36</v>
      </c>
      <c r="B432" t="s">
        <v>3</v>
      </c>
      <c r="C432">
        <v>12</v>
      </c>
      <c r="D432" t="s">
        <v>51</v>
      </c>
      <c r="E432" s="10">
        <v>0</v>
      </c>
      <c r="F432" s="10">
        <v>1</v>
      </c>
      <c r="G432" s="10">
        <v>0</v>
      </c>
      <c r="H432" s="10">
        <v>0</v>
      </c>
      <c r="I432" s="11">
        <f t="shared" si="6"/>
        <v>0</v>
      </c>
    </row>
    <row r="433" spans="1:9" x14ac:dyDescent="0.25">
      <c r="A433" t="s">
        <v>36</v>
      </c>
      <c r="B433" t="s">
        <v>3</v>
      </c>
      <c r="C433">
        <v>12</v>
      </c>
      <c r="D433" t="s">
        <v>51</v>
      </c>
      <c r="E433" s="10">
        <v>0</v>
      </c>
      <c r="F433" s="10">
        <v>1</v>
      </c>
      <c r="G433" s="10">
        <v>0</v>
      </c>
      <c r="H433" s="10">
        <v>0</v>
      </c>
      <c r="I433" s="11">
        <f t="shared" si="6"/>
        <v>0</v>
      </c>
    </row>
    <row r="434" spans="1:9" x14ac:dyDescent="0.25">
      <c r="A434" t="s">
        <v>36</v>
      </c>
      <c r="B434" t="s">
        <v>3</v>
      </c>
      <c r="C434">
        <v>12</v>
      </c>
      <c r="D434" t="s">
        <v>51</v>
      </c>
      <c r="E434" s="10">
        <v>2</v>
      </c>
      <c r="F434" s="10">
        <v>49</v>
      </c>
      <c r="G434" s="10">
        <v>0</v>
      </c>
      <c r="H434" s="10">
        <v>0</v>
      </c>
      <c r="I434" s="11">
        <f t="shared" si="6"/>
        <v>3.9215686274509802</v>
      </c>
    </row>
    <row r="435" spans="1:9" x14ac:dyDescent="0.25">
      <c r="A435" t="s">
        <v>36</v>
      </c>
      <c r="B435" t="s">
        <v>3</v>
      </c>
      <c r="C435">
        <v>12</v>
      </c>
      <c r="D435" t="s">
        <v>51</v>
      </c>
      <c r="E435" s="10">
        <v>0</v>
      </c>
      <c r="F435" s="10">
        <v>1</v>
      </c>
      <c r="G435" s="10">
        <v>0</v>
      </c>
      <c r="H435" s="10">
        <v>0</v>
      </c>
      <c r="I435" s="11">
        <f t="shared" si="6"/>
        <v>0</v>
      </c>
    </row>
    <row r="436" spans="1:9" x14ac:dyDescent="0.25">
      <c r="A436" t="s">
        <v>36</v>
      </c>
      <c r="B436" t="s">
        <v>3</v>
      </c>
      <c r="C436">
        <v>12</v>
      </c>
      <c r="D436" t="s">
        <v>51</v>
      </c>
      <c r="E436" s="28">
        <v>0</v>
      </c>
      <c r="F436" s="10">
        <v>126</v>
      </c>
      <c r="G436" s="27">
        <v>57</v>
      </c>
      <c r="H436" s="10">
        <v>0</v>
      </c>
      <c r="I436" s="11">
        <f t="shared" si="6"/>
        <v>0</v>
      </c>
    </row>
    <row r="437" spans="1:9" x14ac:dyDescent="0.25">
      <c r="A437" t="s">
        <v>36</v>
      </c>
      <c r="B437" t="s">
        <v>3</v>
      </c>
      <c r="C437">
        <v>12</v>
      </c>
      <c r="D437" t="s">
        <v>51</v>
      </c>
      <c r="E437" s="28">
        <v>0</v>
      </c>
      <c r="F437" s="10">
        <v>135</v>
      </c>
      <c r="G437" s="27">
        <v>50</v>
      </c>
      <c r="H437" s="10">
        <v>0</v>
      </c>
      <c r="I437" s="11">
        <f t="shared" si="6"/>
        <v>0</v>
      </c>
    </row>
    <row r="438" spans="1:9" x14ac:dyDescent="0.25">
      <c r="A438" t="s">
        <v>36</v>
      </c>
      <c r="B438" t="s">
        <v>3</v>
      </c>
      <c r="C438">
        <v>12</v>
      </c>
      <c r="D438" t="s">
        <v>51</v>
      </c>
      <c r="E438" s="28">
        <v>0</v>
      </c>
      <c r="F438" s="10">
        <v>113</v>
      </c>
      <c r="G438" s="27">
        <v>67</v>
      </c>
      <c r="H438" s="10">
        <v>0</v>
      </c>
      <c r="I438" s="11">
        <f t="shared" si="6"/>
        <v>0</v>
      </c>
    </row>
    <row r="439" spans="1:9" x14ac:dyDescent="0.25">
      <c r="A439" t="s">
        <v>36</v>
      </c>
      <c r="B439" t="s">
        <v>3</v>
      </c>
      <c r="C439">
        <v>12</v>
      </c>
      <c r="D439" t="s">
        <v>51</v>
      </c>
      <c r="E439" s="28">
        <v>0</v>
      </c>
      <c r="F439" s="10">
        <v>88</v>
      </c>
      <c r="G439" s="27">
        <v>70</v>
      </c>
      <c r="H439" s="10">
        <v>0</v>
      </c>
      <c r="I439" s="11">
        <f t="shared" si="6"/>
        <v>0</v>
      </c>
    </row>
    <row r="440" spans="1:9" x14ac:dyDescent="0.25">
      <c r="A440" t="s">
        <v>36</v>
      </c>
      <c r="B440" t="s">
        <v>3</v>
      </c>
      <c r="C440">
        <v>12</v>
      </c>
      <c r="D440" t="s">
        <v>51</v>
      </c>
      <c r="E440" s="28">
        <v>0</v>
      </c>
      <c r="F440" s="10">
        <v>128</v>
      </c>
      <c r="G440" s="27">
        <v>60</v>
      </c>
      <c r="H440" s="10">
        <v>0</v>
      </c>
      <c r="I440" s="11">
        <f t="shared" si="6"/>
        <v>0</v>
      </c>
    </row>
    <row r="441" spans="1:9" x14ac:dyDescent="0.25">
      <c r="A441" t="s">
        <v>36</v>
      </c>
      <c r="B441" t="s">
        <v>3</v>
      </c>
      <c r="C441">
        <v>12</v>
      </c>
      <c r="D441" t="s">
        <v>52</v>
      </c>
      <c r="E441" s="10">
        <v>139</v>
      </c>
      <c r="F441" s="10">
        <v>166</v>
      </c>
      <c r="G441" s="10">
        <v>0</v>
      </c>
      <c r="H441" s="10">
        <v>0</v>
      </c>
      <c r="I441" s="11">
        <f t="shared" si="6"/>
        <v>45.57377049180328</v>
      </c>
    </row>
    <row r="442" spans="1:9" x14ac:dyDescent="0.25">
      <c r="A442" t="s">
        <v>36</v>
      </c>
      <c r="B442" t="s">
        <v>3</v>
      </c>
      <c r="C442">
        <v>12</v>
      </c>
      <c r="D442" t="s">
        <v>52</v>
      </c>
      <c r="E442" s="28">
        <v>139</v>
      </c>
      <c r="F442" s="10">
        <v>116</v>
      </c>
      <c r="G442" s="27">
        <v>0</v>
      </c>
      <c r="H442" s="10">
        <v>0</v>
      </c>
      <c r="I442" s="11">
        <f t="shared" si="6"/>
        <v>54.509803921568626</v>
      </c>
    </row>
    <row r="443" spans="1:9" x14ac:dyDescent="0.25">
      <c r="A443" t="s">
        <v>36</v>
      </c>
      <c r="B443" t="s">
        <v>3</v>
      </c>
      <c r="C443">
        <v>12</v>
      </c>
      <c r="D443" t="s">
        <v>52</v>
      </c>
      <c r="E443" s="10">
        <v>80</v>
      </c>
      <c r="F443" s="10">
        <v>236</v>
      </c>
      <c r="G443" s="10">
        <v>0</v>
      </c>
      <c r="H443" s="10">
        <v>0</v>
      </c>
      <c r="I443" s="11">
        <f t="shared" si="6"/>
        <v>25.316455696202532</v>
      </c>
    </row>
    <row r="444" spans="1:9" x14ac:dyDescent="0.25">
      <c r="A444" t="s">
        <v>36</v>
      </c>
      <c r="B444" t="s">
        <v>3</v>
      </c>
      <c r="C444">
        <v>12</v>
      </c>
      <c r="D444" t="s">
        <v>52</v>
      </c>
      <c r="E444" s="28">
        <v>80</v>
      </c>
      <c r="F444" s="10">
        <v>236</v>
      </c>
      <c r="G444" s="27">
        <v>0</v>
      </c>
      <c r="H444" s="10">
        <v>0</v>
      </c>
      <c r="I444" s="11">
        <f t="shared" ref="I444:I507" si="7">IF(ISBLANK(E444),"",SUM(E444,H444)/SUM(E444:H444)*100)</f>
        <v>25.316455696202532</v>
      </c>
    </row>
    <row r="445" spans="1:9" x14ac:dyDescent="0.25">
      <c r="A445" t="s">
        <v>36</v>
      </c>
      <c r="B445" t="s">
        <v>3</v>
      </c>
      <c r="C445">
        <v>12</v>
      </c>
      <c r="D445" t="s">
        <v>52</v>
      </c>
      <c r="E445" s="10">
        <v>75</v>
      </c>
      <c r="F445" s="10">
        <v>180</v>
      </c>
      <c r="G445" s="10">
        <v>0</v>
      </c>
      <c r="H445" s="10">
        <v>0</v>
      </c>
      <c r="I445" s="11">
        <f t="shared" si="7"/>
        <v>29.411764705882355</v>
      </c>
    </row>
    <row r="446" spans="1:9" x14ac:dyDescent="0.25">
      <c r="A446" t="s">
        <v>36</v>
      </c>
      <c r="B446" t="s">
        <v>3</v>
      </c>
      <c r="C446">
        <v>12</v>
      </c>
      <c r="D446" t="s">
        <v>52</v>
      </c>
      <c r="E446" s="28">
        <v>75</v>
      </c>
      <c r="F446" s="10">
        <v>180</v>
      </c>
      <c r="G446" s="27">
        <v>0</v>
      </c>
      <c r="H446" s="10">
        <v>0</v>
      </c>
      <c r="I446" s="11">
        <f t="shared" si="7"/>
        <v>29.411764705882355</v>
      </c>
    </row>
    <row r="447" spans="1:9" x14ac:dyDescent="0.25">
      <c r="A447" t="s">
        <v>36</v>
      </c>
      <c r="B447" t="s">
        <v>3</v>
      </c>
      <c r="C447">
        <v>12</v>
      </c>
      <c r="D447" t="s">
        <v>52</v>
      </c>
      <c r="E447" s="10">
        <v>58</v>
      </c>
      <c r="F447" s="10">
        <v>255</v>
      </c>
      <c r="G447" s="10">
        <v>0</v>
      </c>
      <c r="H447" s="10">
        <v>0</v>
      </c>
      <c r="I447" s="11">
        <f t="shared" si="7"/>
        <v>18.530351437699679</v>
      </c>
    </row>
    <row r="448" spans="1:9" x14ac:dyDescent="0.25">
      <c r="A448" t="s">
        <v>36</v>
      </c>
      <c r="B448" t="s">
        <v>3</v>
      </c>
      <c r="C448">
        <v>12</v>
      </c>
      <c r="D448" t="s">
        <v>52</v>
      </c>
      <c r="E448" s="28">
        <v>58</v>
      </c>
      <c r="F448" s="10">
        <v>255</v>
      </c>
      <c r="G448" s="27">
        <v>0</v>
      </c>
      <c r="H448" s="10">
        <v>0</v>
      </c>
      <c r="I448" s="11">
        <f t="shared" si="7"/>
        <v>18.530351437699679</v>
      </c>
    </row>
    <row r="449" spans="1:9" x14ac:dyDescent="0.25">
      <c r="A449" t="s">
        <v>36</v>
      </c>
      <c r="B449" t="s">
        <v>3</v>
      </c>
      <c r="C449">
        <v>12</v>
      </c>
      <c r="D449" t="s">
        <v>52</v>
      </c>
      <c r="E449" s="10">
        <v>97</v>
      </c>
      <c r="F449" s="10">
        <v>190</v>
      </c>
      <c r="G449" s="10">
        <v>0</v>
      </c>
      <c r="H449" s="10">
        <v>0</v>
      </c>
      <c r="I449" s="11">
        <f t="shared" si="7"/>
        <v>33.797909407665507</v>
      </c>
    </row>
    <row r="450" spans="1:9" x14ac:dyDescent="0.25">
      <c r="A450" t="s">
        <v>36</v>
      </c>
      <c r="B450" t="s">
        <v>3</v>
      </c>
      <c r="C450">
        <v>12</v>
      </c>
      <c r="D450" t="s">
        <v>52</v>
      </c>
      <c r="E450" s="28">
        <v>97</v>
      </c>
      <c r="F450" s="10">
        <v>189</v>
      </c>
      <c r="G450" s="27">
        <v>0</v>
      </c>
      <c r="H450" s="10">
        <v>0</v>
      </c>
      <c r="I450" s="11">
        <f t="shared" si="7"/>
        <v>33.91608391608392</v>
      </c>
    </row>
    <row r="451" spans="1:9" x14ac:dyDescent="0.25">
      <c r="A451" t="s">
        <v>36</v>
      </c>
      <c r="B451" t="s">
        <v>3</v>
      </c>
      <c r="C451">
        <v>12</v>
      </c>
      <c r="D451" t="s">
        <v>52</v>
      </c>
      <c r="E451" s="28">
        <v>119</v>
      </c>
      <c r="F451" s="10">
        <v>97</v>
      </c>
      <c r="G451" s="27">
        <v>0</v>
      </c>
      <c r="H451" s="27">
        <v>0</v>
      </c>
      <c r="I451" s="11">
        <f t="shared" si="7"/>
        <v>55.092592592592595</v>
      </c>
    </row>
    <row r="452" spans="1:9" x14ac:dyDescent="0.25">
      <c r="A452" t="s">
        <v>36</v>
      </c>
      <c r="B452" t="s">
        <v>3</v>
      </c>
      <c r="C452">
        <v>12</v>
      </c>
      <c r="D452" t="s">
        <v>52</v>
      </c>
      <c r="E452" s="28">
        <v>72</v>
      </c>
      <c r="F452" s="10">
        <v>157</v>
      </c>
      <c r="G452" s="27">
        <v>0</v>
      </c>
      <c r="H452" s="10">
        <v>0</v>
      </c>
      <c r="I452" s="11">
        <f t="shared" si="7"/>
        <v>31.4410480349345</v>
      </c>
    </row>
    <row r="453" spans="1:9" x14ac:dyDescent="0.25">
      <c r="A453" t="s">
        <v>36</v>
      </c>
      <c r="B453" t="s">
        <v>3</v>
      </c>
      <c r="C453">
        <v>12</v>
      </c>
      <c r="D453" t="s">
        <v>52</v>
      </c>
      <c r="E453" s="28">
        <v>74</v>
      </c>
      <c r="F453" s="10">
        <v>255</v>
      </c>
      <c r="G453" s="27"/>
      <c r="H453" s="10">
        <v>0</v>
      </c>
      <c r="I453" s="11">
        <f t="shared" si="7"/>
        <v>22.492401215805472</v>
      </c>
    </row>
    <row r="454" spans="1:9" x14ac:dyDescent="0.25">
      <c r="A454" t="s">
        <v>36</v>
      </c>
      <c r="B454" t="s">
        <v>3</v>
      </c>
      <c r="C454">
        <v>12</v>
      </c>
      <c r="D454" t="s">
        <v>52</v>
      </c>
      <c r="E454" s="28">
        <v>60</v>
      </c>
      <c r="F454" s="10">
        <v>162</v>
      </c>
      <c r="G454" s="27"/>
      <c r="H454" s="10">
        <v>0</v>
      </c>
      <c r="I454" s="11">
        <f t="shared" si="7"/>
        <v>27.027027027027028</v>
      </c>
    </row>
    <row r="455" spans="1:9" x14ac:dyDescent="0.25">
      <c r="A455" t="s">
        <v>36</v>
      </c>
      <c r="B455" t="s">
        <v>3</v>
      </c>
      <c r="C455">
        <v>12</v>
      </c>
      <c r="D455" t="s">
        <v>52</v>
      </c>
      <c r="E455" s="28">
        <v>23</v>
      </c>
      <c r="F455" s="10">
        <v>105</v>
      </c>
      <c r="G455" s="27"/>
      <c r="H455" s="10">
        <v>0</v>
      </c>
      <c r="I455" s="11">
        <f t="shared" si="7"/>
        <v>17.96875</v>
      </c>
    </row>
    <row r="456" spans="1:9" x14ac:dyDescent="0.25">
      <c r="A456" t="s">
        <v>36</v>
      </c>
      <c r="B456" t="s">
        <v>3</v>
      </c>
      <c r="C456">
        <v>12</v>
      </c>
      <c r="D456" t="s">
        <v>52</v>
      </c>
      <c r="E456" s="28">
        <v>53</v>
      </c>
      <c r="F456" s="10">
        <v>132</v>
      </c>
      <c r="G456" s="27"/>
      <c r="H456" s="10">
        <v>0</v>
      </c>
      <c r="I456" s="11">
        <f t="shared" si="7"/>
        <v>28.648648648648649</v>
      </c>
    </row>
    <row r="457" spans="1:9" x14ac:dyDescent="0.25">
      <c r="A457" t="s">
        <v>36</v>
      </c>
      <c r="B457" t="s">
        <v>3</v>
      </c>
      <c r="C457">
        <v>12</v>
      </c>
      <c r="D457" t="s">
        <v>52</v>
      </c>
      <c r="E457" s="28">
        <v>45</v>
      </c>
      <c r="F457" s="10">
        <v>178</v>
      </c>
      <c r="G457" s="27"/>
      <c r="H457" s="10">
        <v>0</v>
      </c>
      <c r="I457" s="11">
        <f t="shared" si="7"/>
        <v>20.179372197309416</v>
      </c>
    </row>
    <row r="458" spans="1:9" x14ac:dyDescent="0.25">
      <c r="A458" t="s">
        <v>36</v>
      </c>
      <c r="B458" t="s">
        <v>3</v>
      </c>
      <c r="C458">
        <v>12</v>
      </c>
      <c r="D458" t="s">
        <v>52</v>
      </c>
      <c r="E458" s="28">
        <v>96</v>
      </c>
      <c r="F458" s="10">
        <v>109</v>
      </c>
      <c r="G458" s="27"/>
      <c r="H458" s="10">
        <v>0</v>
      </c>
      <c r="I458" s="11">
        <f t="shared" si="7"/>
        <v>46.829268292682933</v>
      </c>
    </row>
    <row r="459" spans="1:9" x14ac:dyDescent="0.25">
      <c r="A459" t="s">
        <v>36</v>
      </c>
      <c r="B459" t="s">
        <v>3</v>
      </c>
      <c r="C459">
        <v>12</v>
      </c>
      <c r="D459" t="s">
        <v>52</v>
      </c>
      <c r="E459" s="28">
        <v>53</v>
      </c>
      <c r="F459" s="10">
        <v>115</v>
      </c>
      <c r="G459" s="27"/>
      <c r="H459" s="10">
        <v>0</v>
      </c>
      <c r="I459" s="11">
        <f t="shared" si="7"/>
        <v>31.547619047619047</v>
      </c>
    </row>
    <row r="460" spans="1:9" x14ac:dyDescent="0.25">
      <c r="A460" t="s">
        <v>36</v>
      </c>
      <c r="B460" t="s">
        <v>3</v>
      </c>
      <c r="C460">
        <v>12</v>
      </c>
      <c r="D460" t="s">
        <v>52</v>
      </c>
      <c r="E460" s="28">
        <v>90</v>
      </c>
      <c r="F460" s="10">
        <v>96</v>
      </c>
      <c r="G460" s="27"/>
      <c r="H460" s="10">
        <v>0</v>
      </c>
      <c r="I460" s="11">
        <f t="shared" si="7"/>
        <v>48.387096774193552</v>
      </c>
    </row>
    <row r="461" spans="1:9" x14ac:dyDescent="0.25">
      <c r="A461" t="s">
        <v>36</v>
      </c>
      <c r="B461" t="s">
        <v>3</v>
      </c>
      <c r="C461">
        <v>12</v>
      </c>
      <c r="D461" t="s">
        <v>50</v>
      </c>
      <c r="E461" s="28">
        <v>6</v>
      </c>
      <c r="F461" s="10">
        <v>152</v>
      </c>
      <c r="G461" s="27">
        <v>27</v>
      </c>
      <c r="H461" s="10">
        <v>0</v>
      </c>
      <c r="I461" s="11">
        <f t="shared" si="7"/>
        <v>3.2432432432432434</v>
      </c>
    </row>
    <row r="462" spans="1:9" x14ac:dyDescent="0.25">
      <c r="A462" t="s">
        <v>36</v>
      </c>
      <c r="B462" t="s">
        <v>3</v>
      </c>
      <c r="C462">
        <v>12</v>
      </c>
      <c r="D462" t="s">
        <v>50</v>
      </c>
      <c r="E462" s="28">
        <v>4</v>
      </c>
      <c r="F462" s="10">
        <v>153</v>
      </c>
      <c r="G462" s="27">
        <v>19</v>
      </c>
      <c r="H462" s="27">
        <v>1</v>
      </c>
      <c r="I462" s="11">
        <f t="shared" si="7"/>
        <v>2.8248587570621471</v>
      </c>
    </row>
    <row r="463" spans="1:9" x14ac:dyDescent="0.25">
      <c r="A463" t="s">
        <v>36</v>
      </c>
      <c r="B463" t="s">
        <v>3</v>
      </c>
      <c r="C463">
        <v>12</v>
      </c>
      <c r="D463" t="s">
        <v>50</v>
      </c>
      <c r="E463" s="28">
        <v>6</v>
      </c>
      <c r="F463" s="10">
        <v>126</v>
      </c>
      <c r="G463" s="27">
        <v>14</v>
      </c>
      <c r="H463" s="10">
        <v>0</v>
      </c>
      <c r="I463" s="11">
        <f t="shared" si="7"/>
        <v>4.10958904109589</v>
      </c>
    </row>
    <row r="464" spans="1:9" x14ac:dyDescent="0.25">
      <c r="A464" t="s">
        <v>36</v>
      </c>
      <c r="B464" t="s">
        <v>3</v>
      </c>
      <c r="C464">
        <v>12</v>
      </c>
      <c r="D464" t="s">
        <v>50</v>
      </c>
      <c r="E464" s="28">
        <v>19</v>
      </c>
      <c r="F464" s="10">
        <v>163</v>
      </c>
      <c r="G464" s="27">
        <v>17</v>
      </c>
      <c r="H464" s="27">
        <v>3</v>
      </c>
      <c r="I464" s="11">
        <f t="shared" si="7"/>
        <v>10.891089108910892</v>
      </c>
    </row>
    <row r="465" spans="1:9" x14ac:dyDescent="0.25">
      <c r="A465" t="s">
        <v>36</v>
      </c>
      <c r="B465" t="s">
        <v>3</v>
      </c>
      <c r="C465">
        <v>12</v>
      </c>
      <c r="D465" t="s">
        <v>50</v>
      </c>
      <c r="E465" s="28">
        <v>3</v>
      </c>
      <c r="F465" s="10">
        <v>146</v>
      </c>
      <c r="G465" s="27">
        <v>20</v>
      </c>
      <c r="H465" s="27">
        <v>4</v>
      </c>
      <c r="I465" s="11">
        <f t="shared" si="7"/>
        <v>4.0462427745664744</v>
      </c>
    </row>
    <row r="466" spans="1:9" x14ac:dyDescent="0.25">
      <c r="A466" t="s">
        <v>36</v>
      </c>
      <c r="B466" t="s">
        <v>3</v>
      </c>
      <c r="C466">
        <v>12</v>
      </c>
      <c r="D466" t="s">
        <v>50</v>
      </c>
      <c r="E466" s="28">
        <v>5</v>
      </c>
      <c r="F466" s="10">
        <v>138</v>
      </c>
      <c r="G466" s="27">
        <v>19</v>
      </c>
      <c r="H466" s="10">
        <v>0</v>
      </c>
      <c r="I466" s="11">
        <f t="shared" si="7"/>
        <v>3.0864197530864197</v>
      </c>
    </row>
    <row r="467" spans="1:9" x14ac:dyDescent="0.25">
      <c r="A467" t="s">
        <v>36</v>
      </c>
      <c r="B467" t="s">
        <v>3</v>
      </c>
      <c r="C467">
        <v>12</v>
      </c>
      <c r="D467" t="s">
        <v>50</v>
      </c>
      <c r="E467" s="28">
        <v>10</v>
      </c>
      <c r="F467" s="10">
        <v>190</v>
      </c>
      <c r="G467" s="27">
        <v>19</v>
      </c>
      <c r="H467" s="27">
        <v>2</v>
      </c>
      <c r="I467" s="11">
        <f t="shared" si="7"/>
        <v>5.4298642533936654</v>
      </c>
    </row>
    <row r="468" spans="1:9" x14ac:dyDescent="0.25">
      <c r="A468" t="s">
        <v>36</v>
      </c>
      <c r="B468" t="s">
        <v>3</v>
      </c>
      <c r="C468">
        <v>12</v>
      </c>
      <c r="D468" t="s">
        <v>50</v>
      </c>
      <c r="E468" s="28">
        <v>19</v>
      </c>
      <c r="F468" s="10">
        <v>142</v>
      </c>
      <c r="G468" s="27">
        <v>28</v>
      </c>
      <c r="H468" s="27">
        <v>1</v>
      </c>
      <c r="I468" s="11">
        <f t="shared" si="7"/>
        <v>10.526315789473683</v>
      </c>
    </row>
    <row r="469" spans="1:9" x14ac:dyDescent="0.25">
      <c r="A469" t="s">
        <v>36</v>
      </c>
      <c r="B469" t="s">
        <v>3</v>
      </c>
      <c r="C469">
        <v>12</v>
      </c>
      <c r="D469" t="s">
        <v>50</v>
      </c>
      <c r="E469" s="28">
        <v>3</v>
      </c>
      <c r="F469" s="10">
        <v>122</v>
      </c>
      <c r="G469" s="27">
        <v>46</v>
      </c>
      <c r="H469" s="27">
        <v>1</v>
      </c>
      <c r="I469" s="11">
        <f t="shared" si="7"/>
        <v>2.3255813953488373</v>
      </c>
    </row>
    <row r="470" spans="1:9" x14ac:dyDescent="0.25">
      <c r="A470" t="s">
        <v>36</v>
      </c>
      <c r="B470" t="s">
        <v>3</v>
      </c>
      <c r="C470">
        <v>12</v>
      </c>
      <c r="D470" t="s">
        <v>50</v>
      </c>
      <c r="E470" s="28">
        <v>4</v>
      </c>
      <c r="F470" s="10">
        <v>170</v>
      </c>
      <c r="G470" s="27">
        <v>21</v>
      </c>
      <c r="H470" s="10">
        <v>0</v>
      </c>
      <c r="I470" s="11">
        <f t="shared" si="7"/>
        <v>2.0512820512820511</v>
      </c>
    </row>
    <row r="471" spans="1:9" x14ac:dyDescent="0.25">
      <c r="A471" t="s">
        <v>36</v>
      </c>
      <c r="B471" t="s">
        <v>3</v>
      </c>
      <c r="C471">
        <v>12</v>
      </c>
      <c r="D471" t="s">
        <v>51</v>
      </c>
      <c r="E471" s="28">
        <v>0</v>
      </c>
      <c r="F471" s="10">
        <v>1</v>
      </c>
      <c r="G471" s="27"/>
      <c r="H471" s="10">
        <v>0</v>
      </c>
      <c r="I471" s="11">
        <f t="shared" si="7"/>
        <v>0</v>
      </c>
    </row>
    <row r="472" spans="1:9" x14ac:dyDescent="0.25">
      <c r="A472" t="s">
        <v>36</v>
      </c>
      <c r="B472" t="s">
        <v>3</v>
      </c>
      <c r="C472">
        <v>12</v>
      </c>
      <c r="D472" t="s">
        <v>51</v>
      </c>
      <c r="E472" s="28">
        <v>0</v>
      </c>
      <c r="F472" s="10">
        <v>1</v>
      </c>
      <c r="G472" s="27"/>
      <c r="H472" s="10">
        <v>0</v>
      </c>
      <c r="I472" s="11">
        <f t="shared" si="7"/>
        <v>0</v>
      </c>
    </row>
    <row r="473" spans="1:9" x14ac:dyDescent="0.25">
      <c r="A473" t="s">
        <v>36</v>
      </c>
      <c r="B473" t="s">
        <v>3</v>
      </c>
      <c r="C473">
        <v>12</v>
      </c>
      <c r="D473" t="s">
        <v>51</v>
      </c>
      <c r="E473" s="28">
        <v>0</v>
      </c>
      <c r="F473" s="10">
        <v>1</v>
      </c>
      <c r="G473" s="27"/>
      <c r="H473" s="10">
        <v>0</v>
      </c>
      <c r="I473" s="11">
        <f t="shared" si="7"/>
        <v>0</v>
      </c>
    </row>
    <row r="474" spans="1:9" x14ac:dyDescent="0.25">
      <c r="A474" t="s">
        <v>36</v>
      </c>
      <c r="B474" t="s">
        <v>3</v>
      </c>
      <c r="C474">
        <v>12</v>
      </c>
      <c r="D474" t="s">
        <v>51</v>
      </c>
      <c r="E474" s="28">
        <v>0</v>
      </c>
      <c r="F474" s="10">
        <v>1</v>
      </c>
      <c r="G474" s="27"/>
      <c r="H474" s="10">
        <v>0</v>
      </c>
      <c r="I474" s="11">
        <f t="shared" si="7"/>
        <v>0</v>
      </c>
    </row>
    <row r="475" spans="1:9" x14ac:dyDescent="0.25">
      <c r="A475" t="s">
        <v>36</v>
      </c>
      <c r="B475" t="s">
        <v>3</v>
      </c>
      <c r="C475">
        <v>12</v>
      </c>
      <c r="D475" t="s">
        <v>51</v>
      </c>
      <c r="E475" s="28">
        <v>0</v>
      </c>
      <c r="F475" s="10">
        <v>1</v>
      </c>
      <c r="G475" s="27"/>
      <c r="H475" s="10">
        <v>0</v>
      </c>
      <c r="I475" s="11">
        <f t="shared" si="7"/>
        <v>0</v>
      </c>
    </row>
    <row r="476" spans="1:9" x14ac:dyDescent="0.25">
      <c r="A476" t="s">
        <v>36</v>
      </c>
      <c r="B476" t="s">
        <v>3</v>
      </c>
      <c r="C476">
        <v>12</v>
      </c>
      <c r="D476" t="s">
        <v>51</v>
      </c>
      <c r="E476" s="28">
        <v>0</v>
      </c>
      <c r="F476" s="10">
        <v>1</v>
      </c>
      <c r="G476" s="27"/>
      <c r="H476" s="10">
        <v>0</v>
      </c>
      <c r="I476" s="11">
        <f t="shared" si="7"/>
        <v>0</v>
      </c>
    </row>
    <row r="477" spans="1:9" x14ac:dyDescent="0.25">
      <c r="A477" t="s">
        <v>36</v>
      </c>
      <c r="B477" t="s">
        <v>3</v>
      </c>
      <c r="C477">
        <v>12</v>
      </c>
      <c r="D477" t="s">
        <v>51</v>
      </c>
      <c r="E477" s="28">
        <v>0</v>
      </c>
      <c r="F477" s="10">
        <v>1</v>
      </c>
      <c r="G477" s="27"/>
      <c r="H477" s="10">
        <v>0</v>
      </c>
      <c r="I477" s="11">
        <f t="shared" si="7"/>
        <v>0</v>
      </c>
    </row>
    <row r="478" spans="1:9" x14ac:dyDescent="0.25">
      <c r="A478" t="s">
        <v>36</v>
      </c>
      <c r="B478" t="s">
        <v>3</v>
      </c>
      <c r="C478">
        <v>12</v>
      </c>
      <c r="D478" t="s">
        <v>51</v>
      </c>
      <c r="E478" s="28">
        <v>0</v>
      </c>
      <c r="F478" s="10">
        <v>49</v>
      </c>
      <c r="G478" s="27">
        <v>55</v>
      </c>
      <c r="H478" s="27">
        <v>1</v>
      </c>
      <c r="I478" s="11">
        <f t="shared" si="7"/>
        <v>0.95238095238095244</v>
      </c>
    </row>
    <row r="479" spans="1:9" x14ac:dyDescent="0.25">
      <c r="A479" t="s">
        <v>36</v>
      </c>
      <c r="B479" t="s">
        <v>3</v>
      </c>
      <c r="C479">
        <v>12</v>
      </c>
      <c r="D479" t="s">
        <v>51</v>
      </c>
      <c r="E479" s="28">
        <v>0</v>
      </c>
      <c r="F479" s="10">
        <v>1</v>
      </c>
      <c r="G479" s="27"/>
      <c r="H479" s="10">
        <v>0</v>
      </c>
      <c r="I479" s="11">
        <f t="shared" si="7"/>
        <v>0</v>
      </c>
    </row>
    <row r="480" spans="1:9" x14ac:dyDescent="0.25">
      <c r="A480" t="s">
        <v>36</v>
      </c>
      <c r="B480" t="s">
        <v>3</v>
      </c>
      <c r="C480">
        <v>12</v>
      </c>
      <c r="D480" t="s">
        <v>51</v>
      </c>
      <c r="E480" s="28">
        <v>0</v>
      </c>
      <c r="F480" s="10">
        <v>1</v>
      </c>
      <c r="G480" s="27"/>
      <c r="H480" s="10">
        <v>0</v>
      </c>
      <c r="I480" s="11">
        <f t="shared" si="7"/>
        <v>0</v>
      </c>
    </row>
    <row r="481" spans="1:9" x14ac:dyDescent="0.25">
      <c r="A481" t="s">
        <v>34</v>
      </c>
      <c r="B481" t="s">
        <v>3</v>
      </c>
      <c r="C481">
        <v>12</v>
      </c>
      <c r="D481" t="s">
        <v>50</v>
      </c>
      <c r="E481" s="10">
        <v>0</v>
      </c>
      <c r="F481" s="10">
        <v>1</v>
      </c>
      <c r="G481" s="10">
        <v>0</v>
      </c>
      <c r="H481" s="10">
        <v>0</v>
      </c>
      <c r="I481" s="11">
        <f t="shared" si="7"/>
        <v>0</v>
      </c>
    </row>
    <row r="482" spans="1:9" x14ac:dyDescent="0.25">
      <c r="A482" t="s">
        <v>34</v>
      </c>
      <c r="B482" t="s">
        <v>3</v>
      </c>
      <c r="C482">
        <v>12</v>
      </c>
      <c r="D482" t="s">
        <v>50</v>
      </c>
      <c r="E482" s="10">
        <v>0</v>
      </c>
      <c r="F482" s="10">
        <v>1</v>
      </c>
      <c r="G482" s="10">
        <v>0</v>
      </c>
      <c r="H482" s="10">
        <v>0</v>
      </c>
      <c r="I482" s="11">
        <f t="shared" si="7"/>
        <v>0</v>
      </c>
    </row>
    <row r="483" spans="1:9" x14ac:dyDescent="0.25">
      <c r="A483" t="s">
        <v>34</v>
      </c>
      <c r="B483" t="s">
        <v>3</v>
      </c>
      <c r="C483">
        <v>12</v>
      </c>
      <c r="D483" t="s">
        <v>50</v>
      </c>
      <c r="E483" s="10">
        <v>0</v>
      </c>
      <c r="F483" s="10">
        <v>1</v>
      </c>
      <c r="G483" s="10">
        <v>0</v>
      </c>
      <c r="H483" s="10">
        <v>0</v>
      </c>
      <c r="I483" s="11">
        <f t="shared" si="7"/>
        <v>0</v>
      </c>
    </row>
    <row r="484" spans="1:9" x14ac:dyDescent="0.25">
      <c r="A484" t="s">
        <v>34</v>
      </c>
      <c r="B484" t="s">
        <v>3</v>
      </c>
      <c r="C484">
        <v>12</v>
      </c>
      <c r="D484" t="s">
        <v>50</v>
      </c>
      <c r="E484" s="10">
        <v>1</v>
      </c>
      <c r="F484" s="10">
        <v>96</v>
      </c>
      <c r="G484" s="10">
        <v>17</v>
      </c>
      <c r="H484" s="10">
        <v>0</v>
      </c>
      <c r="I484" s="11">
        <f t="shared" si="7"/>
        <v>0.8771929824561403</v>
      </c>
    </row>
    <row r="485" spans="1:9" x14ac:dyDescent="0.25">
      <c r="A485" t="s">
        <v>34</v>
      </c>
      <c r="B485" t="s">
        <v>3</v>
      </c>
      <c r="C485">
        <v>12</v>
      </c>
      <c r="D485" t="s">
        <v>50</v>
      </c>
      <c r="E485" s="10">
        <v>0</v>
      </c>
      <c r="F485" s="10">
        <v>1</v>
      </c>
      <c r="G485" s="10">
        <v>0</v>
      </c>
      <c r="H485" s="10">
        <v>0</v>
      </c>
      <c r="I485" s="11">
        <f t="shared" si="7"/>
        <v>0</v>
      </c>
    </row>
    <row r="486" spans="1:9" x14ac:dyDescent="0.25">
      <c r="A486" t="s">
        <v>34</v>
      </c>
      <c r="B486" t="s">
        <v>3</v>
      </c>
      <c r="C486">
        <v>12</v>
      </c>
      <c r="D486" t="s">
        <v>50</v>
      </c>
      <c r="E486" s="28">
        <v>0</v>
      </c>
      <c r="F486" s="10">
        <v>161</v>
      </c>
      <c r="G486" s="27">
        <v>26</v>
      </c>
      <c r="H486" s="10">
        <v>0</v>
      </c>
      <c r="I486" s="11">
        <f t="shared" si="7"/>
        <v>0</v>
      </c>
    </row>
    <row r="487" spans="1:9" x14ac:dyDescent="0.25">
      <c r="A487" t="s">
        <v>34</v>
      </c>
      <c r="B487" t="s">
        <v>3</v>
      </c>
      <c r="C487">
        <v>12</v>
      </c>
      <c r="D487" t="s">
        <v>50</v>
      </c>
      <c r="E487" s="28">
        <v>0</v>
      </c>
      <c r="F487" s="10">
        <v>155</v>
      </c>
      <c r="G487" s="27">
        <v>10</v>
      </c>
      <c r="H487" s="10">
        <v>0</v>
      </c>
      <c r="I487" s="11">
        <f t="shared" si="7"/>
        <v>0</v>
      </c>
    </row>
    <row r="488" spans="1:9" x14ac:dyDescent="0.25">
      <c r="A488" t="s">
        <v>34</v>
      </c>
      <c r="B488" t="s">
        <v>3</v>
      </c>
      <c r="C488">
        <v>12</v>
      </c>
      <c r="D488" t="s">
        <v>50</v>
      </c>
      <c r="E488" s="28">
        <v>5</v>
      </c>
      <c r="F488" s="10">
        <v>148</v>
      </c>
      <c r="G488" s="27">
        <v>20</v>
      </c>
      <c r="H488" s="10">
        <v>0</v>
      </c>
      <c r="I488" s="11">
        <f t="shared" si="7"/>
        <v>2.8901734104046244</v>
      </c>
    </row>
    <row r="489" spans="1:9" x14ac:dyDescent="0.25">
      <c r="A489" t="s">
        <v>34</v>
      </c>
      <c r="B489" t="s">
        <v>3</v>
      </c>
      <c r="C489">
        <v>12</v>
      </c>
      <c r="D489" t="s">
        <v>50</v>
      </c>
      <c r="E489" s="28">
        <v>8</v>
      </c>
      <c r="F489" s="10">
        <v>230</v>
      </c>
      <c r="G489" s="27">
        <v>15</v>
      </c>
      <c r="H489" s="10">
        <v>0</v>
      </c>
      <c r="I489" s="11">
        <f t="shared" si="7"/>
        <v>3.1620553359683794</v>
      </c>
    </row>
    <row r="490" spans="1:9" x14ac:dyDescent="0.25">
      <c r="A490" t="s">
        <v>34</v>
      </c>
      <c r="B490" t="s">
        <v>3</v>
      </c>
      <c r="C490">
        <v>12</v>
      </c>
      <c r="D490" t="s">
        <v>50</v>
      </c>
      <c r="E490" s="28">
        <v>0</v>
      </c>
      <c r="F490" s="10">
        <v>169</v>
      </c>
      <c r="G490" s="27">
        <v>31</v>
      </c>
      <c r="H490" s="10">
        <v>0</v>
      </c>
      <c r="I490" s="11">
        <f t="shared" si="7"/>
        <v>0</v>
      </c>
    </row>
    <row r="491" spans="1:9" x14ac:dyDescent="0.25">
      <c r="A491" t="s">
        <v>34</v>
      </c>
      <c r="B491" t="s">
        <v>3</v>
      </c>
      <c r="C491">
        <v>12</v>
      </c>
      <c r="D491" t="s">
        <v>50</v>
      </c>
      <c r="E491" s="28">
        <v>48</v>
      </c>
      <c r="F491" s="10">
        <v>157</v>
      </c>
      <c r="G491" s="27">
        <v>12</v>
      </c>
      <c r="H491" s="10">
        <v>0</v>
      </c>
      <c r="I491" s="11">
        <f t="shared" si="7"/>
        <v>22.119815668202765</v>
      </c>
    </row>
    <row r="492" spans="1:9" x14ac:dyDescent="0.25">
      <c r="A492" t="s">
        <v>34</v>
      </c>
      <c r="B492" t="s">
        <v>3</v>
      </c>
      <c r="C492">
        <v>12</v>
      </c>
      <c r="D492" t="s">
        <v>51</v>
      </c>
      <c r="E492" s="10">
        <v>0</v>
      </c>
      <c r="F492" s="10">
        <v>1</v>
      </c>
      <c r="G492" s="10">
        <v>0</v>
      </c>
      <c r="H492" s="10">
        <v>0</v>
      </c>
      <c r="I492" s="11">
        <f t="shared" si="7"/>
        <v>0</v>
      </c>
    </row>
    <row r="493" spans="1:9" x14ac:dyDescent="0.25">
      <c r="A493" t="s">
        <v>34</v>
      </c>
      <c r="B493" t="s">
        <v>3</v>
      </c>
      <c r="C493">
        <v>12</v>
      </c>
      <c r="D493" t="s">
        <v>51</v>
      </c>
      <c r="E493" s="10">
        <v>0</v>
      </c>
      <c r="F493" s="10">
        <v>1</v>
      </c>
      <c r="G493" s="10">
        <v>0</v>
      </c>
      <c r="H493" s="10">
        <v>0</v>
      </c>
      <c r="I493" s="11">
        <f t="shared" si="7"/>
        <v>0</v>
      </c>
    </row>
    <row r="494" spans="1:9" x14ac:dyDescent="0.25">
      <c r="A494" t="s">
        <v>34</v>
      </c>
      <c r="B494" t="s">
        <v>3</v>
      </c>
      <c r="C494">
        <v>12</v>
      </c>
      <c r="D494" t="s">
        <v>51</v>
      </c>
      <c r="E494" s="10">
        <v>1</v>
      </c>
      <c r="F494" s="10">
        <v>58</v>
      </c>
      <c r="G494" s="10">
        <v>0</v>
      </c>
      <c r="H494" s="10">
        <v>0</v>
      </c>
      <c r="I494" s="11">
        <f t="shared" si="7"/>
        <v>1.6949152542372881</v>
      </c>
    </row>
    <row r="495" spans="1:9" x14ac:dyDescent="0.25">
      <c r="A495" t="s">
        <v>34</v>
      </c>
      <c r="B495" t="s">
        <v>3</v>
      </c>
      <c r="C495">
        <v>12</v>
      </c>
      <c r="D495" t="s">
        <v>51</v>
      </c>
      <c r="E495" s="10">
        <v>0</v>
      </c>
      <c r="F495" s="10">
        <v>1</v>
      </c>
      <c r="G495" s="10">
        <v>0</v>
      </c>
      <c r="H495" s="10">
        <v>0</v>
      </c>
      <c r="I495" s="11">
        <f t="shared" si="7"/>
        <v>0</v>
      </c>
    </row>
    <row r="496" spans="1:9" x14ac:dyDescent="0.25">
      <c r="A496" t="s">
        <v>34</v>
      </c>
      <c r="B496" t="s">
        <v>3</v>
      </c>
      <c r="C496">
        <v>12</v>
      </c>
      <c r="D496" t="s">
        <v>51</v>
      </c>
      <c r="E496" s="10">
        <v>0</v>
      </c>
      <c r="F496" s="10">
        <v>1</v>
      </c>
      <c r="G496" s="10">
        <v>0</v>
      </c>
      <c r="H496" s="10">
        <v>0</v>
      </c>
      <c r="I496" s="11">
        <f t="shared" si="7"/>
        <v>0</v>
      </c>
    </row>
    <row r="497" spans="1:9" x14ac:dyDescent="0.25">
      <c r="A497" t="s">
        <v>34</v>
      </c>
      <c r="B497" t="s">
        <v>3</v>
      </c>
      <c r="C497">
        <v>12</v>
      </c>
      <c r="D497" t="s">
        <v>51</v>
      </c>
      <c r="E497" s="28">
        <v>2</v>
      </c>
      <c r="F497" s="10">
        <v>25</v>
      </c>
      <c r="G497" s="27">
        <v>48</v>
      </c>
      <c r="H497" s="10">
        <v>0</v>
      </c>
      <c r="I497" s="11">
        <f t="shared" si="7"/>
        <v>2.666666666666667</v>
      </c>
    </row>
    <row r="498" spans="1:9" x14ac:dyDescent="0.25">
      <c r="A498" t="s">
        <v>34</v>
      </c>
      <c r="B498" t="s">
        <v>3</v>
      </c>
      <c r="C498">
        <v>12</v>
      </c>
      <c r="D498" t="s">
        <v>51</v>
      </c>
      <c r="E498" s="28">
        <v>10</v>
      </c>
      <c r="F498" s="10">
        <v>84</v>
      </c>
      <c r="G498" s="27">
        <v>33</v>
      </c>
      <c r="H498" s="10">
        <v>0</v>
      </c>
      <c r="I498" s="11">
        <f t="shared" si="7"/>
        <v>7.8740157480314963</v>
      </c>
    </row>
    <row r="499" spans="1:9" x14ac:dyDescent="0.25">
      <c r="A499" t="s">
        <v>34</v>
      </c>
      <c r="B499" t="s">
        <v>3</v>
      </c>
      <c r="C499">
        <v>12</v>
      </c>
      <c r="D499" t="s">
        <v>51</v>
      </c>
      <c r="E499" s="28">
        <v>0</v>
      </c>
      <c r="F499" s="10">
        <v>128</v>
      </c>
      <c r="G499" s="27">
        <v>35</v>
      </c>
      <c r="H499" s="10">
        <v>0</v>
      </c>
      <c r="I499" s="11">
        <f t="shared" si="7"/>
        <v>0</v>
      </c>
    </row>
    <row r="500" spans="1:9" x14ac:dyDescent="0.25">
      <c r="A500" t="s">
        <v>34</v>
      </c>
      <c r="B500" t="s">
        <v>3</v>
      </c>
      <c r="C500">
        <v>12</v>
      </c>
      <c r="D500" t="s">
        <v>51</v>
      </c>
      <c r="E500" s="28">
        <v>0</v>
      </c>
      <c r="F500" s="10">
        <v>59</v>
      </c>
      <c r="G500" s="27">
        <v>23</v>
      </c>
      <c r="H500" s="10">
        <v>0</v>
      </c>
      <c r="I500" s="11">
        <f t="shared" si="7"/>
        <v>0</v>
      </c>
    </row>
    <row r="501" spans="1:9" x14ac:dyDescent="0.25">
      <c r="A501" t="s">
        <v>34</v>
      </c>
      <c r="B501" t="s">
        <v>3</v>
      </c>
      <c r="C501">
        <v>12</v>
      </c>
      <c r="D501" t="s">
        <v>51</v>
      </c>
      <c r="E501" s="28">
        <v>1</v>
      </c>
      <c r="F501" s="10">
        <v>101</v>
      </c>
      <c r="G501" s="27">
        <v>39</v>
      </c>
      <c r="H501" s="10">
        <v>0</v>
      </c>
      <c r="I501" s="11">
        <f t="shared" si="7"/>
        <v>0.70921985815602839</v>
      </c>
    </row>
    <row r="502" spans="1:9" x14ac:dyDescent="0.25">
      <c r="A502" t="s">
        <v>34</v>
      </c>
      <c r="B502" t="s">
        <v>3</v>
      </c>
      <c r="C502">
        <v>12</v>
      </c>
      <c r="D502" t="s">
        <v>52</v>
      </c>
      <c r="E502" s="10">
        <v>0</v>
      </c>
      <c r="F502" s="10">
        <v>1</v>
      </c>
      <c r="G502" s="10">
        <v>0</v>
      </c>
      <c r="H502" s="10">
        <v>0</v>
      </c>
      <c r="I502" s="11">
        <f t="shared" si="7"/>
        <v>0</v>
      </c>
    </row>
    <row r="503" spans="1:9" x14ac:dyDescent="0.25">
      <c r="A503" t="s">
        <v>34</v>
      </c>
      <c r="B503" t="s">
        <v>3</v>
      </c>
      <c r="C503">
        <v>12</v>
      </c>
      <c r="D503" t="s">
        <v>52</v>
      </c>
      <c r="E503" s="10">
        <v>1</v>
      </c>
      <c r="F503" s="10">
        <v>61</v>
      </c>
      <c r="G503" s="10">
        <v>0</v>
      </c>
      <c r="H503" s="10">
        <v>0</v>
      </c>
      <c r="I503" s="11">
        <f t="shared" si="7"/>
        <v>1.6129032258064515</v>
      </c>
    </row>
    <row r="504" spans="1:9" x14ac:dyDescent="0.25">
      <c r="A504" t="s">
        <v>34</v>
      </c>
      <c r="B504" t="s">
        <v>3</v>
      </c>
      <c r="C504">
        <v>12</v>
      </c>
      <c r="D504" t="s">
        <v>52</v>
      </c>
      <c r="E504" s="10">
        <v>5</v>
      </c>
      <c r="F504" s="10">
        <v>78</v>
      </c>
      <c r="G504" s="10">
        <v>0</v>
      </c>
      <c r="H504" s="10">
        <v>0</v>
      </c>
      <c r="I504" s="11">
        <f t="shared" si="7"/>
        <v>6.024096385542169</v>
      </c>
    </row>
    <row r="505" spans="1:9" x14ac:dyDescent="0.25">
      <c r="A505" t="s">
        <v>34</v>
      </c>
      <c r="B505" t="s">
        <v>3</v>
      </c>
      <c r="C505">
        <v>12</v>
      </c>
      <c r="D505" t="s">
        <v>52</v>
      </c>
      <c r="E505" s="10">
        <v>8</v>
      </c>
      <c r="F505" s="10">
        <v>142</v>
      </c>
      <c r="G505" s="10">
        <v>0</v>
      </c>
      <c r="H505" s="10">
        <v>0</v>
      </c>
      <c r="I505" s="11">
        <f t="shared" si="7"/>
        <v>5.3333333333333339</v>
      </c>
    </row>
    <row r="506" spans="1:9" x14ac:dyDescent="0.25">
      <c r="A506" t="s">
        <v>34</v>
      </c>
      <c r="B506" t="s">
        <v>3</v>
      </c>
      <c r="C506">
        <v>12</v>
      </c>
      <c r="D506" t="s">
        <v>52</v>
      </c>
      <c r="E506" s="10">
        <v>0</v>
      </c>
      <c r="F506" s="10">
        <v>1</v>
      </c>
      <c r="G506" s="10">
        <v>0</v>
      </c>
      <c r="H506" s="10">
        <v>0</v>
      </c>
      <c r="I506" s="11">
        <f t="shared" si="7"/>
        <v>0</v>
      </c>
    </row>
    <row r="507" spans="1:9" x14ac:dyDescent="0.25">
      <c r="A507" t="s">
        <v>34</v>
      </c>
      <c r="B507" t="s">
        <v>3</v>
      </c>
      <c r="C507">
        <v>12</v>
      </c>
      <c r="D507" t="s">
        <v>52</v>
      </c>
      <c r="E507" s="28">
        <v>7</v>
      </c>
      <c r="F507" s="10">
        <v>154</v>
      </c>
      <c r="G507" s="27">
        <v>0</v>
      </c>
      <c r="H507" s="10">
        <v>0</v>
      </c>
      <c r="I507" s="11">
        <f t="shared" si="7"/>
        <v>4.3478260869565215</v>
      </c>
    </row>
    <row r="508" spans="1:9" x14ac:dyDescent="0.25">
      <c r="A508" t="s">
        <v>34</v>
      </c>
      <c r="B508" t="s">
        <v>3</v>
      </c>
      <c r="C508">
        <v>12</v>
      </c>
      <c r="D508" t="s">
        <v>52</v>
      </c>
      <c r="E508" s="28">
        <v>1</v>
      </c>
      <c r="F508" s="10">
        <v>92</v>
      </c>
      <c r="G508" s="27">
        <v>0</v>
      </c>
      <c r="H508" s="10">
        <v>0</v>
      </c>
      <c r="I508" s="11">
        <f t="shared" ref="I508:I571" si="8">IF(ISBLANK(E508),"",SUM(E508,H508)/SUM(E508:H508)*100)</f>
        <v>1.0752688172043012</v>
      </c>
    </row>
    <row r="509" spans="1:9" x14ac:dyDescent="0.25">
      <c r="A509" t="s">
        <v>34</v>
      </c>
      <c r="B509" t="s">
        <v>3</v>
      </c>
      <c r="C509">
        <v>12</v>
      </c>
      <c r="D509" t="s">
        <v>52</v>
      </c>
      <c r="E509" s="28">
        <v>3</v>
      </c>
      <c r="F509" s="10">
        <v>139</v>
      </c>
      <c r="G509" s="27">
        <v>0</v>
      </c>
      <c r="H509" s="10">
        <v>0</v>
      </c>
      <c r="I509" s="11">
        <f t="shared" si="8"/>
        <v>2.112676056338028</v>
      </c>
    </row>
    <row r="510" spans="1:9" x14ac:dyDescent="0.25">
      <c r="A510" t="s">
        <v>34</v>
      </c>
      <c r="B510" t="s">
        <v>3</v>
      </c>
      <c r="C510">
        <v>12</v>
      </c>
      <c r="D510" t="s">
        <v>52</v>
      </c>
      <c r="E510" s="28">
        <v>14</v>
      </c>
      <c r="F510" s="10">
        <v>118</v>
      </c>
      <c r="G510" s="27">
        <v>0</v>
      </c>
      <c r="H510" s="10">
        <v>0</v>
      </c>
      <c r="I510" s="11">
        <f t="shared" si="8"/>
        <v>10.606060606060606</v>
      </c>
    </row>
    <row r="511" spans="1:9" x14ac:dyDescent="0.25">
      <c r="A511" t="s">
        <v>34</v>
      </c>
      <c r="B511" t="s">
        <v>3</v>
      </c>
      <c r="C511">
        <v>12</v>
      </c>
      <c r="D511" t="s">
        <v>52</v>
      </c>
      <c r="E511" s="28">
        <v>3</v>
      </c>
      <c r="F511" s="10">
        <v>132</v>
      </c>
      <c r="G511" s="27">
        <v>0</v>
      </c>
      <c r="H511" s="10">
        <v>0</v>
      </c>
      <c r="I511" s="11">
        <f t="shared" si="8"/>
        <v>2.2222222222222223</v>
      </c>
    </row>
    <row r="512" spans="1:9" x14ac:dyDescent="0.25">
      <c r="A512" t="s">
        <v>34</v>
      </c>
      <c r="B512" t="s">
        <v>3</v>
      </c>
      <c r="C512">
        <v>12</v>
      </c>
      <c r="D512" t="s">
        <v>52</v>
      </c>
      <c r="E512" s="28">
        <v>70</v>
      </c>
      <c r="F512" s="10">
        <v>106</v>
      </c>
      <c r="G512" s="27">
        <v>0</v>
      </c>
      <c r="H512" s="10">
        <v>0</v>
      </c>
      <c r="I512" s="11">
        <f t="shared" si="8"/>
        <v>39.772727272727273</v>
      </c>
    </row>
    <row r="513" spans="1:9" x14ac:dyDescent="0.25">
      <c r="A513" t="s">
        <v>34</v>
      </c>
      <c r="B513" t="s">
        <v>3</v>
      </c>
      <c r="C513">
        <v>12</v>
      </c>
      <c r="D513" t="s">
        <v>52</v>
      </c>
      <c r="E513" s="28">
        <v>83</v>
      </c>
      <c r="F513" s="10">
        <v>53</v>
      </c>
      <c r="G513" s="27">
        <v>0</v>
      </c>
      <c r="H513" s="10">
        <v>0</v>
      </c>
      <c r="I513" s="11">
        <f t="shared" si="8"/>
        <v>61.029411764705884</v>
      </c>
    </row>
    <row r="514" spans="1:9" x14ac:dyDescent="0.25">
      <c r="A514" t="s">
        <v>34</v>
      </c>
      <c r="B514" t="s">
        <v>3</v>
      </c>
      <c r="C514">
        <v>12</v>
      </c>
      <c r="D514" t="s">
        <v>52</v>
      </c>
      <c r="E514" s="28">
        <v>110</v>
      </c>
      <c r="F514" s="10">
        <v>131</v>
      </c>
      <c r="G514" s="27">
        <v>0</v>
      </c>
      <c r="H514" s="10">
        <v>0</v>
      </c>
      <c r="I514" s="11">
        <f t="shared" si="8"/>
        <v>45.643153526970956</v>
      </c>
    </row>
    <row r="515" spans="1:9" x14ac:dyDescent="0.25">
      <c r="A515" t="s">
        <v>34</v>
      </c>
      <c r="B515" t="s">
        <v>3</v>
      </c>
      <c r="C515">
        <v>12</v>
      </c>
      <c r="D515" t="s">
        <v>52</v>
      </c>
      <c r="E515" s="28">
        <v>147</v>
      </c>
      <c r="F515" s="10">
        <v>101</v>
      </c>
      <c r="G515" s="27">
        <v>0</v>
      </c>
      <c r="H515" s="10">
        <v>0</v>
      </c>
      <c r="I515" s="11">
        <f t="shared" si="8"/>
        <v>59.274193548387103</v>
      </c>
    </row>
    <row r="516" spans="1:9" x14ac:dyDescent="0.25">
      <c r="A516" t="s">
        <v>34</v>
      </c>
      <c r="B516" t="s">
        <v>3</v>
      </c>
      <c r="C516">
        <v>12</v>
      </c>
      <c r="D516" t="s">
        <v>52</v>
      </c>
      <c r="E516" s="28">
        <v>111</v>
      </c>
      <c r="F516" s="10">
        <v>90</v>
      </c>
      <c r="G516" s="27">
        <v>0</v>
      </c>
      <c r="H516" s="10">
        <v>0</v>
      </c>
      <c r="I516" s="11">
        <f t="shared" si="8"/>
        <v>55.223880597014926</v>
      </c>
    </row>
    <row r="517" spans="1:9" x14ac:dyDescent="0.25">
      <c r="A517" t="s">
        <v>34</v>
      </c>
      <c r="B517" t="s">
        <v>3</v>
      </c>
      <c r="C517">
        <v>12</v>
      </c>
      <c r="D517" t="s">
        <v>52</v>
      </c>
      <c r="E517" s="28">
        <v>89</v>
      </c>
      <c r="F517" s="10">
        <v>153</v>
      </c>
      <c r="G517" s="27">
        <v>0</v>
      </c>
      <c r="H517" s="10">
        <v>0</v>
      </c>
      <c r="I517" s="11">
        <f t="shared" si="8"/>
        <v>36.776859504132233</v>
      </c>
    </row>
    <row r="518" spans="1:9" x14ac:dyDescent="0.25">
      <c r="A518" t="s">
        <v>33</v>
      </c>
      <c r="B518" t="s">
        <v>3</v>
      </c>
      <c r="C518">
        <v>12</v>
      </c>
      <c r="D518" t="s">
        <v>50</v>
      </c>
      <c r="E518" s="10">
        <v>0</v>
      </c>
      <c r="F518" s="10">
        <v>1</v>
      </c>
      <c r="G518" s="10">
        <v>0</v>
      </c>
      <c r="H518" s="10">
        <v>0</v>
      </c>
      <c r="I518" s="11">
        <f t="shared" si="8"/>
        <v>0</v>
      </c>
    </row>
    <row r="519" spans="1:9" x14ac:dyDescent="0.25">
      <c r="A519" t="s">
        <v>33</v>
      </c>
      <c r="B519" t="s">
        <v>3</v>
      </c>
      <c r="C519">
        <v>12</v>
      </c>
      <c r="D519" t="s">
        <v>50</v>
      </c>
      <c r="E519" s="10">
        <v>0</v>
      </c>
      <c r="F519" s="10">
        <v>1</v>
      </c>
      <c r="G519" s="10">
        <v>0</v>
      </c>
      <c r="H519" s="10">
        <v>0</v>
      </c>
      <c r="I519" s="11">
        <f t="shared" si="8"/>
        <v>0</v>
      </c>
    </row>
    <row r="520" spans="1:9" x14ac:dyDescent="0.25">
      <c r="A520" t="s">
        <v>33</v>
      </c>
      <c r="B520" t="s">
        <v>3</v>
      </c>
      <c r="C520">
        <v>12</v>
      </c>
      <c r="D520" t="s">
        <v>50</v>
      </c>
      <c r="E520" s="10">
        <v>7</v>
      </c>
      <c r="F520" s="10">
        <v>98</v>
      </c>
      <c r="G520" s="10">
        <v>10</v>
      </c>
      <c r="H520" s="10">
        <v>0</v>
      </c>
      <c r="I520" s="11">
        <f t="shared" si="8"/>
        <v>6.0869565217391308</v>
      </c>
    </row>
    <row r="521" spans="1:9" x14ac:dyDescent="0.25">
      <c r="A521" t="s">
        <v>33</v>
      </c>
      <c r="B521" t="s">
        <v>3</v>
      </c>
      <c r="C521">
        <v>12</v>
      </c>
      <c r="D521" t="s">
        <v>50</v>
      </c>
      <c r="E521" s="10">
        <v>4</v>
      </c>
      <c r="F521" s="10">
        <v>112</v>
      </c>
      <c r="G521" s="10">
        <v>10</v>
      </c>
      <c r="H521" s="10">
        <v>0</v>
      </c>
      <c r="I521" s="11">
        <f t="shared" si="8"/>
        <v>3.1746031746031744</v>
      </c>
    </row>
    <row r="522" spans="1:9" x14ac:dyDescent="0.25">
      <c r="A522" t="s">
        <v>33</v>
      </c>
      <c r="B522" t="s">
        <v>3</v>
      </c>
      <c r="C522">
        <v>12</v>
      </c>
      <c r="D522" t="s">
        <v>50</v>
      </c>
      <c r="E522" s="10">
        <v>12</v>
      </c>
      <c r="F522" s="10">
        <v>58</v>
      </c>
      <c r="G522" s="10">
        <v>4</v>
      </c>
      <c r="H522" s="10">
        <v>0</v>
      </c>
      <c r="I522" s="11">
        <f t="shared" si="8"/>
        <v>16.216216216216218</v>
      </c>
    </row>
    <row r="523" spans="1:9" x14ac:dyDescent="0.25">
      <c r="A523" t="s">
        <v>33</v>
      </c>
      <c r="B523" t="s">
        <v>3</v>
      </c>
      <c r="C523">
        <v>12</v>
      </c>
      <c r="D523" t="s">
        <v>50</v>
      </c>
      <c r="E523" s="28">
        <v>0</v>
      </c>
      <c r="F523" s="10">
        <v>1</v>
      </c>
      <c r="G523" s="27"/>
      <c r="H523" s="10">
        <v>0</v>
      </c>
      <c r="I523" s="11">
        <f t="shared" si="8"/>
        <v>0</v>
      </c>
    </row>
    <row r="524" spans="1:9" x14ac:dyDescent="0.25">
      <c r="A524" t="s">
        <v>33</v>
      </c>
      <c r="B524" t="s">
        <v>3</v>
      </c>
      <c r="C524">
        <v>12</v>
      </c>
      <c r="D524" t="s">
        <v>50</v>
      </c>
      <c r="E524" s="28">
        <v>0</v>
      </c>
      <c r="F524" s="10">
        <v>1</v>
      </c>
      <c r="G524" s="27"/>
      <c r="H524" s="10">
        <v>0</v>
      </c>
      <c r="I524" s="11">
        <f t="shared" si="8"/>
        <v>0</v>
      </c>
    </row>
    <row r="525" spans="1:9" x14ac:dyDescent="0.25">
      <c r="A525" t="s">
        <v>33</v>
      </c>
      <c r="B525" t="s">
        <v>3</v>
      </c>
      <c r="C525">
        <v>12</v>
      </c>
      <c r="D525" t="s">
        <v>50</v>
      </c>
      <c r="E525" s="28">
        <v>5</v>
      </c>
      <c r="F525" s="10">
        <v>283</v>
      </c>
      <c r="G525" s="27">
        <v>23</v>
      </c>
      <c r="H525" s="10">
        <v>0</v>
      </c>
      <c r="I525" s="11">
        <f t="shared" si="8"/>
        <v>1.607717041800643</v>
      </c>
    </row>
    <row r="526" spans="1:9" x14ac:dyDescent="0.25">
      <c r="A526" t="s">
        <v>33</v>
      </c>
      <c r="B526" t="s">
        <v>3</v>
      </c>
      <c r="C526">
        <v>12</v>
      </c>
      <c r="D526" t="s">
        <v>50</v>
      </c>
      <c r="E526" s="28">
        <v>7</v>
      </c>
      <c r="F526" s="10">
        <v>331</v>
      </c>
      <c r="G526" s="27">
        <v>14</v>
      </c>
      <c r="H526" s="10">
        <v>0</v>
      </c>
      <c r="I526" s="11">
        <f t="shared" si="8"/>
        <v>1.9886363636363635</v>
      </c>
    </row>
    <row r="527" spans="1:9" x14ac:dyDescent="0.25">
      <c r="A527" t="s">
        <v>33</v>
      </c>
      <c r="B527" t="s">
        <v>3</v>
      </c>
      <c r="C527">
        <v>12</v>
      </c>
      <c r="D527" t="s">
        <v>50</v>
      </c>
      <c r="E527" s="28">
        <v>4</v>
      </c>
      <c r="F527" s="10">
        <v>278</v>
      </c>
      <c r="G527" s="27">
        <v>8</v>
      </c>
      <c r="H527" s="10">
        <v>0</v>
      </c>
      <c r="I527" s="11">
        <f t="shared" si="8"/>
        <v>1.3793103448275863</v>
      </c>
    </row>
    <row r="528" spans="1:9" x14ac:dyDescent="0.25">
      <c r="A528" t="s">
        <v>33</v>
      </c>
      <c r="B528" t="s">
        <v>3</v>
      </c>
      <c r="C528">
        <v>12</v>
      </c>
      <c r="D528" t="s">
        <v>51</v>
      </c>
      <c r="E528" s="10">
        <v>0</v>
      </c>
      <c r="F528" s="10">
        <v>1</v>
      </c>
      <c r="G528" s="10">
        <v>0</v>
      </c>
      <c r="H528" s="10">
        <v>0</v>
      </c>
      <c r="I528" s="11">
        <f t="shared" si="8"/>
        <v>0</v>
      </c>
    </row>
    <row r="529" spans="1:9" x14ac:dyDescent="0.25">
      <c r="A529" t="s">
        <v>33</v>
      </c>
      <c r="B529" t="s">
        <v>3</v>
      </c>
      <c r="C529">
        <v>12</v>
      </c>
      <c r="D529" t="s">
        <v>51</v>
      </c>
      <c r="E529" s="10">
        <v>0</v>
      </c>
      <c r="F529" s="10">
        <v>1</v>
      </c>
      <c r="G529" s="10">
        <v>0</v>
      </c>
      <c r="H529" s="10">
        <v>0</v>
      </c>
      <c r="I529" s="11">
        <f t="shared" si="8"/>
        <v>0</v>
      </c>
    </row>
    <row r="530" spans="1:9" x14ac:dyDescent="0.25">
      <c r="A530" t="s">
        <v>33</v>
      </c>
      <c r="B530" t="s">
        <v>3</v>
      </c>
      <c r="C530">
        <v>12</v>
      </c>
      <c r="D530" t="s">
        <v>51</v>
      </c>
      <c r="E530" s="10">
        <v>0</v>
      </c>
      <c r="F530" s="10">
        <v>1</v>
      </c>
      <c r="G530" s="10">
        <v>0</v>
      </c>
      <c r="H530" s="10">
        <v>0</v>
      </c>
      <c r="I530" s="11">
        <f t="shared" si="8"/>
        <v>0</v>
      </c>
    </row>
    <row r="531" spans="1:9" x14ac:dyDescent="0.25">
      <c r="A531" t="s">
        <v>33</v>
      </c>
      <c r="B531" t="s">
        <v>3</v>
      </c>
      <c r="C531">
        <v>12</v>
      </c>
      <c r="D531" t="s">
        <v>51</v>
      </c>
      <c r="E531" s="10">
        <v>0</v>
      </c>
      <c r="F531" s="10">
        <v>1</v>
      </c>
      <c r="G531" s="10">
        <v>0</v>
      </c>
      <c r="H531" s="10">
        <v>0</v>
      </c>
      <c r="I531" s="11">
        <f t="shared" si="8"/>
        <v>0</v>
      </c>
    </row>
    <row r="532" spans="1:9" x14ac:dyDescent="0.25">
      <c r="A532" t="s">
        <v>33</v>
      </c>
      <c r="B532" t="s">
        <v>3</v>
      </c>
      <c r="C532">
        <v>12</v>
      </c>
      <c r="D532" t="s">
        <v>51</v>
      </c>
      <c r="E532" s="10">
        <v>0</v>
      </c>
      <c r="F532" s="10">
        <v>1</v>
      </c>
      <c r="G532" s="10">
        <v>0</v>
      </c>
      <c r="H532" s="10">
        <v>0</v>
      </c>
      <c r="I532" s="11">
        <f t="shared" si="8"/>
        <v>0</v>
      </c>
    </row>
    <row r="533" spans="1:9" x14ac:dyDescent="0.25">
      <c r="A533" t="s">
        <v>33</v>
      </c>
      <c r="B533" t="s">
        <v>3</v>
      </c>
      <c r="C533">
        <v>12</v>
      </c>
      <c r="D533" t="s">
        <v>51</v>
      </c>
      <c r="E533" s="28">
        <v>0</v>
      </c>
      <c r="F533" s="10">
        <v>1</v>
      </c>
      <c r="G533" s="27"/>
      <c r="H533" s="10">
        <v>0</v>
      </c>
      <c r="I533" s="11">
        <f t="shared" si="8"/>
        <v>0</v>
      </c>
    </row>
    <row r="534" spans="1:9" x14ac:dyDescent="0.25">
      <c r="A534" t="s">
        <v>33</v>
      </c>
      <c r="B534" t="s">
        <v>3</v>
      </c>
      <c r="C534">
        <v>12</v>
      </c>
      <c r="D534" t="s">
        <v>51</v>
      </c>
      <c r="E534" s="28">
        <v>0</v>
      </c>
      <c r="F534" s="10">
        <v>1</v>
      </c>
      <c r="G534" s="27"/>
      <c r="H534" s="10">
        <v>0</v>
      </c>
      <c r="I534" s="11">
        <f t="shared" si="8"/>
        <v>0</v>
      </c>
    </row>
    <row r="535" spans="1:9" x14ac:dyDescent="0.25">
      <c r="A535" t="s">
        <v>33</v>
      </c>
      <c r="B535" t="s">
        <v>3</v>
      </c>
      <c r="C535">
        <v>12</v>
      </c>
      <c r="D535" t="s">
        <v>51</v>
      </c>
      <c r="E535" s="28">
        <v>0</v>
      </c>
      <c r="F535" s="10">
        <v>1</v>
      </c>
      <c r="G535" s="27"/>
      <c r="H535" s="10">
        <v>0</v>
      </c>
      <c r="I535" s="11">
        <f t="shared" si="8"/>
        <v>0</v>
      </c>
    </row>
    <row r="536" spans="1:9" x14ac:dyDescent="0.25">
      <c r="A536" t="s">
        <v>33</v>
      </c>
      <c r="B536" t="s">
        <v>3</v>
      </c>
      <c r="C536">
        <v>12</v>
      </c>
      <c r="D536" t="s">
        <v>51</v>
      </c>
      <c r="E536" s="28">
        <v>0</v>
      </c>
      <c r="F536" s="10">
        <v>1</v>
      </c>
      <c r="G536" s="27"/>
      <c r="H536" s="10">
        <v>0</v>
      </c>
      <c r="I536" s="11">
        <f t="shared" si="8"/>
        <v>0</v>
      </c>
    </row>
    <row r="537" spans="1:9" x14ac:dyDescent="0.25">
      <c r="A537" t="s">
        <v>33</v>
      </c>
      <c r="B537" t="s">
        <v>3</v>
      </c>
      <c r="C537">
        <v>12</v>
      </c>
      <c r="D537" t="s">
        <v>51</v>
      </c>
      <c r="E537" s="28">
        <v>0</v>
      </c>
      <c r="F537" s="10">
        <v>1</v>
      </c>
      <c r="G537" s="27"/>
      <c r="H537" s="10">
        <v>0</v>
      </c>
      <c r="I537" s="11">
        <f t="shared" si="8"/>
        <v>0</v>
      </c>
    </row>
    <row r="538" spans="1:9" x14ac:dyDescent="0.25">
      <c r="A538" t="s">
        <v>33</v>
      </c>
      <c r="B538" t="s">
        <v>3</v>
      </c>
      <c r="C538">
        <v>12</v>
      </c>
      <c r="D538" t="s">
        <v>52</v>
      </c>
      <c r="E538" s="10">
        <v>5</v>
      </c>
      <c r="F538" s="10">
        <v>51</v>
      </c>
      <c r="G538" s="10">
        <v>0</v>
      </c>
      <c r="H538" s="10">
        <v>0</v>
      </c>
      <c r="I538" s="11">
        <f t="shared" si="8"/>
        <v>8.9285714285714288</v>
      </c>
    </row>
    <row r="539" spans="1:9" x14ac:dyDescent="0.25">
      <c r="A539" t="s">
        <v>33</v>
      </c>
      <c r="B539" t="s">
        <v>3</v>
      </c>
      <c r="C539">
        <v>12</v>
      </c>
      <c r="D539" t="s">
        <v>52</v>
      </c>
      <c r="E539" s="10">
        <v>0</v>
      </c>
      <c r="F539" s="10">
        <v>1</v>
      </c>
      <c r="G539" s="10">
        <v>0</v>
      </c>
      <c r="H539" s="10">
        <v>0</v>
      </c>
      <c r="I539" s="11">
        <f t="shared" si="8"/>
        <v>0</v>
      </c>
    </row>
    <row r="540" spans="1:9" x14ac:dyDescent="0.25">
      <c r="A540" t="s">
        <v>33</v>
      </c>
      <c r="B540" t="s">
        <v>3</v>
      </c>
      <c r="C540">
        <v>12</v>
      </c>
      <c r="D540" t="s">
        <v>52</v>
      </c>
      <c r="E540" s="10">
        <v>0</v>
      </c>
      <c r="F540" s="10">
        <v>1</v>
      </c>
      <c r="G540" s="10">
        <v>0</v>
      </c>
      <c r="H540" s="10">
        <v>0</v>
      </c>
      <c r="I540" s="11">
        <f t="shared" si="8"/>
        <v>0</v>
      </c>
    </row>
    <row r="541" spans="1:9" x14ac:dyDescent="0.25">
      <c r="A541" t="s">
        <v>33</v>
      </c>
      <c r="B541" t="s">
        <v>3</v>
      </c>
      <c r="C541">
        <v>12</v>
      </c>
      <c r="D541" t="s">
        <v>52</v>
      </c>
      <c r="E541" s="10">
        <v>8</v>
      </c>
      <c r="F541" s="10">
        <v>72</v>
      </c>
      <c r="G541" s="10">
        <v>0</v>
      </c>
      <c r="H541" s="10">
        <v>0</v>
      </c>
      <c r="I541" s="11">
        <f t="shared" si="8"/>
        <v>10</v>
      </c>
    </row>
    <row r="542" spans="1:9" x14ac:dyDescent="0.25">
      <c r="A542" t="s">
        <v>33</v>
      </c>
      <c r="B542" t="s">
        <v>3</v>
      </c>
      <c r="C542">
        <v>12</v>
      </c>
      <c r="D542" t="s">
        <v>52</v>
      </c>
      <c r="E542" s="10">
        <v>0</v>
      </c>
      <c r="F542" s="10">
        <v>1</v>
      </c>
      <c r="G542" s="10">
        <v>0</v>
      </c>
      <c r="H542" s="10">
        <v>0</v>
      </c>
      <c r="I542" s="11">
        <f t="shared" si="8"/>
        <v>0</v>
      </c>
    </row>
    <row r="543" spans="1:9" x14ac:dyDescent="0.25">
      <c r="A543" t="s">
        <v>33</v>
      </c>
      <c r="B543" t="s">
        <v>3</v>
      </c>
      <c r="C543">
        <v>12</v>
      </c>
      <c r="D543" t="s">
        <v>52</v>
      </c>
      <c r="E543" s="28">
        <v>48</v>
      </c>
      <c r="F543" s="10">
        <v>364</v>
      </c>
      <c r="G543" s="27">
        <v>0</v>
      </c>
      <c r="H543" s="10">
        <v>0</v>
      </c>
      <c r="I543" s="11">
        <f t="shared" si="8"/>
        <v>11.650485436893204</v>
      </c>
    </row>
    <row r="544" spans="1:9" x14ac:dyDescent="0.25">
      <c r="A544" t="s">
        <v>33</v>
      </c>
      <c r="B544" t="s">
        <v>3</v>
      </c>
      <c r="C544">
        <v>12</v>
      </c>
      <c r="D544" t="s">
        <v>52</v>
      </c>
      <c r="E544" s="28">
        <v>44</v>
      </c>
      <c r="F544" s="10">
        <v>234</v>
      </c>
      <c r="G544" s="27">
        <v>0</v>
      </c>
      <c r="H544" s="10">
        <v>0</v>
      </c>
      <c r="I544" s="11">
        <f t="shared" si="8"/>
        <v>15.827338129496402</v>
      </c>
    </row>
    <row r="545" spans="1:9" x14ac:dyDescent="0.25">
      <c r="A545" t="s">
        <v>33</v>
      </c>
      <c r="B545" t="s">
        <v>3</v>
      </c>
      <c r="C545">
        <v>12</v>
      </c>
      <c r="D545" t="s">
        <v>52</v>
      </c>
      <c r="E545" s="28">
        <v>51</v>
      </c>
      <c r="F545" s="10">
        <v>281</v>
      </c>
      <c r="G545" s="27">
        <v>0</v>
      </c>
      <c r="H545" s="10">
        <v>0</v>
      </c>
      <c r="I545" s="11">
        <f t="shared" si="8"/>
        <v>15.361445783132529</v>
      </c>
    </row>
    <row r="546" spans="1:9" x14ac:dyDescent="0.25">
      <c r="A546" t="s">
        <v>33</v>
      </c>
      <c r="B546" t="s">
        <v>3</v>
      </c>
      <c r="C546">
        <v>12</v>
      </c>
      <c r="D546" t="s">
        <v>52</v>
      </c>
      <c r="E546" s="28">
        <v>16</v>
      </c>
      <c r="F546" s="10">
        <v>233</v>
      </c>
      <c r="G546" s="27">
        <v>0</v>
      </c>
      <c r="H546" s="10">
        <v>0</v>
      </c>
      <c r="I546" s="11">
        <f t="shared" si="8"/>
        <v>6.425702811244979</v>
      </c>
    </row>
    <row r="547" spans="1:9" x14ac:dyDescent="0.25">
      <c r="A547" t="s">
        <v>33</v>
      </c>
      <c r="B547" t="s">
        <v>3</v>
      </c>
      <c r="C547">
        <v>12</v>
      </c>
      <c r="D547" t="s">
        <v>52</v>
      </c>
      <c r="E547" s="28">
        <v>16</v>
      </c>
      <c r="F547" s="10">
        <v>227</v>
      </c>
      <c r="G547" s="27">
        <v>0</v>
      </c>
      <c r="H547" s="10">
        <v>0</v>
      </c>
      <c r="I547" s="11">
        <f t="shared" si="8"/>
        <v>6.5843621399176957</v>
      </c>
    </row>
    <row r="548" spans="1:9" x14ac:dyDescent="0.25">
      <c r="A548" t="s">
        <v>33</v>
      </c>
      <c r="B548" t="s">
        <v>3</v>
      </c>
      <c r="C548">
        <v>12</v>
      </c>
      <c r="D548" t="s">
        <v>52</v>
      </c>
      <c r="E548" s="28">
        <v>66</v>
      </c>
      <c r="F548" s="10">
        <v>170</v>
      </c>
      <c r="G548" s="27">
        <v>0</v>
      </c>
      <c r="H548" s="10">
        <v>0</v>
      </c>
      <c r="I548" s="11">
        <f t="shared" si="8"/>
        <v>27.966101694915253</v>
      </c>
    </row>
    <row r="549" spans="1:9" x14ac:dyDescent="0.25">
      <c r="A549" t="s">
        <v>33</v>
      </c>
      <c r="B549" t="s">
        <v>3</v>
      </c>
      <c r="C549">
        <v>12</v>
      </c>
      <c r="D549" t="s">
        <v>52</v>
      </c>
      <c r="E549" s="28">
        <v>66</v>
      </c>
      <c r="F549" s="10">
        <v>111</v>
      </c>
      <c r="G549" s="27">
        <v>0</v>
      </c>
      <c r="H549" s="10">
        <v>0</v>
      </c>
      <c r="I549" s="11">
        <f t="shared" si="8"/>
        <v>37.288135593220339</v>
      </c>
    </row>
    <row r="550" spans="1:9" x14ac:dyDescent="0.25">
      <c r="A550" t="s">
        <v>33</v>
      </c>
      <c r="B550" t="s">
        <v>3</v>
      </c>
      <c r="C550">
        <v>12</v>
      </c>
      <c r="D550" t="s">
        <v>52</v>
      </c>
      <c r="E550" s="28">
        <v>37</v>
      </c>
      <c r="F550" s="10">
        <v>133</v>
      </c>
      <c r="G550" s="27">
        <v>0</v>
      </c>
      <c r="H550" s="10">
        <v>0</v>
      </c>
      <c r="I550" s="11">
        <f t="shared" si="8"/>
        <v>21.764705882352942</v>
      </c>
    </row>
    <row r="551" spans="1:9" x14ac:dyDescent="0.25">
      <c r="A551" t="s">
        <v>35</v>
      </c>
      <c r="B551" t="s">
        <v>3</v>
      </c>
      <c r="C551">
        <v>12</v>
      </c>
      <c r="D551" t="s">
        <v>50</v>
      </c>
      <c r="E551" s="10">
        <v>4</v>
      </c>
      <c r="F551" s="10">
        <v>77</v>
      </c>
      <c r="G551" s="10">
        <v>6</v>
      </c>
      <c r="H551" s="10">
        <v>0</v>
      </c>
      <c r="I551" s="11">
        <f t="shared" si="8"/>
        <v>4.5977011494252871</v>
      </c>
    </row>
    <row r="552" spans="1:9" x14ac:dyDescent="0.25">
      <c r="A552" t="s">
        <v>35</v>
      </c>
      <c r="B552" t="s">
        <v>3</v>
      </c>
      <c r="C552">
        <v>12</v>
      </c>
      <c r="D552" t="s">
        <v>50</v>
      </c>
      <c r="E552" s="10">
        <v>6</v>
      </c>
      <c r="F552" s="10">
        <v>69</v>
      </c>
      <c r="G552" s="10">
        <v>6</v>
      </c>
      <c r="H552" s="10">
        <v>0</v>
      </c>
      <c r="I552" s="11">
        <f t="shared" si="8"/>
        <v>7.4074074074074066</v>
      </c>
    </row>
    <row r="553" spans="1:9" x14ac:dyDescent="0.25">
      <c r="A553" t="s">
        <v>35</v>
      </c>
      <c r="B553" t="s">
        <v>3</v>
      </c>
      <c r="C553">
        <v>12</v>
      </c>
      <c r="D553" t="s">
        <v>50</v>
      </c>
      <c r="E553" s="10">
        <v>6</v>
      </c>
      <c r="F553" s="10">
        <v>76</v>
      </c>
      <c r="G553" s="10">
        <v>9</v>
      </c>
      <c r="H553" s="10">
        <v>0</v>
      </c>
      <c r="I553" s="11">
        <f t="shared" si="8"/>
        <v>6.593406593406594</v>
      </c>
    </row>
    <row r="554" spans="1:9" x14ac:dyDescent="0.25">
      <c r="A554" t="s">
        <v>35</v>
      </c>
      <c r="B554" t="s">
        <v>3</v>
      </c>
      <c r="C554">
        <v>12</v>
      </c>
      <c r="D554" t="s">
        <v>50</v>
      </c>
      <c r="E554" s="10">
        <v>11</v>
      </c>
      <c r="F554" s="10">
        <v>43</v>
      </c>
      <c r="G554" s="10">
        <v>5</v>
      </c>
      <c r="H554" s="10">
        <v>0</v>
      </c>
      <c r="I554" s="11">
        <f t="shared" si="8"/>
        <v>18.64406779661017</v>
      </c>
    </row>
    <row r="555" spans="1:9" x14ac:dyDescent="0.25">
      <c r="A555" t="s">
        <v>35</v>
      </c>
      <c r="B555" t="s">
        <v>3</v>
      </c>
      <c r="C555">
        <v>12</v>
      </c>
      <c r="D555" t="s">
        <v>50</v>
      </c>
      <c r="E555" s="10">
        <v>0</v>
      </c>
      <c r="F555" s="10">
        <v>1</v>
      </c>
      <c r="G555" s="10">
        <v>0</v>
      </c>
      <c r="H555" s="10">
        <v>0</v>
      </c>
      <c r="I555" s="11">
        <f t="shared" si="8"/>
        <v>0</v>
      </c>
    </row>
    <row r="556" spans="1:9" x14ac:dyDescent="0.25">
      <c r="A556" t="s">
        <v>35</v>
      </c>
      <c r="B556" t="s">
        <v>3</v>
      </c>
      <c r="C556">
        <v>12</v>
      </c>
      <c r="D556" t="s">
        <v>50</v>
      </c>
      <c r="E556" s="28">
        <v>5</v>
      </c>
      <c r="F556" s="10">
        <v>288</v>
      </c>
      <c r="G556" s="27">
        <v>40</v>
      </c>
      <c r="H556" s="10">
        <v>0</v>
      </c>
      <c r="I556" s="11">
        <f t="shared" si="8"/>
        <v>1.5015015015015014</v>
      </c>
    </row>
    <row r="557" spans="1:9" x14ac:dyDescent="0.25">
      <c r="A557" t="s">
        <v>35</v>
      </c>
      <c r="B557" t="s">
        <v>3</v>
      </c>
      <c r="C557">
        <v>12</v>
      </c>
      <c r="D557" t="s">
        <v>50</v>
      </c>
      <c r="E557" s="28">
        <v>16</v>
      </c>
      <c r="F557" s="10">
        <v>211</v>
      </c>
      <c r="G557" s="27">
        <v>25</v>
      </c>
      <c r="H557" s="10">
        <v>0</v>
      </c>
      <c r="I557" s="11">
        <f t="shared" si="8"/>
        <v>6.3492063492063489</v>
      </c>
    </row>
    <row r="558" spans="1:9" x14ac:dyDescent="0.25">
      <c r="A558" t="s">
        <v>35</v>
      </c>
      <c r="B558" t="s">
        <v>3</v>
      </c>
      <c r="C558">
        <v>12</v>
      </c>
      <c r="D558" t="s">
        <v>50</v>
      </c>
      <c r="E558" s="28">
        <v>4</v>
      </c>
      <c r="F558" s="10">
        <v>194</v>
      </c>
      <c r="G558" s="27">
        <v>19</v>
      </c>
      <c r="H558" s="10">
        <v>0</v>
      </c>
      <c r="I558" s="11">
        <f t="shared" si="8"/>
        <v>1.8433179723502304</v>
      </c>
    </row>
    <row r="559" spans="1:9" x14ac:dyDescent="0.25">
      <c r="A559" t="s">
        <v>35</v>
      </c>
      <c r="B559" t="s">
        <v>3</v>
      </c>
      <c r="C559">
        <v>12</v>
      </c>
      <c r="D559" t="s">
        <v>50</v>
      </c>
      <c r="E559" s="28">
        <v>28</v>
      </c>
      <c r="F559" s="10">
        <v>110</v>
      </c>
      <c r="G559" s="27">
        <v>26</v>
      </c>
      <c r="H559" s="10">
        <v>0</v>
      </c>
      <c r="I559" s="11">
        <f t="shared" si="8"/>
        <v>17.073170731707318</v>
      </c>
    </row>
    <row r="560" spans="1:9" x14ac:dyDescent="0.25">
      <c r="A560" t="s">
        <v>35</v>
      </c>
      <c r="B560" t="s">
        <v>3</v>
      </c>
      <c r="C560">
        <v>12</v>
      </c>
      <c r="D560" t="s">
        <v>50</v>
      </c>
      <c r="E560" s="28">
        <v>2</v>
      </c>
      <c r="F560" s="10">
        <v>225</v>
      </c>
      <c r="G560" s="27">
        <v>14</v>
      </c>
      <c r="H560" s="10">
        <v>0</v>
      </c>
      <c r="I560" s="11">
        <f t="shared" si="8"/>
        <v>0.82987551867219922</v>
      </c>
    </row>
    <row r="561" spans="1:9" x14ac:dyDescent="0.25">
      <c r="A561" t="s">
        <v>35</v>
      </c>
      <c r="B561" t="s">
        <v>3</v>
      </c>
      <c r="C561">
        <v>12</v>
      </c>
      <c r="D561" t="s">
        <v>51</v>
      </c>
      <c r="E561" s="10">
        <v>0</v>
      </c>
      <c r="F561" s="10">
        <v>1</v>
      </c>
      <c r="G561" s="10">
        <v>0</v>
      </c>
      <c r="H561" s="10">
        <v>0</v>
      </c>
      <c r="I561" s="11">
        <f t="shared" si="8"/>
        <v>0</v>
      </c>
    </row>
    <row r="562" spans="1:9" x14ac:dyDescent="0.25">
      <c r="A562" t="s">
        <v>35</v>
      </c>
      <c r="B562" t="s">
        <v>3</v>
      </c>
      <c r="C562">
        <v>12</v>
      </c>
      <c r="D562" t="s">
        <v>51</v>
      </c>
      <c r="E562" s="10">
        <v>1</v>
      </c>
      <c r="F562" s="10">
        <v>31</v>
      </c>
      <c r="G562" s="10">
        <v>0</v>
      </c>
      <c r="H562" s="10">
        <v>0</v>
      </c>
      <c r="I562" s="11">
        <f t="shared" si="8"/>
        <v>3.125</v>
      </c>
    </row>
    <row r="563" spans="1:9" x14ac:dyDescent="0.25">
      <c r="A563" t="s">
        <v>35</v>
      </c>
      <c r="B563" t="s">
        <v>3</v>
      </c>
      <c r="C563">
        <v>12</v>
      </c>
      <c r="D563" t="s">
        <v>51</v>
      </c>
      <c r="E563" s="10">
        <v>0</v>
      </c>
      <c r="F563" s="10">
        <v>1</v>
      </c>
      <c r="G563" s="10">
        <v>0</v>
      </c>
      <c r="H563" s="10">
        <v>0</v>
      </c>
      <c r="I563" s="11">
        <f t="shared" si="8"/>
        <v>0</v>
      </c>
    </row>
    <row r="564" spans="1:9" x14ac:dyDescent="0.25">
      <c r="A564" t="s">
        <v>35</v>
      </c>
      <c r="B564" t="s">
        <v>3</v>
      </c>
      <c r="C564">
        <v>12</v>
      </c>
      <c r="D564" t="s">
        <v>51</v>
      </c>
      <c r="E564" s="10">
        <v>2</v>
      </c>
      <c r="F564" s="10">
        <v>33</v>
      </c>
      <c r="G564" s="10">
        <v>0</v>
      </c>
      <c r="H564" s="10">
        <v>0</v>
      </c>
      <c r="I564" s="11">
        <f t="shared" si="8"/>
        <v>5.7142857142857144</v>
      </c>
    </row>
    <row r="565" spans="1:9" x14ac:dyDescent="0.25">
      <c r="A565" t="s">
        <v>35</v>
      </c>
      <c r="B565" t="s">
        <v>3</v>
      </c>
      <c r="C565">
        <v>12</v>
      </c>
      <c r="D565" t="s">
        <v>51</v>
      </c>
      <c r="E565" s="10">
        <v>3</v>
      </c>
      <c r="F565" s="10">
        <v>21</v>
      </c>
      <c r="G565" s="10">
        <v>0</v>
      </c>
      <c r="H565" s="10">
        <v>0</v>
      </c>
      <c r="I565" s="11">
        <f t="shared" si="8"/>
        <v>12.5</v>
      </c>
    </row>
    <row r="566" spans="1:9" x14ac:dyDescent="0.25">
      <c r="A566" t="s">
        <v>35</v>
      </c>
      <c r="B566" t="s">
        <v>3</v>
      </c>
      <c r="C566">
        <v>12</v>
      </c>
      <c r="D566" t="s">
        <v>51</v>
      </c>
      <c r="E566" s="28">
        <v>3</v>
      </c>
      <c r="F566" s="10">
        <v>80</v>
      </c>
      <c r="G566" s="27">
        <v>45</v>
      </c>
      <c r="H566" s="10">
        <v>0</v>
      </c>
      <c r="I566" s="11">
        <f t="shared" si="8"/>
        <v>2.34375</v>
      </c>
    </row>
    <row r="567" spans="1:9" x14ac:dyDescent="0.25">
      <c r="A567" t="s">
        <v>35</v>
      </c>
      <c r="B567" t="s">
        <v>3</v>
      </c>
      <c r="C567">
        <v>12</v>
      </c>
      <c r="D567" t="s">
        <v>51</v>
      </c>
      <c r="E567" s="28">
        <v>0</v>
      </c>
      <c r="F567" s="10">
        <v>1</v>
      </c>
      <c r="G567" s="27"/>
      <c r="H567" s="10">
        <v>0</v>
      </c>
      <c r="I567" s="11">
        <f t="shared" si="8"/>
        <v>0</v>
      </c>
    </row>
    <row r="568" spans="1:9" x14ac:dyDescent="0.25">
      <c r="A568" t="s">
        <v>35</v>
      </c>
      <c r="B568" t="s">
        <v>3</v>
      </c>
      <c r="C568">
        <v>12</v>
      </c>
      <c r="D568" t="s">
        <v>51</v>
      </c>
      <c r="E568" s="28">
        <v>1</v>
      </c>
      <c r="F568" s="10">
        <v>67</v>
      </c>
      <c r="G568" s="27">
        <v>38</v>
      </c>
      <c r="H568" s="10">
        <v>0</v>
      </c>
      <c r="I568" s="11">
        <f t="shared" si="8"/>
        <v>0.94339622641509435</v>
      </c>
    </row>
    <row r="569" spans="1:9" x14ac:dyDescent="0.25">
      <c r="A569" t="s">
        <v>35</v>
      </c>
      <c r="B569" t="s">
        <v>3</v>
      </c>
      <c r="C569">
        <v>12</v>
      </c>
      <c r="D569" t="s">
        <v>51</v>
      </c>
      <c r="E569" s="28">
        <v>2</v>
      </c>
      <c r="F569" s="10">
        <v>108</v>
      </c>
      <c r="G569" s="27">
        <v>40</v>
      </c>
      <c r="H569" s="10">
        <v>0</v>
      </c>
      <c r="I569" s="11">
        <f t="shared" si="8"/>
        <v>1.3333333333333335</v>
      </c>
    </row>
    <row r="570" spans="1:9" x14ac:dyDescent="0.25">
      <c r="A570" t="s">
        <v>35</v>
      </c>
      <c r="B570" t="s">
        <v>3</v>
      </c>
      <c r="C570">
        <v>12</v>
      </c>
      <c r="D570" t="s">
        <v>51</v>
      </c>
      <c r="E570" s="28">
        <v>0</v>
      </c>
      <c r="F570" s="10">
        <v>1</v>
      </c>
      <c r="G570" s="27"/>
      <c r="H570" s="10">
        <v>0</v>
      </c>
      <c r="I570" s="11">
        <f t="shared" si="8"/>
        <v>0</v>
      </c>
    </row>
    <row r="571" spans="1:9" x14ac:dyDescent="0.25">
      <c r="A571" t="s">
        <v>35</v>
      </c>
      <c r="B571" t="s">
        <v>3</v>
      </c>
      <c r="C571">
        <v>12</v>
      </c>
      <c r="D571" t="s">
        <v>52</v>
      </c>
      <c r="E571" s="10">
        <v>42</v>
      </c>
      <c r="F571" s="10">
        <v>40</v>
      </c>
      <c r="G571" s="10">
        <v>0</v>
      </c>
      <c r="H571" s="10">
        <v>0</v>
      </c>
      <c r="I571" s="11">
        <f t="shared" si="8"/>
        <v>51.219512195121951</v>
      </c>
    </row>
    <row r="572" spans="1:9" x14ac:dyDescent="0.25">
      <c r="A572" t="s">
        <v>35</v>
      </c>
      <c r="B572" t="s">
        <v>3</v>
      </c>
      <c r="C572">
        <v>12</v>
      </c>
      <c r="D572" t="s">
        <v>52</v>
      </c>
      <c r="E572" s="10">
        <v>26</v>
      </c>
      <c r="F572" s="10">
        <v>74</v>
      </c>
      <c r="G572" s="10">
        <v>0</v>
      </c>
      <c r="H572" s="10">
        <v>0</v>
      </c>
      <c r="I572" s="11">
        <f t="shared" ref="I572:I634" si="9">IF(ISBLANK(E572),"",SUM(E572,H572)/SUM(E572:H572)*100)</f>
        <v>26</v>
      </c>
    </row>
    <row r="573" spans="1:9" x14ac:dyDescent="0.25">
      <c r="A573" t="s">
        <v>35</v>
      </c>
      <c r="B573" t="s">
        <v>3</v>
      </c>
      <c r="C573">
        <v>12</v>
      </c>
      <c r="D573" t="s">
        <v>52</v>
      </c>
      <c r="E573" s="10">
        <v>38</v>
      </c>
      <c r="F573" s="10">
        <v>34</v>
      </c>
      <c r="G573" s="10">
        <v>0</v>
      </c>
      <c r="H573" s="10">
        <v>0</v>
      </c>
      <c r="I573" s="11">
        <f t="shared" si="9"/>
        <v>52.777777777777779</v>
      </c>
    </row>
    <row r="574" spans="1:9" x14ac:dyDescent="0.25">
      <c r="A574" t="s">
        <v>35</v>
      </c>
      <c r="B574" t="s">
        <v>3</v>
      </c>
      <c r="C574">
        <v>12</v>
      </c>
      <c r="D574" t="s">
        <v>52</v>
      </c>
      <c r="E574" s="10">
        <v>13</v>
      </c>
      <c r="F574" s="10">
        <v>52</v>
      </c>
      <c r="G574" s="10">
        <v>0</v>
      </c>
      <c r="H574" s="10">
        <v>0</v>
      </c>
      <c r="I574" s="11">
        <f t="shared" si="9"/>
        <v>20</v>
      </c>
    </row>
    <row r="575" spans="1:9" x14ac:dyDescent="0.25">
      <c r="A575" t="s">
        <v>35</v>
      </c>
      <c r="B575" t="s">
        <v>3</v>
      </c>
      <c r="C575">
        <v>12</v>
      </c>
      <c r="D575" t="s">
        <v>52</v>
      </c>
      <c r="E575" s="10">
        <v>31</v>
      </c>
      <c r="F575" s="10">
        <v>91</v>
      </c>
      <c r="G575" s="10">
        <v>0</v>
      </c>
      <c r="H575" s="10">
        <v>0</v>
      </c>
      <c r="I575" s="11">
        <f t="shared" si="9"/>
        <v>25.409836065573771</v>
      </c>
    </row>
    <row r="576" spans="1:9" x14ac:dyDescent="0.25">
      <c r="A576" t="s">
        <v>35</v>
      </c>
      <c r="B576" t="s">
        <v>3</v>
      </c>
      <c r="C576">
        <v>12</v>
      </c>
      <c r="D576" t="s">
        <v>52</v>
      </c>
      <c r="E576" s="28">
        <v>145</v>
      </c>
      <c r="F576" s="10">
        <v>130</v>
      </c>
      <c r="G576" s="27">
        <v>0</v>
      </c>
      <c r="H576" s="10">
        <v>0</v>
      </c>
      <c r="I576" s="11">
        <f t="shared" si="9"/>
        <v>52.72727272727272</v>
      </c>
    </row>
    <row r="577" spans="1:9" x14ac:dyDescent="0.25">
      <c r="A577" t="s">
        <v>35</v>
      </c>
      <c r="B577" t="s">
        <v>3</v>
      </c>
      <c r="C577">
        <v>12</v>
      </c>
      <c r="D577" t="s">
        <v>52</v>
      </c>
      <c r="E577" s="28">
        <v>146</v>
      </c>
      <c r="F577" s="10">
        <v>175</v>
      </c>
      <c r="G577" s="27">
        <v>0</v>
      </c>
      <c r="H577" s="10">
        <v>0</v>
      </c>
      <c r="I577" s="11">
        <f t="shared" si="9"/>
        <v>45.482866043613704</v>
      </c>
    </row>
    <row r="578" spans="1:9" x14ac:dyDescent="0.25">
      <c r="A578" t="s">
        <v>35</v>
      </c>
      <c r="B578" t="s">
        <v>3</v>
      </c>
      <c r="C578">
        <v>12</v>
      </c>
      <c r="D578" t="s">
        <v>52</v>
      </c>
      <c r="E578" s="28">
        <v>131</v>
      </c>
      <c r="F578" s="10">
        <v>137</v>
      </c>
      <c r="G578" s="27">
        <v>0</v>
      </c>
      <c r="H578" s="10">
        <v>0</v>
      </c>
      <c r="I578" s="11">
        <f t="shared" si="9"/>
        <v>48.880597014925378</v>
      </c>
    </row>
    <row r="579" spans="1:9" x14ac:dyDescent="0.25">
      <c r="A579" t="s">
        <v>35</v>
      </c>
      <c r="B579" t="s">
        <v>3</v>
      </c>
      <c r="C579">
        <v>12</v>
      </c>
      <c r="D579" t="s">
        <v>52</v>
      </c>
      <c r="E579" s="28">
        <v>121</v>
      </c>
      <c r="F579" s="10">
        <v>135</v>
      </c>
      <c r="G579" s="27">
        <v>0</v>
      </c>
      <c r="H579" s="10">
        <v>0</v>
      </c>
      <c r="I579" s="11">
        <f t="shared" si="9"/>
        <v>47.265625</v>
      </c>
    </row>
    <row r="580" spans="1:9" x14ac:dyDescent="0.25">
      <c r="A580" t="s">
        <v>35</v>
      </c>
      <c r="B580" t="s">
        <v>3</v>
      </c>
      <c r="C580">
        <v>12</v>
      </c>
      <c r="D580" t="s">
        <v>52</v>
      </c>
      <c r="E580" s="28">
        <v>129</v>
      </c>
      <c r="F580" s="10">
        <v>151</v>
      </c>
      <c r="G580" s="27">
        <v>0</v>
      </c>
      <c r="H580" s="10">
        <v>0</v>
      </c>
      <c r="I580" s="11">
        <f t="shared" si="9"/>
        <v>46.071428571428569</v>
      </c>
    </row>
    <row r="581" spans="1:9" x14ac:dyDescent="0.25">
      <c r="A581">
        <v>5001</v>
      </c>
      <c r="B581" t="s">
        <v>5</v>
      </c>
      <c r="C581">
        <v>1</v>
      </c>
      <c r="D581" t="s">
        <v>50</v>
      </c>
      <c r="E581" s="10">
        <v>9</v>
      </c>
      <c r="F581" s="10">
        <v>188</v>
      </c>
      <c r="G581" s="10">
        <v>13</v>
      </c>
      <c r="H581" s="10">
        <v>0</v>
      </c>
      <c r="I581" s="11">
        <f t="shared" si="9"/>
        <v>4.2857142857142856</v>
      </c>
    </row>
    <row r="582" spans="1:9" x14ac:dyDescent="0.25">
      <c r="A582">
        <v>5001</v>
      </c>
      <c r="B582" t="s">
        <v>5</v>
      </c>
      <c r="C582">
        <v>1</v>
      </c>
      <c r="D582" t="s">
        <v>50</v>
      </c>
      <c r="E582" s="10">
        <v>7</v>
      </c>
      <c r="F582" s="10">
        <v>217</v>
      </c>
      <c r="G582" s="10">
        <v>18</v>
      </c>
      <c r="H582" s="10">
        <v>0</v>
      </c>
      <c r="I582" s="11">
        <f t="shared" si="9"/>
        <v>2.8925619834710745</v>
      </c>
    </row>
    <row r="583" spans="1:9" x14ac:dyDescent="0.25">
      <c r="A583">
        <v>5001</v>
      </c>
      <c r="B583" t="s">
        <v>5</v>
      </c>
      <c r="C583">
        <v>1</v>
      </c>
      <c r="D583" t="s">
        <v>50</v>
      </c>
      <c r="E583" s="10">
        <v>45</v>
      </c>
      <c r="F583" s="10">
        <v>157</v>
      </c>
      <c r="G583" s="10">
        <v>4</v>
      </c>
      <c r="H583" s="10">
        <v>0</v>
      </c>
      <c r="I583" s="11">
        <f t="shared" si="9"/>
        <v>21.844660194174757</v>
      </c>
    </row>
    <row r="584" spans="1:9" x14ac:dyDescent="0.25">
      <c r="A584">
        <v>5001</v>
      </c>
      <c r="B584" t="s">
        <v>5</v>
      </c>
      <c r="C584">
        <v>1</v>
      </c>
      <c r="D584" t="s">
        <v>50</v>
      </c>
      <c r="E584" s="10">
        <v>0</v>
      </c>
      <c r="F584" s="10">
        <v>1</v>
      </c>
      <c r="G584" s="10">
        <v>0</v>
      </c>
      <c r="H584" s="10">
        <v>0</v>
      </c>
      <c r="I584" s="11">
        <f t="shared" si="9"/>
        <v>0</v>
      </c>
    </row>
    <row r="585" spans="1:9" x14ac:dyDescent="0.25">
      <c r="A585">
        <v>5001</v>
      </c>
      <c r="B585" t="s">
        <v>5</v>
      </c>
      <c r="C585">
        <v>1</v>
      </c>
      <c r="D585" t="s">
        <v>50</v>
      </c>
      <c r="E585" s="10">
        <v>8</v>
      </c>
      <c r="F585" s="10">
        <v>177</v>
      </c>
      <c r="G585" s="10">
        <v>9</v>
      </c>
      <c r="H585" s="10">
        <v>0</v>
      </c>
      <c r="I585" s="11">
        <f t="shared" si="9"/>
        <v>4.1237113402061851</v>
      </c>
    </row>
    <row r="586" spans="1:9" x14ac:dyDescent="0.25">
      <c r="A586">
        <v>5001</v>
      </c>
      <c r="B586" t="s">
        <v>5</v>
      </c>
      <c r="C586">
        <v>1</v>
      </c>
      <c r="D586" t="s">
        <v>50</v>
      </c>
      <c r="E586" s="28">
        <v>74</v>
      </c>
      <c r="F586" s="10">
        <v>58</v>
      </c>
      <c r="G586" s="27">
        <v>9</v>
      </c>
      <c r="H586" s="10">
        <v>0</v>
      </c>
      <c r="I586" s="11">
        <f t="shared" si="9"/>
        <v>52.4822695035461</v>
      </c>
    </row>
    <row r="587" spans="1:9" x14ac:dyDescent="0.25">
      <c r="A587">
        <v>5001</v>
      </c>
      <c r="B587" t="s">
        <v>5</v>
      </c>
      <c r="C587">
        <v>1</v>
      </c>
      <c r="D587" t="s">
        <v>50</v>
      </c>
      <c r="E587" s="28">
        <v>64</v>
      </c>
      <c r="F587" s="10">
        <v>70</v>
      </c>
      <c r="G587" s="27">
        <v>14</v>
      </c>
      <c r="H587" s="10">
        <v>0</v>
      </c>
      <c r="I587" s="11">
        <f t="shared" si="9"/>
        <v>43.243243243243242</v>
      </c>
    </row>
    <row r="588" spans="1:9" x14ac:dyDescent="0.25">
      <c r="A588">
        <v>5001</v>
      </c>
      <c r="B588" t="s">
        <v>5</v>
      </c>
      <c r="C588">
        <v>1</v>
      </c>
      <c r="D588" t="s">
        <v>50</v>
      </c>
      <c r="E588" s="28">
        <v>1</v>
      </c>
      <c r="F588" s="10">
        <v>155</v>
      </c>
      <c r="G588" s="27">
        <v>15</v>
      </c>
      <c r="H588" s="10">
        <v>0</v>
      </c>
      <c r="I588" s="11">
        <f t="shared" si="9"/>
        <v>0.58479532163742687</v>
      </c>
    </row>
    <row r="589" spans="1:9" x14ac:dyDescent="0.25">
      <c r="A589">
        <v>5001</v>
      </c>
      <c r="B589" t="s">
        <v>5</v>
      </c>
      <c r="C589">
        <v>1</v>
      </c>
      <c r="D589" t="s">
        <v>50</v>
      </c>
      <c r="E589" s="28">
        <v>3</v>
      </c>
      <c r="F589" s="10">
        <v>128</v>
      </c>
      <c r="G589" s="27">
        <v>16</v>
      </c>
      <c r="H589" s="10">
        <v>0</v>
      </c>
      <c r="I589" s="11">
        <f t="shared" si="9"/>
        <v>2.0408163265306123</v>
      </c>
    </row>
    <row r="590" spans="1:9" x14ac:dyDescent="0.25">
      <c r="A590">
        <v>5001</v>
      </c>
      <c r="B590" t="s">
        <v>5</v>
      </c>
      <c r="C590">
        <v>1</v>
      </c>
      <c r="D590" t="s">
        <v>50</v>
      </c>
      <c r="E590" s="28">
        <v>13</v>
      </c>
      <c r="F590" s="10">
        <v>138</v>
      </c>
      <c r="G590" s="27">
        <v>13</v>
      </c>
      <c r="H590" s="10">
        <v>0</v>
      </c>
      <c r="I590" s="11">
        <f t="shared" si="9"/>
        <v>7.9268292682926829</v>
      </c>
    </row>
    <row r="591" spans="1:9" x14ac:dyDescent="0.25">
      <c r="A591">
        <v>5001</v>
      </c>
      <c r="B591" t="s">
        <v>5</v>
      </c>
      <c r="C591">
        <v>1</v>
      </c>
      <c r="D591" t="s">
        <v>51</v>
      </c>
      <c r="E591" s="10">
        <v>0</v>
      </c>
      <c r="F591" s="10">
        <v>1</v>
      </c>
      <c r="G591" s="10">
        <v>0</v>
      </c>
      <c r="H591" s="10">
        <v>0</v>
      </c>
      <c r="I591" s="11">
        <f t="shared" si="9"/>
        <v>0</v>
      </c>
    </row>
    <row r="592" spans="1:9" x14ac:dyDescent="0.25">
      <c r="A592">
        <v>5001</v>
      </c>
      <c r="B592" t="s">
        <v>5</v>
      </c>
      <c r="C592">
        <v>1</v>
      </c>
      <c r="D592" t="s">
        <v>51</v>
      </c>
      <c r="E592" s="10">
        <v>0</v>
      </c>
      <c r="F592" s="10">
        <v>1</v>
      </c>
      <c r="G592" s="10">
        <v>0</v>
      </c>
      <c r="H592" s="10">
        <v>0</v>
      </c>
      <c r="I592" s="11">
        <f t="shared" si="9"/>
        <v>0</v>
      </c>
    </row>
    <row r="593" spans="1:9" x14ac:dyDescent="0.25">
      <c r="A593">
        <v>5001</v>
      </c>
      <c r="B593" t="s">
        <v>5</v>
      </c>
      <c r="C593">
        <v>1</v>
      </c>
      <c r="D593" t="s">
        <v>51</v>
      </c>
      <c r="E593" s="10">
        <v>0</v>
      </c>
      <c r="F593" s="10">
        <v>1</v>
      </c>
      <c r="G593" s="10">
        <v>0</v>
      </c>
      <c r="H593" s="10">
        <v>0</v>
      </c>
      <c r="I593" s="11">
        <f t="shared" si="9"/>
        <v>0</v>
      </c>
    </row>
    <row r="594" spans="1:9" x14ac:dyDescent="0.25">
      <c r="A594">
        <v>5001</v>
      </c>
      <c r="B594" t="s">
        <v>5</v>
      </c>
      <c r="C594">
        <v>1</v>
      </c>
      <c r="D594" t="s">
        <v>51</v>
      </c>
      <c r="E594" s="10">
        <v>0</v>
      </c>
      <c r="F594" s="10">
        <v>1</v>
      </c>
      <c r="G594" s="10">
        <v>0</v>
      </c>
      <c r="H594" s="10">
        <v>0</v>
      </c>
      <c r="I594" s="11">
        <f t="shared" si="9"/>
        <v>0</v>
      </c>
    </row>
    <row r="595" spans="1:9" x14ac:dyDescent="0.25">
      <c r="A595">
        <v>5001</v>
      </c>
      <c r="B595" t="s">
        <v>5</v>
      </c>
      <c r="C595">
        <v>1</v>
      </c>
      <c r="D595" t="s">
        <v>51</v>
      </c>
      <c r="E595" s="10">
        <v>0</v>
      </c>
      <c r="F595" s="10">
        <v>1</v>
      </c>
      <c r="G595" s="10">
        <v>0</v>
      </c>
      <c r="H595" s="10">
        <v>0</v>
      </c>
      <c r="I595" s="11">
        <f t="shared" si="9"/>
        <v>0</v>
      </c>
    </row>
    <row r="596" spans="1:9" x14ac:dyDescent="0.25">
      <c r="A596">
        <v>5001</v>
      </c>
      <c r="B596" t="s">
        <v>5</v>
      </c>
      <c r="C596">
        <v>1</v>
      </c>
      <c r="D596" t="s">
        <v>51</v>
      </c>
      <c r="E596" s="28">
        <v>0</v>
      </c>
      <c r="F596" s="10">
        <v>73</v>
      </c>
      <c r="G596" s="27">
        <v>21</v>
      </c>
      <c r="H596" s="10">
        <v>0</v>
      </c>
      <c r="I596" s="11">
        <f t="shared" si="9"/>
        <v>0</v>
      </c>
    </row>
    <row r="597" spans="1:9" x14ac:dyDescent="0.25">
      <c r="A597">
        <v>5001</v>
      </c>
      <c r="B597" t="s">
        <v>5</v>
      </c>
      <c r="C597">
        <v>1</v>
      </c>
      <c r="D597" t="s">
        <v>51</v>
      </c>
      <c r="E597" s="28">
        <v>0</v>
      </c>
      <c r="F597" s="10">
        <v>62</v>
      </c>
      <c r="G597" s="27">
        <v>21</v>
      </c>
      <c r="H597" s="10">
        <v>0</v>
      </c>
      <c r="I597" s="11">
        <f t="shared" si="9"/>
        <v>0</v>
      </c>
    </row>
    <row r="598" spans="1:9" x14ac:dyDescent="0.25">
      <c r="A598">
        <v>5001</v>
      </c>
      <c r="B598" t="s">
        <v>5</v>
      </c>
      <c r="C598">
        <v>1</v>
      </c>
      <c r="D598" t="s">
        <v>51</v>
      </c>
      <c r="E598" s="28">
        <v>0</v>
      </c>
      <c r="F598" s="10">
        <v>77</v>
      </c>
      <c r="G598" s="27">
        <v>26</v>
      </c>
      <c r="H598" s="10">
        <v>0</v>
      </c>
      <c r="I598" s="11">
        <f t="shared" si="9"/>
        <v>0</v>
      </c>
    </row>
    <row r="599" spans="1:9" x14ac:dyDescent="0.25">
      <c r="A599">
        <v>5001</v>
      </c>
      <c r="B599" t="s">
        <v>5</v>
      </c>
      <c r="C599">
        <v>1</v>
      </c>
      <c r="D599" t="s">
        <v>51</v>
      </c>
      <c r="E599" s="28">
        <v>0</v>
      </c>
      <c r="F599" s="10">
        <v>79</v>
      </c>
      <c r="G599" s="27">
        <v>36</v>
      </c>
      <c r="H599" s="10">
        <v>0</v>
      </c>
      <c r="I599" s="11">
        <f t="shared" si="9"/>
        <v>0</v>
      </c>
    </row>
    <row r="600" spans="1:9" x14ac:dyDescent="0.25">
      <c r="A600">
        <v>5001</v>
      </c>
      <c r="B600" t="s">
        <v>5</v>
      </c>
      <c r="C600">
        <v>1</v>
      </c>
      <c r="D600" t="s">
        <v>51</v>
      </c>
      <c r="E600" s="28">
        <v>0</v>
      </c>
      <c r="F600" s="10">
        <v>80</v>
      </c>
      <c r="G600" s="27">
        <v>29</v>
      </c>
      <c r="H600" s="10">
        <v>0</v>
      </c>
      <c r="I600" s="11">
        <f t="shared" si="9"/>
        <v>0</v>
      </c>
    </row>
    <row r="601" spans="1:9" x14ac:dyDescent="0.25">
      <c r="A601">
        <v>5001</v>
      </c>
      <c r="B601" t="s">
        <v>5</v>
      </c>
      <c r="C601">
        <v>1</v>
      </c>
      <c r="D601" t="s">
        <v>52</v>
      </c>
      <c r="E601" s="10">
        <v>37</v>
      </c>
      <c r="F601" s="10">
        <v>293</v>
      </c>
      <c r="G601" s="10">
        <v>0</v>
      </c>
      <c r="H601" s="10">
        <v>0</v>
      </c>
      <c r="I601" s="11">
        <f t="shared" si="9"/>
        <v>11.212121212121213</v>
      </c>
    </row>
    <row r="602" spans="1:9" x14ac:dyDescent="0.25">
      <c r="A602">
        <v>5001</v>
      </c>
      <c r="B602" t="s">
        <v>5</v>
      </c>
      <c r="C602">
        <v>1</v>
      </c>
      <c r="D602" t="s">
        <v>52</v>
      </c>
      <c r="E602" s="10">
        <v>67</v>
      </c>
      <c r="F602" s="10">
        <v>129</v>
      </c>
      <c r="G602" s="10">
        <v>0</v>
      </c>
      <c r="H602" s="10">
        <v>0</v>
      </c>
      <c r="I602" s="11">
        <f t="shared" si="9"/>
        <v>34.183673469387756</v>
      </c>
    </row>
    <row r="603" spans="1:9" x14ac:dyDescent="0.25">
      <c r="A603">
        <v>5001</v>
      </c>
      <c r="B603" t="s">
        <v>5</v>
      </c>
      <c r="C603">
        <v>1</v>
      </c>
      <c r="D603" t="s">
        <v>52</v>
      </c>
      <c r="E603" s="10">
        <v>64</v>
      </c>
      <c r="F603" s="10">
        <v>319</v>
      </c>
      <c r="G603" s="10">
        <v>0</v>
      </c>
      <c r="H603" s="10">
        <v>0</v>
      </c>
      <c r="I603" s="11">
        <f t="shared" si="9"/>
        <v>16.710182767624023</v>
      </c>
    </row>
    <row r="604" spans="1:9" x14ac:dyDescent="0.25">
      <c r="A604">
        <v>5001</v>
      </c>
      <c r="B604" t="s">
        <v>5</v>
      </c>
      <c r="C604">
        <v>1</v>
      </c>
      <c r="D604" t="s">
        <v>52</v>
      </c>
      <c r="E604" s="10">
        <v>19</v>
      </c>
      <c r="F604" s="10">
        <v>248</v>
      </c>
      <c r="G604" s="10">
        <v>0</v>
      </c>
      <c r="H604" s="10">
        <v>0</v>
      </c>
      <c r="I604" s="11">
        <f t="shared" si="9"/>
        <v>7.1161048689138573</v>
      </c>
    </row>
    <row r="605" spans="1:9" x14ac:dyDescent="0.25">
      <c r="A605">
        <v>5001</v>
      </c>
      <c r="B605" t="s">
        <v>5</v>
      </c>
      <c r="C605">
        <v>1</v>
      </c>
      <c r="D605" t="s">
        <v>52</v>
      </c>
      <c r="E605" s="10">
        <v>122</v>
      </c>
      <c r="F605" s="10">
        <v>184</v>
      </c>
      <c r="G605" s="10">
        <v>0</v>
      </c>
      <c r="H605" s="10">
        <v>0</v>
      </c>
      <c r="I605" s="11">
        <f t="shared" si="9"/>
        <v>39.869281045751634</v>
      </c>
    </row>
    <row r="606" spans="1:9" x14ac:dyDescent="0.25">
      <c r="A606">
        <v>5001</v>
      </c>
      <c r="B606" t="s">
        <v>5</v>
      </c>
      <c r="C606">
        <v>1</v>
      </c>
      <c r="D606" t="s">
        <v>52</v>
      </c>
      <c r="E606" s="28">
        <v>22</v>
      </c>
      <c r="F606" s="10">
        <v>136</v>
      </c>
      <c r="G606" s="27">
        <v>0</v>
      </c>
      <c r="H606" s="10">
        <v>0</v>
      </c>
      <c r="I606" s="11">
        <f t="shared" si="9"/>
        <v>13.924050632911392</v>
      </c>
    </row>
    <row r="607" spans="1:9" x14ac:dyDescent="0.25">
      <c r="A607">
        <v>5001</v>
      </c>
      <c r="B607" t="s">
        <v>5</v>
      </c>
      <c r="C607">
        <v>1</v>
      </c>
      <c r="D607" t="s">
        <v>52</v>
      </c>
      <c r="E607" s="28">
        <v>23</v>
      </c>
      <c r="F607" s="10">
        <v>135</v>
      </c>
      <c r="G607" s="27">
        <v>0</v>
      </c>
      <c r="H607" s="10">
        <v>0</v>
      </c>
      <c r="I607" s="11">
        <f t="shared" si="9"/>
        <v>14.556962025316455</v>
      </c>
    </row>
    <row r="608" spans="1:9" x14ac:dyDescent="0.25">
      <c r="A608">
        <v>5001</v>
      </c>
      <c r="B608" t="s">
        <v>5</v>
      </c>
      <c r="C608">
        <v>1</v>
      </c>
      <c r="D608" t="s">
        <v>52</v>
      </c>
      <c r="E608" s="28">
        <v>50</v>
      </c>
      <c r="F608" s="10">
        <v>148</v>
      </c>
      <c r="G608" s="27">
        <v>0</v>
      </c>
      <c r="H608" s="10">
        <v>0</v>
      </c>
      <c r="I608" s="11">
        <f t="shared" si="9"/>
        <v>25.252525252525253</v>
      </c>
    </row>
    <row r="609" spans="1:9" x14ac:dyDescent="0.25">
      <c r="A609">
        <v>5001</v>
      </c>
      <c r="B609" t="s">
        <v>5</v>
      </c>
      <c r="C609">
        <v>1</v>
      </c>
      <c r="D609" t="s">
        <v>52</v>
      </c>
      <c r="E609" s="28">
        <v>35</v>
      </c>
      <c r="F609" s="10">
        <v>136</v>
      </c>
      <c r="G609" s="27">
        <v>0</v>
      </c>
      <c r="H609" s="10">
        <v>0</v>
      </c>
      <c r="I609" s="11">
        <f t="shared" si="9"/>
        <v>20.467836257309941</v>
      </c>
    </row>
    <row r="610" spans="1:9" x14ac:dyDescent="0.25">
      <c r="A610">
        <v>5001</v>
      </c>
      <c r="B610" t="s">
        <v>5</v>
      </c>
      <c r="C610">
        <v>1</v>
      </c>
      <c r="D610" t="s">
        <v>52</v>
      </c>
      <c r="E610" s="28">
        <v>27</v>
      </c>
      <c r="F610" s="10">
        <v>173</v>
      </c>
      <c r="G610" s="27">
        <v>0</v>
      </c>
      <c r="H610" s="10">
        <v>0</v>
      </c>
      <c r="I610" s="11">
        <f t="shared" si="9"/>
        <v>13.5</v>
      </c>
    </row>
    <row r="611" spans="1:9" x14ac:dyDescent="0.25">
      <c r="A611" t="s">
        <v>6</v>
      </c>
      <c r="B611" t="s">
        <v>5</v>
      </c>
      <c r="C611">
        <v>1</v>
      </c>
      <c r="D611" t="s">
        <v>50</v>
      </c>
      <c r="E611" s="10">
        <v>0</v>
      </c>
      <c r="F611" s="10">
        <v>1</v>
      </c>
      <c r="G611" s="10">
        <v>0</v>
      </c>
      <c r="H611" s="10">
        <v>0</v>
      </c>
      <c r="I611" s="11">
        <f t="shared" si="9"/>
        <v>0</v>
      </c>
    </row>
    <row r="612" spans="1:9" x14ac:dyDescent="0.25">
      <c r="A612" t="s">
        <v>6</v>
      </c>
      <c r="B612" t="s">
        <v>5</v>
      </c>
      <c r="C612">
        <v>1</v>
      </c>
      <c r="D612" t="s">
        <v>50</v>
      </c>
      <c r="E612" s="10">
        <v>3</v>
      </c>
      <c r="F612" s="10">
        <v>149</v>
      </c>
      <c r="G612" s="10">
        <v>5</v>
      </c>
      <c r="H612" s="10">
        <v>0</v>
      </c>
      <c r="I612" s="11">
        <f t="shared" si="9"/>
        <v>1.910828025477707</v>
      </c>
    </row>
    <row r="613" spans="1:9" x14ac:dyDescent="0.25">
      <c r="A613" t="s">
        <v>6</v>
      </c>
      <c r="B613" t="s">
        <v>5</v>
      </c>
      <c r="C613">
        <v>1</v>
      </c>
      <c r="D613" t="s">
        <v>50</v>
      </c>
      <c r="E613" s="10">
        <v>0</v>
      </c>
      <c r="F613" s="10">
        <v>1</v>
      </c>
      <c r="G613" s="10">
        <v>0</v>
      </c>
      <c r="H613" s="10">
        <v>0</v>
      </c>
      <c r="I613" s="11">
        <f t="shared" si="9"/>
        <v>0</v>
      </c>
    </row>
    <row r="614" spans="1:9" x14ac:dyDescent="0.25">
      <c r="A614" t="s">
        <v>6</v>
      </c>
      <c r="B614" t="s">
        <v>5</v>
      </c>
      <c r="C614">
        <v>1</v>
      </c>
      <c r="D614" t="s">
        <v>50</v>
      </c>
      <c r="E614" s="10">
        <v>0</v>
      </c>
      <c r="F614" s="10">
        <v>1</v>
      </c>
      <c r="G614" s="10">
        <v>0</v>
      </c>
      <c r="H614" s="10">
        <v>0</v>
      </c>
      <c r="I614" s="11">
        <f t="shared" si="9"/>
        <v>0</v>
      </c>
    </row>
    <row r="615" spans="1:9" x14ac:dyDescent="0.25">
      <c r="A615" t="s">
        <v>6</v>
      </c>
      <c r="B615" t="s">
        <v>5</v>
      </c>
      <c r="C615">
        <v>1</v>
      </c>
      <c r="D615" t="s">
        <v>50</v>
      </c>
      <c r="E615" s="10">
        <v>2</v>
      </c>
      <c r="F615" s="10">
        <v>59</v>
      </c>
      <c r="G615" s="10">
        <v>69</v>
      </c>
      <c r="H615" s="10">
        <v>0</v>
      </c>
      <c r="I615" s="11">
        <f t="shared" si="9"/>
        <v>1.5384615384615385</v>
      </c>
    </row>
    <row r="616" spans="1:9" x14ac:dyDescent="0.25">
      <c r="A616" t="s">
        <v>6</v>
      </c>
      <c r="B616" t="s">
        <v>5</v>
      </c>
      <c r="C616">
        <v>1</v>
      </c>
      <c r="D616" t="s">
        <v>50</v>
      </c>
      <c r="E616" s="28">
        <v>12</v>
      </c>
      <c r="F616" s="10">
        <v>161</v>
      </c>
      <c r="G616" s="27">
        <v>15</v>
      </c>
      <c r="H616" s="10">
        <v>0</v>
      </c>
      <c r="I616" s="11">
        <f t="shared" si="9"/>
        <v>6.3829787234042552</v>
      </c>
    </row>
    <row r="617" spans="1:9" x14ac:dyDescent="0.25">
      <c r="A617" t="s">
        <v>6</v>
      </c>
      <c r="B617" t="s">
        <v>5</v>
      </c>
      <c r="C617">
        <v>1</v>
      </c>
      <c r="D617" t="s">
        <v>50</v>
      </c>
      <c r="E617" s="28">
        <v>2</v>
      </c>
      <c r="F617" s="10">
        <v>181</v>
      </c>
      <c r="G617" s="27">
        <v>22</v>
      </c>
      <c r="H617" s="10">
        <v>0</v>
      </c>
      <c r="I617" s="11">
        <f t="shared" si="9"/>
        <v>0.97560975609756095</v>
      </c>
    </row>
    <row r="618" spans="1:9" x14ac:dyDescent="0.25">
      <c r="A618" t="s">
        <v>6</v>
      </c>
      <c r="B618" t="s">
        <v>5</v>
      </c>
      <c r="C618">
        <v>1</v>
      </c>
      <c r="D618" t="s">
        <v>50</v>
      </c>
      <c r="E618" s="28">
        <v>13</v>
      </c>
      <c r="F618" s="10">
        <v>205</v>
      </c>
      <c r="G618" s="27">
        <v>16</v>
      </c>
      <c r="H618" s="10">
        <v>0</v>
      </c>
      <c r="I618" s="11">
        <f t="shared" si="9"/>
        <v>5.5555555555555554</v>
      </c>
    </row>
    <row r="619" spans="1:9" x14ac:dyDescent="0.25">
      <c r="A619" t="s">
        <v>6</v>
      </c>
      <c r="B619" t="s">
        <v>5</v>
      </c>
      <c r="C619">
        <v>1</v>
      </c>
      <c r="D619" t="s">
        <v>50</v>
      </c>
      <c r="E619" s="28">
        <v>6</v>
      </c>
      <c r="F619" s="10">
        <v>198</v>
      </c>
      <c r="G619" s="27">
        <v>11</v>
      </c>
      <c r="H619" s="10">
        <v>0</v>
      </c>
      <c r="I619" s="11">
        <f t="shared" si="9"/>
        <v>2.7906976744186047</v>
      </c>
    </row>
    <row r="620" spans="1:9" x14ac:dyDescent="0.25">
      <c r="A620" t="s">
        <v>6</v>
      </c>
      <c r="B620" t="s">
        <v>5</v>
      </c>
      <c r="C620">
        <v>1</v>
      </c>
      <c r="D620" t="s">
        <v>50</v>
      </c>
      <c r="E620" s="28">
        <v>16</v>
      </c>
      <c r="F620" s="10">
        <v>195</v>
      </c>
      <c r="G620" s="27">
        <v>7</v>
      </c>
      <c r="H620" s="10">
        <v>0</v>
      </c>
      <c r="I620" s="11">
        <f t="shared" si="9"/>
        <v>7.3394495412844041</v>
      </c>
    </row>
    <row r="621" spans="1:9" x14ac:dyDescent="0.25">
      <c r="A621" t="s">
        <v>6</v>
      </c>
      <c r="B621" t="s">
        <v>5</v>
      </c>
      <c r="C621">
        <v>1</v>
      </c>
      <c r="D621" t="s">
        <v>50</v>
      </c>
      <c r="E621" s="28">
        <v>145</v>
      </c>
      <c r="F621" s="10">
        <v>68</v>
      </c>
      <c r="G621" s="27">
        <v>24</v>
      </c>
      <c r="H621" s="10">
        <v>0</v>
      </c>
      <c r="I621" s="11">
        <f t="shared" si="9"/>
        <v>61.181434599156113</v>
      </c>
    </row>
    <row r="622" spans="1:9" x14ac:dyDescent="0.25">
      <c r="A622" t="s">
        <v>6</v>
      </c>
      <c r="B622" t="s">
        <v>5</v>
      </c>
      <c r="C622">
        <v>1</v>
      </c>
      <c r="D622" t="s">
        <v>50</v>
      </c>
      <c r="E622" s="28">
        <v>138</v>
      </c>
      <c r="F622" s="10">
        <v>7</v>
      </c>
      <c r="G622" s="27">
        <v>28</v>
      </c>
      <c r="H622" s="10">
        <v>0</v>
      </c>
      <c r="I622" s="11">
        <f t="shared" si="9"/>
        <v>79.76878612716763</v>
      </c>
    </row>
    <row r="623" spans="1:9" x14ac:dyDescent="0.25">
      <c r="A623" t="s">
        <v>6</v>
      </c>
      <c r="B623" t="s">
        <v>5</v>
      </c>
      <c r="C623">
        <v>1</v>
      </c>
      <c r="D623" t="s">
        <v>51</v>
      </c>
      <c r="E623" s="10">
        <v>0</v>
      </c>
      <c r="F623" s="10">
        <v>1</v>
      </c>
      <c r="G623" s="10">
        <v>0</v>
      </c>
      <c r="H623" s="10">
        <v>0</v>
      </c>
      <c r="I623" s="11">
        <f t="shared" si="9"/>
        <v>0</v>
      </c>
    </row>
    <row r="624" spans="1:9" x14ac:dyDescent="0.25">
      <c r="A624" t="s">
        <v>6</v>
      </c>
      <c r="B624" t="s">
        <v>5</v>
      </c>
      <c r="C624">
        <v>1</v>
      </c>
      <c r="D624" t="s">
        <v>51</v>
      </c>
      <c r="E624" s="10">
        <v>0</v>
      </c>
      <c r="F624" s="10">
        <v>1</v>
      </c>
      <c r="G624" s="10">
        <v>0</v>
      </c>
      <c r="H624" s="10">
        <v>0</v>
      </c>
      <c r="I624" s="11">
        <f t="shared" si="9"/>
        <v>0</v>
      </c>
    </row>
    <row r="625" spans="1:9" x14ac:dyDescent="0.25">
      <c r="A625" t="s">
        <v>6</v>
      </c>
      <c r="B625" t="s">
        <v>5</v>
      </c>
      <c r="C625">
        <v>1</v>
      </c>
      <c r="D625" t="s">
        <v>51</v>
      </c>
      <c r="E625" s="10">
        <v>0</v>
      </c>
      <c r="F625" s="10">
        <v>1</v>
      </c>
      <c r="G625" s="10">
        <v>0</v>
      </c>
      <c r="H625" s="10">
        <v>0</v>
      </c>
      <c r="I625" s="11">
        <f t="shared" si="9"/>
        <v>0</v>
      </c>
    </row>
    <row r="626" spans="1:9" x14ac:dyDescent="0.25">
      <c r="A626" t="s">
        <v>6</v>
      </c>
      <c r="B626" t="s">
        <v>5</v>
      </c>
      <c r="C626">
        <v>1</v>
      </c>
      <c r="D626" t="s">
        <v>51</v>
      </c>
      <c r="E626" s="10">
        <v>0</v>
      </c>
      <c r="F626" s="10">
        <v>1</v>
      </c>
      <c r="G626" s="10">
        <v>0</v>
      </c>
      <c r="H626" s="10">
        <v>0</v>
      </c>
      <c r="I626" s="11">
        <f t="shared" si="9"/>
        <v>0</v>
      </c>
    </row>
    <row r="627" spans="1:9" x14ac:dyDescent="0.25">
      <c r="A627" t="s">
        <v>6</v>
      </c>
      <c r="B627" t="s">
        <v>5</v>
      </c>
      <c r="C627">
        <v>1</v>
      </c>
      <c r="D627" t="s">
        <v>51</v>
      </c>
      <c r="E627" s="10">
        <v>0</v>
      </c>
      <c r="F627" s="10">
        <v>1</v>
      </c>
      <c r="G627" s="10">
        <v>0</v>
      </c>
      <c r="H627" s="10">
        <v>0</v>
      </c>
      <c r="I627" s="11">
        <f t="shared" si="9"/>
        <v>0</v>
      </c>
    </row>
    <row r="628" spans="1:9" x14ac:dyDescent="0.25">
      <c r="A628" t="s">
        <v>6</v>
      </c>
      <c r="B628" t="s">
        <v>5</v>
      </c>
      <c r="C628">
        <v>1</v>
      </c>
      <c r="D628" t="s">
        <v>51</v>
      </c>
      <c r="E628" s="28">
        <v>0</v>
      </c>
      <c r="F628" s="10">
        <v>78</v>
      </c>
      <c r="G628" s="27">
        <v>96</v>
      </c>
      <c r="H628" s="10">
        <v>0</v>
      </c>
      <c r="I628" s="11">
        <f t="shared" si="9"/>
        <v>0</v>
      </c>
    </row>
    <row r="629" spans="1:9" x14ac:dyDescent="0.25">
      <c r="A629" t="s">
        <v>6</v>
      </c>
      <c r="B629" t="s">
        <v>5</v>
      </c>
      <c r="C629">
        <v>1</v>
      </c>
      <c r="D629" t="s">
        <v>51</v>
      </c>
      <c r="E629" s="28">
        <v>0</v>
      </c>
      <c r="F629" s="10">
        <v>146</v>
      </c>
      <c r="G629" s="27">
        <v>93</v>
      </c>
      <c r="H629" s="10">
        <v>0</v>
      </c>
      <c r="I629" s="11">
        <f t="shared" si="9"/>
        <v>0</v>
      </c>
    </row>
    <row r="630" spans="1:9" x14ac:dyDescent="0.25">
      <c r="A630" t="s">
        <v>6</v>
      </c>
      <c r="B630" t="s">
        <v>5</v>
      </c>
      <c r="C630">
        <v>1</v>
      </c>
      <c r="D630" t="s">
        <v>51</v>
      </c>
      <c r="E630" s="28">
        <v>0</v>
      </c>
      <c r="F630" s="10">
        <v>164</v>
      </c>
      <c r="G630" s="27">
        <v>116</v>
      </c>
      <c r="H630" s="10">
        <v>0</v>
      </c>
      <c r="I630" s="11">
        <f t="shared" si="9"/>
        <v>0</v>
      </c>
    </row>
    <row r="631" spans="1:9" x14ac:dyDescent="0.25">
      <c r="A631" t="s">
        <v>6</v>
      </c>
      <c r="B631" t="s">
        <v>5</v>
      </c>
      <c r="C631">
        <v>1</v>
      </c>
      <c r="D631" t="s">
        <v>51</v>
      </c>
      <c r="E631" s="28">
        <v>0</v>
      </c>
      <c r="F631" s="10">
        <v>132</v>
      </c>
      <c r="G631" s="27">
        <v>101</v>
      </c>
      <c r="H631" s="10">
        <v>0</v>
      </c>
      <c r="I631" s="11">
        <f t="shared" si="9"/>
        <v>0</v>
      </c>
    </row>
    <row r="632" spans="1:9" x14ac:dyDescent="0.25">
      <c r="A632" t="s">
        <v>6</v>
      </c>
      <c r="B632" t="s">
        <v>5</v>
      </c>
      <c r="C632">
        <v>1</v>
      </c>
      <c r="D632" t="s">
        <v>51</v>
      </c>
      <c r="E632" s="28">
        <v>0</v>
      </c>
      <c r="F632" s="10">
        <v>206</v>
      </c>
      <c r="G632" s="27">
        <v>105</v>
      </c>
      <c r="H632" s="10">
        <v>0</v>
      </c>
      <c r="I632" s="11">
        <f t="shared" si="9"/>
        <v>0</v>
      </c>
    </row>
    <row r="633" spans="1:9" x14ac:dyDescent="0.25">
      <c r="A633" t="s">
        <v>6</v>
      </c>
      <c r="B633" t="s">
        <v>5</v>
      </c>
      <c r="C633">
        <v>1</v>
      </c>
      <c r="D633" t="s">
        <v>52</v>
      </c>
      <c r="E633" s="10">
        <v>6</v>
      </c>
      <c r="F633" s="10">
        <v>195</v>
      </c>
      <c r="G633" s="10">
        <v>0</v>
      </c>
      <c r="H633" s="10">
        <v>0</v>
      </c>
      <c r="I633" s="11">
        <f t="shared" si="9"/>
        <v>2.9850746268656714</v>
      </c>
    </row>
    <row r="634" spans="1:9" x14ac:dyDescent="0.25">
      <c r="A634" t="s">
        <v>6</v>
      </c>
      <c r="B634" t="s">
        <v>5</v>
      </c>
      <c r="C634">
        <v>1</v>
      </c>
      <c r="D634" t="s">
        <v>52</v>
      </c>
      <c r="E634" s="10">
        <v>23</v>
      </c>
      <c r="F634" s="10">
        <v>120</v>
      </c>
      <c r="G634" s="10">
        <v>0</v>
      </c>
      <c r="H634" s="10">
        <v>0</v>
      </c>
      <c r="I634" s="11">
        <f t="shared" si="9"/>
        <v>16.083916083916083</v>
      </c>
    </row>
    <row r="635" spans="1:9" x14ac:dyDescent="0.25">
      <c r="A635" t="s">
        <v>6</v>
      </c>
      <c r="B635" t="s">
        <v>5</v>
      </c>
      <c r="C635">
        <v>1</v>
      </c>
      <c r="D635" t="s">
        <v>52</v>
      </c>
      <c r="E635" s="10">
        <v>14</v>
      </c>
      <c r="F635" s="10">
        <v>171</v>
      </c>
      <c r="G635" s="10">
        <v>0</v>
      </c>
      <c r="H635" s="10">
        <v>0</v>
      </c>
      <c r="I635" s="11">
        <f t="shared" ref="I635:I697" si="10">IF(ISBLANK(E635),"",SUM(E635,H635)/SUM(E635:H635)*100)</f>
        <v>7.5675675675675684</v>
      </c>
    </row>
    <row r="636" spans="1:9" x14ac:dyDescent="0.25">
      <c r="A636" t="s">
        <v>6</v>
      </c>
      <c r="B636" t="s">
        <v>5</v>
      </c>
      <c r="C636">
        <v>1</v>
      </c>
      <c r="D636" t="s">
        <v>52</v>
      </c>
      <c r="E636" s="10">
        <v>11</v>
      </c>
      <c r="F636" s="10">
        <v>160</v>
      </c>
      <c r="G636" s="10">
        <v>0</v>
      </c>
      <c r="H636" s="10">
        <v>0</v>
      </c>
      <c r="I636" s="11">
        <f t="shared" si="10"/>
        <v>6.4327485380116958</v>
      </c>
    </row>
    <row r="637" spans="1:9" x14ac:dyDescent="0.25">
      <c r="A637" t="s">
        <v>6</v>
      </c>
      <c r="B637" t="s">
        <v>5</v>
      </c>
      <c r="C637">
        <v>1</v>
      </c>
      <c r="D637" t="s">
        <v>52</v>
      </c>
      <c r="E637" s="10">
        <v>7</v>
      </c>
      <c r="F637" s="10">
        <v>163</v>
      </c>
      <c r="G637" s="10">
        <v>0</v>
      </c>
      <c r="H637" s="10">
        <v>0</v>
      </c>
      <c r="I637" s="11">
        <f t="shared" si="10"/>
        <v>4.117647058823529</v>
      </c>
    </row>
    <row r="638" spans="1:9" x14ac:dyDescent="0.25">
      <c r="A638" t="s">
        <v>6</v>
      </c>
      <c r="B638" t="s">
        <v>5</v>
      </c>
      <c r="C638">
        <v>1</v>
      </c>
      <c r="D638" t="s">
        <v>52</v>
      </c>
      <c r="E638" s="28">
        <v>62</v>
      </c>
      <c r="F638" s="10">
        <v>348</v>
      </c>
      <c r="G638" s="27">
        <v>0</v>
      </c>
      <c r="H638" s="10">
        <v>0</v>
      </c>
      <c r="I638" s="11">
        <f t="shared" si="10"/>
        <v>15.121951219512194</v>
      </c>
    </row>
    <row r="639" spans="1:9" x14ac:dyDescent="0.25">
      <c r="A639" t="s">
        <v>6</v>
      </c>
      <c r="B639" t="s">
        <v>5</v>
      </c>
      <c r="C639">
        <v>1</v>
      </c>
      <c r="D639" t="s">
        <v>52</v>
      </c>
      <c r="E639" s="28">
        <v>20</v>
      </c>
      <c r="F639" s="10">
        <v>295</v>
      </c>
      <c r="G639" s="27">
        <v>0</v>
      </c>
      <c r="H639" s="10">
        <v>0</v>
      </c>
      <c r="I639" s="11">
        <f t="shared" si="10"/>
        <v>6.3492063492063489</v>
      </c>
    </row>
    <row r="640" spans="1:9" x14ac:dyDescent="0.25">
      <c r="A640" t="s">
        <v>6</v>
      </c>
      <c r="B640" t="s">
        <v>5</v>
      </c>
      <c r="C640">
        <v>1</v>
      </c>
      <c r="D640" t="s">
        <v>52</v>
      </c>
      <c r="E640" s="28">
        <v>27</v>
      </c>
      <c r="F640" s="10">
        <v>238</v>
      </c>
      <c r="G640" s="27">
        <v>0</v>
      </c>
      <c r="H640" s="10">
        <v>0</v>
      </c>
      <c r="I640" s="11">
        <f t="shared" si="10"/>
        <v>10.188679245283019</v>
      </c>
    </row>
    <row r="641" spans="1:9" x14ac:dyDescent="0.25">
      <c r="A641" t="s">
        <v>6</v>
      </c>
      <c r="B641" t="s">
        <v>5</v>
      </c>
      <c r="C641">
        <v>1</v>
      </c>
      <c r="D641" t="s">
        <v>52</v>
      </c>
      <c r="E641" s="28">
        <v>53</v>
      </c>
      <c r="F641" s="10">
        <v>191</v>
      </c>
      <c r="G641" s="27">
        <v>0</v>
      </c>
      <c r="H641" s="10">
        <v>0</v>
      </c>
      <c r="I641" s="11">
        <f t="shared" si="10"/>
        <v>21.721311475409834</v>
      </c>
    </row>
    <row r="642" spans="1:9" x14ac:dyDescent="0.25">
      <c r="A642" t="s">
        <v>6</v>
      </c>
      <c r="B642" t="s">
        <v>5</v>
      </c>
      <c r="C642">
        <v>1</v>
      </c>
      <c r="D642" t="s">
        <v>52</v>
      </c>
      <c r="E642" s="28">
        <v>15</v>
      </c>
      <c r="F642" s="10">
        <v>319</v>
      </c>
      <c r="G642" s="27">
        <v>0</v>
      </c>
      <c r="H642" s="10">
        <v>0</v>
      </c>
      <c r="I642" s="11">
        <f t="shared" si="10"/>
        <v>4.4910179640718564</v>
      </c>
    </row>
    <row r="643" spans="1:9" x14ac:dyDescent="0.25">
      <c r="A643" t="s">
        <v>4</v>
      </c>
      <c r="B643" t="s">
        <v>5</v>
      </c>
      <c r="C643">
        <v>1</v>
      </c>
      <c r="D643" t="s">
        <v>50</v>
      </c>
      <c r="E643" s="10">
        <v>21</v>
      </c>
      <c r="F643" s="10">
        <v>91</v>
      </c>
      <c r="G643" s="10">
        <v>7</v>
      </c>
      <c r="H643" s="10">
        <v>0</v>
      </c>
      <c r="I643" s="11">
        <f t="shared" si="10"/>
        <v>17.647058823529413</v>
      </c>
    </row>
    <row r="644" spans="1:9" x14ac:dyDescent="0.25">
      <c r="A644" t="s">
        <v>4</v>
      </c>
      <c r="B644" t="s">
        <v>5</v>
      </c>
      <c r="C644">
        <v>1</v>
      </c>
      <c r="D644" t="s">
        <v>50</v>
      </c>
      <c r="E644" s="10">
        <v>10</v>
      </c>
      <c r="F644" s="10">
        <v>164</v>
      </c>
      <c r="G644" s="10">
        <v>13</v>
      </c>
      <c r="H644" s="10">
        <v>0</v>
      </c>
      <c r="I644" s="11">
        <f t="shared" si="10"/>
        <v>5.3475935828877006</v>
      </c>
    </row>
    <row r="645" spans="1:9" x14ac:dyDescent="0.25">
      <c r="A645" t="s">
        <v>4</v>
      </c>
      <c r="B645" t="s">
        <v>5</v>
      </c>
      <c r="C645">
        <v>1</v>
      </c>
      <c r="D645" t="s">
        <v>50</v>
      </c>
      <c r="E645" s="10">
        <v>39</v>
      </c>
      <c r="F645" s="10">
        <v>149</v>
      </c>
      <c r="G645" s="10">
        <v>7</v>
      </c>
      <c r="H645" s="10">
        <v>0</v>
      </c>
      <c r="I645" s="11">
        <f t="shared" si="10"/>
        <v>20</v>
      </c>
    </row>
    <row r="646" spans="1:9" x14ac:dyDescent="0.25">
      <c r="A646" t="s">
        <v>4</v>
      </c>
      <c r="B646" t="s">
        <v>5</v>
      </c>
      <c r="C646">
        <v>1</v>
      </c>
      <c r="D646" t="s">
        <v>50</v>
      </c>
      <c r="E646" s="10">
        <v>25</v>
      </c>
      <c r="F646" s="10">
        <v>90</v>
      </c>
      <c r="G646" s="10">
        <v>9</v>
      </c>
      <c r="H646" s="10">
        <v>0</v>
      </c>
      <c r="I646" s="11">
        <f t="shared" si="10"/>
        <v>20.161290322580644</v>
      </c>
    </row>
    <row r="647" spans="1:9" x14ac:dyDescent="0.25">
      <c r="A647" t="s">
        <v>4</v>
      </c>
      <c r="B647" t="s">
        <v>5</v>
      </c>
      <c r="C647">
        <v>1</v>
      </c>
      <c r="D647" t="s">
        <v>50</v>
      </c>
      <c r="E647" s="10">
        <v>41</v>
      </c>
      <c r="F647" s="10">
        <v>110</v>
      </c>
      <c r="G647" s="10">
        <v>15</v>
      </c>
      <c r="H647" s="10">
        <v>0</v>
      </c>
      <c r="I647" s="11">
        <f t="shared" si="10"/>
        <v>24.69879518072289</v>
      </c>
    </row>
    <row r="648" spans="1:9" x14ac:dyDescent="0.25">
      <c r="A648" t="s">
        <v>4</v>
      </c>
      <c r="B648" t="s">
        <v>5</v>
      </c>
      <c r="C648">
        <v>1</v>
      </c>
      <c r="D648" t="s">
        <v>51</v>
      </c>
      <c r="E648" s="10">
        <v>0</v>
      </c>
      <c r="F648" s="10">
        <v>1</v>
      </c>
      <c r="G648" s="10">
        <v>0</v>
      </c>
      <c r="H648" s="10">
        <v>0</v>
      </c>
      <c r="I648" s="11">
        <f t="shared" si="10"/>
        <v>0</v>
      </c>
    </row>
    <row r="649" spans="1:9" x14ac:dyDescent="0.25">
      <c r="A649" t="s">
        <v>4</v>
      </c>
      <c r="B649" t="s">
        <v>5</v>
      </c>
      <c r="C649">
        <v>1</v>
      </c>
      <c r="D649" t="s">
        <v>51</v>
      </c>
      <c r="E649" s="10">
        <v>0</v>
      </c>
      <c r="F649" s="10">
        <v>1</v>
      </c>
      <c r="G649" s="10">
        <v>0</v>
      </c>
      <c r="H649" s="10">
        <v>0</v>
      </c>
      <c r="I649" s="11">
        <f t="shared" si="10"/>
        <v>0</v>
      </c>
    </row>
    <row r="650" spans="1:9" x14ac:dyDescent="0.25">
      <c r="A650" t="s">
        <v>4</v>
      </c>
      <c r="B650" t="s">
        <v>5</v>
      </c>
      <c r="C650">
        <v>1</v>
      </c>
      <c r="D650" t="s">
        <v>51</v>
      </c>
      <c r="E650" s="10">
        <v>0</v>
      </c>
      <c r="F650" s="10">
        <v>1</v>
      </c>
      <c r="G650" s="10">
        <v>0</v>
      </c>
      <c r="H650" s="10">
        <v>0</v>
      </c>
      <c r="I650" s="11">
        <f t="shared" si="10"/>
        <v>0</v>
      </c>
    </row>
    <row r="651" spans="1:9" x14ac:dyDescent="0.25">
      <c r="A651" t="s">
        <v>4</v>
      </c>
      <c r="B651" t="s">
        <v>5</v>
      </c>
      <c r="C651">
        <v>1</v>
      </c>
      <c r="D651" t="s">
        <v>51</v>
      </c>
      <c r="E651" s="10">
        <v>0</v>
      </c>
      <c r="F651" s="10">
        <v>1</v>
      </c>
      <c r="G651" s="10">
        <v>0</v>
      </c>
      <c r="H651" s="10">
        <v>0</v>
      </c>
      <c r="I651" s="11">
        <f t="shared" si="10"/>
        <v>0</v>
      </c>
    </row>
    <row r="652" spans="1:9" x14ac:dyDescent="0.25">
      <c r="A652" t="s">
        <v>4</v>
      </c>
      <c r="B652" t="s">
        <v>5</v>
      </c>
      <c r="C652">
        <v>1</v>
      </c>
      <c r="D652" t="s">
        <v>51</v>
      </c>
      <c r="E652" s="10">
        <v>0</v>
      </c>
      <c r="F652" s="10">
        <v>1</v>
      </c>
      <c r="G652" s="10">
        <v>0</v>
      </c>
      <c r="H652" s="10">
        <v>0</v>
      </c>
      <c r="I652" s="11">
        <f t="shared" si="10"/>
        <v>0</v>
      </c>
    </row>
    <row r="653" spans="1:9" x14ac:dyDescent="0.25">
      <c r="A653" t="s">
        <v>4</v>
      </c>
      <c r="B653" t="s">
        <v>5</v>
      </c>
      <c r="C653">
        <v>1</v>
      </c>
      <c r="D653" t="s">
        <v>51</v>
      </c>
      <c r="E653" s="28">
        <v>4</v>
      </c>
      <c r="F653" s="10">
        <v>79</v>
      </c>
      <c r="G653" s="27">
        <v>21</v>
      </c>
      <c r="H653" s="10">
        <v>0</v>
      </c>
      <c r="I653" s="11">
        <f t="shared" si="10"/>
        <v>3.8461538461538463</v>
      </c>
    </row>
    <row r="654" spans="1:9" x14ac:dyDescent="0.25">
      <c r="A654" t="s">
        <v>4</v>
      </c>
      <c r="B654" t="s">
        <v>5</v>
      </c>
      <c r="C654">
        <v>1</v>
      </c>
      <c r="D654" t="s">
        <v>51</v>
      </c>
      <c r="E654" s="28">
        <v>9</v>
      </c>
      <c r="F654" s="10">
        <v>123</v>
      </c>
      <c r="G654" s="27">
        <v>23</v>
      </c>
      <c r="H654" s="10">
        <v>0</v>
      </c>
      <c r="I654" s="11">
        <f t="shared" si="10"/>
        <v>5.806451612903226</v>
      </c>
    </row>
    <row r="655" spans="1:9" x14ac:dyDescent="0.25">
      <c r="A655" t="s">
        <v>4</v>
      </c>
      <c r="B655" t="s">
        <v>5</v>
      </c>
      <c r="C655">
        <v>1</v>
      </c>
      <c r="D655" t="s">
        <v>51</v>
      </c>
      <c r="E655" s="28">
        <v>6</v>
      </c>
      <c r="F655" s="10">
        <v>120</v>
      </c>
      <c r="G655" s="27">
        <v>19</v>
      </c>
      <c r="H655" s="10">
        <v>0</v>
      </c>
      <c r="I655" s="11">
        <f t="shared" si="10"/>
        <v>4.1379310344827589</v>
      </c>
    </row>
    <row r="656" spans="1:9" x14ac:dyDescent="0.25">
      <c r="A656" t="s">
        <v>4</v>
      </c>
      <c r="B656" t="s">
        <v>5</v>
      </c>
      <c r="C656">
        <v>1</v>
      </c>
      <c r="D656" t="s">
        <v>51</v>
      </c>
      <c r="E656" s="28">
        <v>13</v>
      </c>
      <c r="F656" s="10">
        <v>42</v>
      </c>
      <c r="G656" s="27">
        <v>27</v>
      </c>
      <c r="H656" s="10">
        <v>0</v>
      </c>
      <c r="I656" s="11">
        <f t="shared" si="10"/>
        <v>15.853658536585366</v>
      </c>
    </row>
    <row r="657" spans="1:9" x14ac:dyDescent="0.25">
      <c r="A657" t="s">
        <v>4</v>
      </c>
      <c r="B657" t="s">
        <v>5</v>
      </c>
      <c r="C657">
        <v>1</v>
      </c>
      <c r="D657" t="s">
        <v>51</v>
      </c>
      <c r="E657" s="28">
        <v>1</v>
      </c>
      <c r="F657" s="10">
        <v>80</v>
      </c>
      <c r="G657" s="27">
        <v>27</v>
      </c>
      <c r="H657" s="10">
        <v>0</v>
      </c>
      <c r="I657" s="11">
        <f t="shared" si="10"/>
        <v>0.92592592592592582</v>
      </c>
    </row>
    <row r="658" spans="1:9" x14ac:dyDescent="0.25">
      <c r="A658" t="s">
        <v>4</v>
      </c>
      <c r="B658" t="s">
        <v>5</v>
      </c>
      <c r="C658">
        <v>1</v>
      </c>
      <c r="D658" t="s">
        <v>52</v>
      </c>
      <c r="E658" s="10">
        <v>75</v>
      </c>
      <c r="F658" s="10">
        <v>95</v>
      </c>
      <c r="G658" s="10">
        <v>0</v>
      </c>
      <c r="H658" s="10">
        <v>0</v>
      </c>
      <c r="I658" s="11">
        <f t="shared" si="10"/>
        <v>44.117647058823529</v>
      </c>
    </row>
    <row r="659" spans="1:9" x14ac:dyDescent="0.25">
      <c r="A659" t="s">
        <v>4</v>
      </c>
      <c r="B659" t="s">
        <v>5</v>
      </c>
      <c r="C659">
        <v>1</v>
      </c>
      <c r="D659" t="s">
        <v>52</v>
      </c>
      <c r="E659" s="10">
        <v>23</v>
      </c>
      <c r="F659" s="10">
        <v>119</v>
      </c>
      <c r="G659" s="10">
        <v>0</v>
      </c>
      <c r="H659" s="10">
        <v>0</v>
      </c>
      <c r="I659" s="11">
        <f t="shared" si="10"/>
        <v>16.197183098591552</v>
      </c>
    </row>
    <row r="660" spans="1:9" x14ac:dyDescent="0.25">
      <c r="A660" t="s">
        <v>4</v>
      </c>
      <c r="B660" t="s">
        <v>5</v>
      </c>
      <c r="C660">
        <v>1</v>
      </c>
      <c r="D660" t="s">
        <v>52</v>
      </c>
      <c r="E660" s="10">
        <v>40</v>
      </c>
      <c r="F660" s="10">
        <v>115</v>
      </c>
      <c r="G660" s="10">
        <v>0</v>
      </c>
      <c r="H660" s="10">
        <v>0</v>
      </c>
      <c r="I660" s="11">
        <f t="shared" si="10"/>
        <v>25.806451612903224</v>
      </c>
    </row>
    <row r="661" spans="1:9" x14ac:dyDescent="0.25">
      <c r="A661" t="s">
        <v>4</v>
      </c>
      <c r="B661" t="s">
        <v>5</v>
      </c>
      <c r="C661">
        <v>1</v>
      </c>
      <c r="D661" t="s">
        <v>52</v>
      </c>
      <c r="E661" s="10">
        <v>57</v>
      </c>
      <c r="F661" s="10">
        <v>101</v>
      </c>
      <c r="G661" s="10">
        <v>0</v>
      </c>
      <c r="H661" s="10">
        <v>0</v>
      </c>
      <c r="I661" s="11">
        <f t="shared" si="10"/>
        <v>36.075949367088604</v>
      </c>
    </row>
    <row r="662" spans="1:9" x14ac:dyDescent="0.25">
      <c r="A662" t="s">
        <v>4</v>
      </c>
      <c r="B662" t="s">
        <v>5</v>
      </c>
      <c r="C662">
        <v>1</v>
      </c>
      <c r="D662" t="s">
        <v>52</v>
      </c>
      <c r="E662" s="10">
        <v>56</v>
      </c>
      <c r="F662" s="10">
        <v>85</v>
      </c>
      <c r="G662" s="10">
        <v>0</v>
      </c>
      <c r="H662" s="10">
        <v>0</v>
      </c>
      <c r="I662" s="11">
        <f t="shared" si="10"/>
        <v>39.716312056737593</v>
      </c>
    </row>
    <row r="663" spans="1:9" x14ac:dyDescent="0.25">
      <c r="A663" t="s">
        <v>4</v>
      </c>
      <c r="B663" t="s">
        <v>5</v>
      </c>
      <c r="C663">
        <v>1</v>
      </c>
      <c r="D663" t="s">
        <v>52</v>
      </c>
      <c r="E663" s="28">
        <v>31</v>
      </c>
      <c r="F663" s="10">
        <v>203</v>
      </c>
      <c r="G663" s="27">
        <v>0</v>
      </c>
      <c r="H663" s="10">
        <v>0</v>
      </c>
      <c r="I663" s="11">
        <f t="shared" si="10"/>
        <v>13.247863247863249</v>
      </c>
    </row>
    <row r="664" spans="1:9" x14ac:dyDescent="0.25">
      <c r="A664" t="s">
        <v>4</v>
      </c>
      <c r="B664" t="s">
        <v>5</v>
      </c>
      <c r="C664">
        <v>1</v>
      </c>
      <c r="D664" t="s">
        <v>52</v>
      </c>
      <c r="E664" s="28">
        <v>44</v>
      </c>
      <c r="F664" s="10">
        <v>188</v>
      </c>
      <c r="G664" s="27">
        <v>0</v>
      </c>
      <c r="H664" s="10">
        <v>0</v>
      </c>
      <c r="I664" s="11">
        <f t="shared" si="10"/>
        <v>18.96551724137931</v>
      </c>
    </row>
    <row r="665" spans="1:9" x14ac:dyDescent="0.25">
      <c r="A665" t="s">
        <v>4</v>
      </c>
      <c r="B665" t="s">
        <v>5</v>
      </c>
      <c r="C665">
        <v>1</v>
      </c>
      <c r="D665" t="s">
        <v>52</v>
      </c>
      <c r="E665" s="28">
        <v>50</v>
      </c>
      <c r="F665" s="10">
        <v>153</v>
      </c>
      <c r="G665" s="27">
        <v>0</v>
      </c>
      <c r="H665" s="10">
        <v>0</v>
      </c>
      <c r="I665" s="11">
        <f t="shared" si="10"/>
        <v>24.630541871921181</v>
      </c>
    </row>
    <row r="666" spans="1:9" x14ac:dyDescent="0.25">
      <c r="A666" t="s">
        <v>4</v>
      </c>
      <c r="B666" t="s">
        <v>5</v>
      </c>
      <c r="C666">
        <v>1</v>
      </c>
      <c r="D666" t="s">
        <v>52</v>
      </c>
      <c r="E666" s="28">
        <v>29</v>
      </c>
      <c r="F666" s="10">
        <v>237</v>
      </c>
      <c r="G666" s="27">
        <v>0</v>
      </c>
      <c r="H666" s="10">
        <v>0</v>
      </c>
      <c r="I666" s="11">
        <f t="shared" si="10"/>
        <v>10.902255639097744</v>
      </c>
    </row>
    <row r="667" spans="1:9" x14ac:dyDescent="0.25">
      <c r="A667" t="s">
        <v>4</v>
      </c>
      <c r="B667" t="s">
        <v>5</v>
      </c>
      <c r="C667">
        <v>1</v>
      </c>
      <c r="D667" t="s">
        <v>52</v>
      </c>
      <c r="E667" s="28">
        <v>49</v>
      </c>
      <c r="F667" s="10">
        <v>82</v>
      </c>
      <c r="G667" s="27">
        <v>0</v>
      </c>
      <c r="H667" s="10">
        <v>0</v>
      </c>
      <c r="I667" s="11">
        <f t="shared" si="10"/>
        <v>37.404580152671755</v>
      </c>
    </row>
    <row r="668" spans="1:9" x14ac:dyDescent="0.25">
      <c r="A668" t="s">
        <v>7</v>
      </c>
      <c r="B668" t="s">
        <v>5</v>
      </c>
      <c r="C668">
        <v>1</v>
      </c>
      <c r="D668" t="s">
        <v>50</v>
      </c>
      <c r="E668" s="10">
        <v>0</v>
      </c>
      <c r="F668" s="10">
        <v>1</v>
      </c>
      <c r="G668" s="10">
        <v>0</v>
      </c>
      <c r="H668" s="10">
        <v>0</v>
      </c>
      <c r="I668" s="11">
        <f t="shared" si="10"/>
        <v>0</v>
      </c>
    </row>
    <row r="669" spans="1:9" x14ac:dyDescent="0.25">
      <c r="A669" t="s">
        <v>7</v>
      </c>
      <c r="B669" t="s">
        <v>5</v>
      </c>
      <c r="C669">
        <v>1</v>
      </c>
      <c r="D669" t="s">
        <v>50</v>
      </c>
      <c r="E669" s="10">
        <v>0</v>
      </c>
      <c r="F669" s="10">
        <v>1</v>
      </c>
      <c r="G669" s="10">
        <v>0</v>
      </c>
      <c r="H669" s="10">
        <v>0</v>
      </c>
      <c r="I669" s="11">
        <f t="shared" si="10"/>
        <v>0</v>
      </c>
    </row>
    <row r="670" spans="1:9" x14ac:dyDescent="0.25">
      <c r="A670" t="s">
        <v>7</v>
      </c>
      <c r="B670" t="s">
        <v>5</v>
      </c>
      <c r="C670">
        <v>1</v>
      </c>
      <c r="D670" t="s">
        <v>50</v>
      </c>
      <c r="E670" s="10">
        <v>1</v>
      </c>
      <c r="F670" s="10">
        <v>238</v>
      </c>
      <c r="G670" s="10">
        <v>21</v>
      </c>
      <c r="H670" s="10">
        <v>0</v>
      </c>
      <c r="I670" s="11">
        <f t="shared" si="10"/>
        <v>0.38461538461538464</v>
      </c>
    </row>
    <row r="671" spans="1:9" x14ac:dyDescent="0.25">
      <c r="A671" t="s">
        <v>7</v>
      </c>
      <c r="B671" t="s">
        <v>5</v>
      </c>
      <c r="C671">
        <v>1</v>
      </c>
      <c r="D671" t="s">
        <v>50</v>
      </c>
      <c r="E671" s="10">
        <v>0</v>
      </c>
      <c r="F671" s="10">
        <v>1</v>
      </c>
      <c r="G671" s="10">
        <v>0</v>
      </c>
      <c r="H671" s="10">
        <v>0</v>
      </c>
      <c r="I671" s="11">
        <f t="shared" si="10"/>
        <v>0</v>
      </c>
    </row>
    <row r="672" spans="1:9" x14ac:dyDescent="0.25">
      <c r="A672" t="s">
        <v>7</v>
      </c>
      <c r="B672" t="s">
        <v>5</v>
      </c>
      <c r="C672">
        <v>1</v>
      </c>
      <c r="D672" t="s">
        <v>50</v>
      </c>
      <c r="E672" s="10">
        <v>0</v>
      </c>
      <c r="F672" s="10">
        <v>1</v>
      </c>
      <c r="G672" s="10">
        <v>0</v>
      </c>
      <c r="H672" s="10">
        <v>0</v>
      </c>
      <c r="I672" s="11">
        <f t="shared" si="10"/>
        <v>0</v>
      </c>
    </row>
    <row r="673" spans="1:9" x14ac:dyDescent="0.25">
      <c r="A673" t="s">
        <v>7</v>
      </c>
      <c r="B673" t="s">
        <v>5</v>
      </c>
      <c r="C673">
        <v>1</v>
      </c>
      <c r="D673" t="s">
        <v>50</v>
      </c>
      <c r="E673" s="28">
        <v>7</v>
      </c>
      <c r="F673" s="10">
        <v>253</v>
      </c>
      <c r="G673" s="27">
        <v>10</v>
      </c>
      <c r="H673" s="10">
        <v>0</v>
      </c>
      <c r="I673" s="11">
        <f t="shared" si="10"/>
        <v>2.5925925925925926</v>
      </c>
    </row>
    <row r="674" spans="1:9" x14ac:dyDescent="0.25">
      <c r="A674" t="s">
        <v>7</v>
      </c>
      <c r="B674" t="s">
        <v>5</v>
      </c>
      <c r="C674">
        <v>1</v>
      </c>
      <c r="D674" t="s">
        <v>50</v>
      </c>
      <c r="E674" s="28">
        <v>2</v>
      </c>
      <c r="F674" s="10">
        <v>149</v>
      </c>
      <c r="G674" s="27">
        <v>10</v>
      </c>
      <c r="H674" s="10">
        <v>0</v>
      </c>
      <c r="I674" s="11">
        <f t="shared" si="10"/>
        <v>1.2422360248447204</v>
      </c>
    </row>
    <row r="675" spans="1:9" x14ac:dyDescent="0.25">
      <c r="A675" t="s">
        <v>7</v>
      </c>
      <c r="B675" t="s">
        <v>5</v>
      </c>
      <c r="C675">
        <v>1</v>
      </c>
      <c r="D675" t="s">
        <v>50</v>
      </c>
      <c r="E675" s="28">
        <v>0</v>
      </c>
      <c r="F675" s="10">
        <v>203</v>
      </c>
      <c r="G675" s="27">
        <v>12</v>
      </c>
      <c r="H675" s="10">
        <v>0</v>
      </c>
      <c r="I675" s="11">
        <f t="shared" si="10"/>
        <v>0</v>
      </c>
    </row>
    <row r="676" spans="1:9" x14ac:dyDescent="0.25">
      <c r="A676" t="s">
        <v>7</v>
      </c>
      <c r="B676" t="s">
        <v>5</v>
      </c>
      <c r="C676">
        <v>1</v>
      </c>
      <c r="D676" t="s">
        <v>50</v>
      </c>
      <c r="E676" s="28">
        <v>0</v>
      </c>
      <c r="F676" s="10">
        <v>175</v>
      </c>
      <c r="G676" s="27">
        <v>21</v>
      </c>
      <c r="H676" s="10">
        <v>0</v>
      </c>
      <c r="I676" s="11">
        <f t="shared" si="10"/>
        <v>0</v>
      </c>
    </row>
    <row r="677" spans="1:9" x14ac:dyDescent="0.25">
      <c r="A677" t="s">
        <v>7</v>
      </c>
      <c r="B677" t="s">
        <v>5</v>
      </c>
      <c r="C677">
        <v>1</v>
      </c>
      <c r="D677" t="s">
        <v>50</v>
      </c>
      <c r="E677" s="28">
        <v>19</v>
      </c>
      <c r="F677" s="10">
        <v>118</v>
      </c>
      <c r="G677" s="27">
        <v>10</v>
      </c>
      <c r="H677" s="10">
        <v>0</v>
      </c>
      <c r="I677" s="11">
        <f t="shared" si="10"/>
        <v>12.925170068027212</v>
      </c>
    </row>
    <row r="678" spans="1:9" x14ac:dyDescent="0.25">
      <c r="A678" t="s">
        <v>7</v>
      </c>
      <c r="B678" t="s">
        <v>5</v>
      </c>
      <c r="C678">
        <v>1</v>
      </c>
      <c r="D678" t="s">
        <v>51</v>
      </c>
      <c r="E678" s="10">
        <v>0</v>
      </c>
      <c r="F678" s="10">
        <v>1</v>
      </c>
      <c r="G678" s="10">
        <v>0</v>
      </c>
      <c r="H678" s="10">
        <v>0</v>
      </c>
      <c r="I678" s="11">
        <f t="shared" si="10"/>
        <v>0</v>
      </c>
    </row>
    <row r="679" spans="1:9" x14ac:dyDescent="0.25">
      <c r="A679" t="s">
        <v>7</v>
      </c>
      <c r="B679" t="s">
        <v>5</v>
      </c>
      <c r="C679">
        <v>1</v>
      </c>
      <c r="D679" t="s">
        <v>51</v>
      </c>
      <c r="E679" s="10">
        <v>0</v>
      </c>
      <c r="F679" s="10">
        <v>1</v>
      </c>
      <c r="G679" s="10">
        <v>0</v>
      </c>
      <c r="H679" s="10">
        <v>0</v>
      </c>
      <c r="I679" s="11">
        <f t="shared" si="10"/>
        <v>0</v>
      </c>
    </row>
    <row r="680" spans="1:9" x14ac:dyDescent="0.25">
      <c r="A680" t="s">
        <v>7</v>
      </c>
      <c r="B680" t="s">
        <v>5</v>
      </c>
      <c r="C680">
        <v>1</v>
      </c>
      <c r="D680" t="s">
        <v>51</v>
      </c>
      <c r="E680" s="10">
        <v>0</v>
      </c>
      <c r="F680" s="10">
        <v>1</v>
      </c>
      <c r="G680" s="10">
        <v>0</v>
      </c>
      <c r="H680" s="10">
        <v>0</v>
      </c>
      <c r="I680" s="11">
        <f t="shared" si="10"/>
        <v>0</v>
      </c>
    </row>
    <row r="681" spans="1:9" x14ac:dyDescent="0.25">
      <c r="A681" t="s">
        <v>7</v>
      </c>
      <c r="B681" t="s">
        <v>5</v>
      </c>
      <c r="C681">
        <v>1</v>
      </c>
      <c r="D681" t="s">
        <v>51</v>
      </c>
      <c r="E681" s="10">
        <v>0</v>
      </c>
      <c r="F681" s="10">
        <v>1</v>
      </c>
      <c r="G681" s="10">
        <v>0</v>
      </c>
      <c r="H681" s="10">
        <v>0</v>
      </c>
      <c r="I681" s="11">
        <f t="shared" si="10"/>
        <v>0</v>
      </c>
    </row>
    <row r="682" spans="1:9" x14ac:dyDescent="0.25">
      <c r="A682" t="s">
        <v>7</v>
      </c>
      <c r="B682" t="s">
        <v>5</v>
      </c>
      <c r="C682">
        <v>1</v>
      </c>
      <c r="D682" t="s">
        <v>51</v>
      </c>
      <c r="E682" s="10">
        <v>0</v>
      </c>
      <c r="F682" s="10">
        <v>1</v>
      </c>
      <c r="G682" s="10">
        <v>0</v>
      </c>
      <c r="H682" s="10">
        <v>0</v>
      </c>
      <c r="I682" s="11">
        <f t="shared" si="10"/>
        <v>0</v>
      </c>
    </row>
    <row r="683" spans="1:9" x14ac:dyDescent="0.25">
      <c r="A683" t="s">
        <v>7</v>
      </c>
      <c r="B683" t="s">
        <v>5</v>
      </c>
      <c r="C683">
        <v>1</v>
      </c>
      <c r="D683" t="s">
        <v>51</v>
      </c>
      <c r="E683" s="28">
        <v>0</v>
      </c>
      <c r="F683" s="10">
        <v>180</v>
      </c>
      <c r="G683" s="27">
        <v>25</v>
      </c>
      <c r="H683" s="10">
        <v>0</v>
      </c>
      <c r="I683" s="11">
        <f t="shared" si="10"/>
        <v>0</v>
      </c>
    </row>
    <row r="684" spans="1:9" x14ac:dyDescent="0.25">
      <c r="A684" t="s">
        <v>7</v>
      </c>
      <c r="B684" t="s">
        <v>5</v>
      </c>
      <c r="C684">
        <v>1</v>
      </c>
      <c r="D684" t="s">
        <v>51</v>
      </c>
      <c r="E684" s="28">
        <v>0</v>
      </c>
      <c r="F684" s="10">
        <v>149</v>
      </c>
      <c r="G684" s="27">
        <v>32</v>
      </c>
      <c r="H684" s="10">
        <v>0</v>
      </c>
      <c r="I684" s="11">
        <f t="shared" si="10"/>
        <v>0</v>
      </c>
    </row>
    <row r="685" spans="1:9" x14ac:dyDescent="0.25">
      <c r="A685" t="s">
        <v>7</v>
      </c>
      <c r="B685" t="s">
        <v>5</v>
      </c>
      <c r="C685">
        <v>1</v>
      </c>
      <c r="D685" t="s">
        <v>51</v>
      </c>
      <c r="E685" s="28">
        <v>0</v>
      </c>
      <c r="F685" s="10">
        <v>243</v>
      </c>
      <c r="G685" s="27">
        <v>33</v>
      </c>
      <c r="H685" s="10">
        <v>0</v>
      </c>
      <c r="I685" s="11">
        <f t="shared" si="10"/>
        <v>0</v>
      </c>
    </row>
    <row r="686" spans="1:9" x14ac:dyDescent="0.25">
      <c r="A686" t="s">
        <v>7</v>
      </c>
      <c r="B686" t="s">
        <v>5</v>
      </c>
      <c r="C686">
        <v>1</v>
      </c>
      <c r="D686" t="s">
        <v>51</v>
      </c>
      <c r="E686" s="28">
        <v>0</v>
      </c>
      <c r="F686" s="10">
        <v>162</v>
      </c>
      <c r="G686" s="27">
        <v>40</v>
      </c>
      <c r="H686" s="10">
        <v>0</v>
      </c>
      <c r="I686" s="11">
        <f t="shared" si="10"/>
        <v>0</v>
      </c>
    </row>
    <row r="687" spans="1:9" x14ac:dyDescent="0.25">
      <c r="A687" t="s">
        <v>7</v>
      </c>
      <c r="B687" t="s">
        <v>5</v>
      </c>
      <c r="C687">
        <v>1</v>
      </c>
      <c r="D687" t="s">
        <v>51</v>
      </c>
      <c r="E687" s="28">
        <v>0</v>
      </c>
      <c r="F687" s="10">
        <v>130</v>
      </c>
      <c r="G687" s="27">
        <v>36</v>
      </c>
      <c r="H687" s="10">
        <v>0</v>
      </c>
      <c r="I687" s="11">
        <f t="shared" si="10"/>
        <v>0</v>
      </c>
    </row>
    <row r="688" spans="1:9" x14ac:dyDescent="0.25">
      <c r="A688" t="s">
        <v>7</v>
      </c>
      <c r="B688" t="s">
        <v>5</v>
      </c>
      <c r="C688">
        <v>1</v>
      </c>
      <c r="D688" t="s">
        <v>52</v>
      </c>
      <c r="E688" s="10">
        <v>6</v>
      </c>
      <c r="F688" s="10">
        <v>290</v>
      </c>
      <c r="G688" s="10">
        <v>0</v>
      </c>
      <c r="H688" s="10">
        <v>0</v>
      </c>
      <c r="I688" s="11">
        <f t="shared" si="10"/>
        <v>2.0270270270270272</v>
      </c>
    </row>
    <row r="689" spans="1:9" x14ac:dyDescent="0.25">
      <c r="A689" t="s">
        <v>7</v>
      </c>
      <c r="B689" t="s">
        <v>5</v>
      </c>
      <c r="C689">
        <v>1</v>
      </c>
      <c r="D689" t="s">
        <v>52</v>
      </c>
      <c r="E689" s="10">
        <v>8</v>
      </c>
      <c r="F689" s="10">
        <v>263</v>
      </c>
      <c r="G689" s="10">
        <v>0</v>
      </c>
      <c r="H689" s="10">
        <v>0</v>
      </c>
      <c r="I689" s="11">
        <f t="shared" si="10"/>
        <v>2.9520295202952029</v>
      </c>
    </row>
    <row r="690" spans="1:9" x14ac:dyDescent="0.25">
      <c r="A690" t="s">
        <v>7</v>
      </c>
      <c r="B690" t="s">
        <v>5</v>
      </c>
      <c r="C690">
        <v>1</v>
      </c>
      <c r="D690" t="s">
        <v>52</v>
      </c>
      <c r="E690" s="10">
        <v>0</v>
      </c>
      <c r="F690" s="10">
        <v>1</v>
      </c>
      <c r="G690" s="10">
        <v>0</v>
      </c>
      <c r="H690" s="10">
        <v>0</v>
      </c>
      <c r="I690" s="11">
        <f t="shared" si="10"/>
        <v>0</v>
      </c>
    </row>
    <row r="691" spans="1:9" x14ac:dyDescent="0.25">
      <c r="A691" t="s">
        <v>7</v>
      </c>
      <c r="B691" t="s">
        <v>5</v>
      </c>
      <c r="C691">
        <v>1</v>
      </c>
      <c r="D691" t="s">
        <v>52</v>
      </c>
      <c r="E691" s="10">
        <v>2</v>
      </c>
      <c r="F691" s="10">
        <v>323</v>
      </c>
      <c r="G691" s="10">
        <v>0</v>
      </c>
      <c r="H691" s="10">
        <v>0</v>
      </c>
      <c r="I691" s="11">
        <f t="shared" si="10"/>
        <v>0.61538461538461542</v>
      </c>
    </row>
    <row r="692" spans="1:9" x14ac:dyDescent="0.25">
      <c r="A692" t="s">
        <v>7</v>
      </c>
      <c r="B692" t="s">
        <v>5</v>
      </c>
      <c r="C692">
        <v>1</v>
      </c>
      <c r="D692" t="s">
        <v>52</v>
      </c>
      <c r="E692" s="10">
        <v>0</v>
      </c>
      <c r="F692" s="10">
        <v>1</v>
      </c>
      <c r="G692" s="10">
        <v>0</v>
      </c>
      <c r="H692" s="10">
        <v>0</v>
      </c>
      <c r="I692" s="11">
        <f t="shared" si="10"/>
        <v>0</v>
      </c>
    </row>
    <row r="693" spans="1:9" x14ac:dyDescent="0.25">
      <c r="A693" t="s">
        <v>7</v>
      </c>
      <c r="B693" t="s">
        <v>5</v>
      </c>
      <c r="C693">
        <v>1</v>
      </c>
      <c r="D693" t="s">
        <v>52</v>
      </c>
      <c r="E693" s="28">
        <v>5</v>
      </c>
      <c r="F693" s="10">
        <v>415</v>
      </c>
      <c r="G693" s="27">
        <v>0</v>
      </c>
      <c r="H693" s="10">
        <v>0</v>
      </c>
      <c r="I693" s="11">
        <f t="shared" si="10"/>
        <v>1.1904761904761905</v>
      </c>
    </row>
    <row r="694" spans="1:9" x14ac:dyDescent="0.25">
      <c r="A694" t="s">
        <v>7</v>
      </c>
      <c r="B694" t="s">
        <v>5</v>
      </c>
      <c r="C694">
        <v>1</v>
      </c>
      <c r="D694" t="s">
        <v>52</v>
      </c>
      <c r="E694" s="28">
        <v>0</v>
      </c>
      <c r="F694" s="10">
        <v>314</v>
      </c>
      <c r="G694" s="27">
        <v>0</v>
      </c>
      <c r="H694" s="10">
        <v>0</v>
      </c>
      <c r="I694" s="11">
        <f t="shared" si="10"/>
        <v>0</v>
      </c>
    </row>
    <row r="695" spans="1:9" x14ac:dyDescent="0.25">
      <c r="A695" t="s">
        <v>7</v>
      </c>
      <c r="B695" t="s">
        <v>5</v>
      </c>
      <c r="C695">
        <v>1</v>
      </c>
      <c r="D695" t="s">
        <v>52</v>
      </c>
      <c r="E695" s="28">
        <v>10</v>
      </c>
      <c r="F695" s="10">
        <v>292</v>
      </c>
      <c r="G695" s="27">
        <v>4</v>
      </c>
      <c r="H695" s="10">
        <v>0</v>
      </c>
      <c r="I695" s="11">
        <f t="shared" si="10"/>
        <v>3.2679738562091507</v>
      </c>
    </row>
    <row r="696" spans="1:9" x14ac:dyDescent="0.25">
      <c r="A696" t="s">
        <v>7</v>
      </c>
      <c r="B696" t="s">
        <v>5</v>
      </c>
      <c r="C696">
        <v>1</v>
      </c>
      <c r="D696" t="s">
        <v>52</v>
      </c>
      <c r="E696" s="28">
        <v>0</v>
      </c>
      <c r="F696" s="10">
        <v>201</v>
      </c>
      <c r="G696" s="27">
        <v>0</v>
      </c>
      <c r="H696" s="10">
        <v>0</v>
      </c>
      <c r="I696" s="11">
        <f t="shared" si="10"/>
        <v>0</v>
      </c>
    </row>
    <row r="697" spans="1:9" x14ac:dyDescent="0.25">
      <c r="A697" t="s">
        <v>7</v>
      </c>
      <c r="B697" t="s">
        <v>5</v>
      </c>
      <c r="C697">
        <v>1</v>
      </c>
      <c r="D697" t="s">
        <v>52</v>
      </c>
      <c r="E697" s="28">
        <v>7</v>
      </c>
      <c r="F697" s="10">
        <v>272</v>
      </c>
      <c r="G697" s="27">
        <v>0</v>
      </c>
      <c r="H697" s="10">
        <v>0</v>
      </c>
      <c r="I697" s="11">
        <f t="shared" si="10"/>
        <v>2.5089605734767026</v>
      </c>
    </row>
    <row r="698" spans="1:9" x14ac:dyDescent="0.25">
      <c r="A698">
        <v>5043</v>
      </c>
      <c r="B698" t="s">
        <v>5</v>
      </c>
      <c r="C698">
        <v>2</v>
      </c>
      <c r="D698" t="s">
        <v>50</v>
      </c>
      <c r="E698" s="10">
        <v>23</v>
      </c>
      <c r="F698" s="10">
        <v>151</v>
      </c>
      <c r="G698" s="10">
        <v>22</v>
      </c>
      <c r="H698" s="10">
        <v>0</v>
      </c>
      <c r="I698" s="11">
        <f t="shared" ref="I698:I716" si="11">IF(ISBLANK(E698),"",SUM(E698,H698)/SUM(E698:H698)*100)</f>
        <v>11.73469387755102</v>
      </c>
    </row>
    <row r="699" spans="1:9" x14ac:dyDescent="0.25">
      <c r="A699">
        <v>5043</v>
      </c>
      <c r="B699" t="s">
        <v>5</v>
      </c>
      <c r="C699">
        <v>2</v>
      </c>
      <c r="D699" t="s">
        <v>50</v>
      </c>
      <c r="E699" s="10">
        <v>35</v>
      </c>
      <c r="F699" s="10">
        <v>241</v>
      </c>
      <c r="G699" s="10">
        <v>15</v>
      </c>
      <c r="H699" s="10">
        <v>0</v>
      </c>
      <c r="I699" s="11">
        <f t="shared" si="11"/>
        <v>12.027491408934708</v>
      </c>
    </row>
    <row r="700" spans="1:9" x14ac:dyDescent="0.25">
      <c r="A700">
        <v>5043</v>
      </c>
      <c r="B700" t="s">
        <v>5</v>
      </c>
      <c r="C700">
        <v>2</v>
      </c>
      <c r="D700" t="s">
        <v>50</v>
      </c>
      <c r="E700" s="10">
        <v>7</v>
      </c>
      <c r="F700" s="10">
        <v>240</v>
      </c>
      <c r="G700" s="10">
        <v>17</v>
      </c>
      <c r="H700" s="10">
        <v>0</v>
      </c>
      <c r="I700" s="11">
        <f t="shared" si="11"/>
        <v>2.6515151515151514</v>
      </c>
    </row>
    <row r="701" spans="1:9" x14ac:dyDescent="0.25">
      <c r="A701">
        <v>5043</v>
      </c>
      <c r="B701" t="s">
        <v>5</v>
      </c>
      <c r="C701">
        <v>2</v>
      </c>
      <c r="D701" t="s">
        <v>50</v>
      </c>
      <c r="E701" s="10">
        <v>0</v>
      </c>
      <c r="F701" s="10">
        <v>1</v>
      </c>
      <c r="G701" s="10">
        <v>0</v>
      </c>
      <c r="H701" s="10">
        <v>0</v>
      </c>
      <c r="I701" s="11">
        <f t="shared" si="11"/>
        <v>0</v>
      </c>
    </row>
    <row r="702" spans="1:9" x14ac:dyDescent="0.25">
      <c r="A702">
        <v>5043</v>
      </c>
      <c r="B702" t="s">
        <v>5</v>
      </c>
      <c r="C702">
        <v>2</v>
      </c>
      <c r="D702" t="s">
        <v>50</v>
      </c>
      <c r="E702" s="10">
        <v>5</v>
      </c>
      <c r="F702" s="10">
        <v>214</v>
      </c>
      <c r="G702" s="10">
        <v>10</v>
      </c>
      <c r="H702" s="10">
        <v>0</v>
      </c>
      <c r="I702" s="11">
        <f t="shared" si="11"/>
        <v>2.1834061135371177</v>
      </c>
    </row>
    <row r="703" spans="1:9" x14ac:dyDescent="0.25">
      <c r="A703">
        <v>5043</v>
      </c>
      <c r="B703" t="s">
        <v>5</v>
      </c>
      <c r="C703">
        <v>2</v>
      </c>
      <c r="D703" t="s">
        <v>50</v>
      </c>
      <c r="E703" s="28">
        <v>19</v>
      </c>
      <c r="F703" s="10">
        <v>104</v>
      </c>
      <c r="G703" s="27">
        <v>17</v>
      </c>
      <c r="H703" s="10">
        <v>0</v>
      </c>
      <c r="I703" s="11">
        <f t="shared" si="11"/>
        <v>13.571428571428571</v>
      </c>
    </row>
    <row r="704" spans="1:9" x14ac:dyDescent="0.25">
      <c r="A704">
        <v>5043</v>
      </c>
      <c r="B704" t="s">
        <v>5</v>
      </c>
      <c r="C704">
        <v>2</v>
      </c>
      <c r="D704" t="s">
        <v>50</v>
      </c>
      <c r="E704" s="28">
        <v>1</v>
      </c>
      <c r="F704" s="10">
        <v>135</v>
      </c>
      <c r="G704" s="27">
        <v>12</v>
      </c>
      <c r="H704" s="10">
        <v>0</v>
      </c>
      <c r="I704" s="11">
        <f t="shared" si="11"/>
        <v>0.67567567567567566</v>
      </c>
    </row>
    <row r="705" spans="1:9" x14ac:dyDescent="0.25">
      <c r="A705">
        <v>5043</v>
      </c>
      <c r="B705" t="s">
        <v>5</v>
      </c>
      <c r="C705">
        <v>2</v>
      </c>
      <c r="D705" t="s">
        <v>50</v>
      </c>
      <c r="E705" s="28">
        <v>15</v>
      </c>
      <c r="F705" s="10">
        <v>98</v>
      </c>
      <c r="G705" s="27">
        <v>21</v>
      </c>
      <c r="H705" s="10">
        <v>0</v>
      </c>
      <c r="I705" s="11">
        <f t="shared" si="11"/>
        <v>11.194029850746269</v>
      </c>
    </row>
    <row r="706" spans="1:9" x14ac:dyDescent="0.25">
      <c r="A706">
        <v>5043</v>
      </c>
      <c r="B706" t="s">
        <v>5</v>
      </c>
      <c r="C706">
        <v>2</v>
      </c>
      <c r="D706" t="s">
        <v>50</v>
      </c>
      <c r="E706" s="28">
        <v>10</v>
      </c>
      <c r="F706" s="10">
        <v>242</v>
      </c>
      <c r="G706" s="27">
        <v>18</v>
      </c>
      <c r="H706" s="10">
        <v>0</v>
      </c>
      <c r="I706" s="11">
        <f t="shared" si="11"/>
        <v>3.7037037037037033</v>
      </c>
    </row>
    <row r="707" spans="1:9" x14ac:dyDescent="0.25">
      <c r="A707">
        <v>5043</v>
      </c>
      <c r="B707" t="s">
        <v>5</v>
      </c>
      <c r="C707">
        <v>2</v>
      </c>
      <c r="D707" t="s">
        <v>50</v>
      </c>
      <c r="E707" s="28">
        <v>5</v>
      </c>
      <c r="F707" s="10">
        <v>138</v>
      </c>
      <c r="G707" s="27">
        <v>13</v>
      </c>
      <c r="H707" s="10">
        <v>0</v>
      </c>
      <c r="I707" s="11">
        <f t="shared" si="11"/>
        <v>3.2051282051282048</v>
      </c>
    </row>
    <row r="708" spans="1:9" x14ac:dyDescent="0.25">
      <c r="A708">
        <v>5043</v>
      </c>
      <c r="B708" t="s">
        <v>5</v>
      </c>
      <c r="C708">
        <v>2</v>
      </c>
      <c r="D708" t="s">
        <v>51</v>
      </c>
      <c r="E708" s="10">
        <v>0</v>
      </c>
      <c r="F708" s="10">
        <v>1</v>
      </c>
      <c r="G708" s="10">
        <v>0</v>
      </c>
      <c r="H708" s="10">
        <v>0</v>
      </c>
      <c r="I708" s="11">
        <f t="shared" si="11"/>
        <v>0</v>
      </c>
    </row>
    <row r="709" spans="1:9" x14ac:dyDescent="0.25">
      <c r="A709">
        <v>5043</v>
      </c>
      <c r="B709" t="s">
        <v>5</v>
      </c>
      <c r="C709">
        <v>2</v>
      </c>
      <c r="D709" t="s">
        <v>51</v>
      </c>
      <c r="E709" s="10">
        <v>0</v>
      </c>
      <c r="F709" s="10">
        <v>1</v>
      </c>
      <c r="G709" s="10">
        <v>0</v>
      </c>
      <c r="H709" s="10">
        <v>0</v>
      </c>
      <c r="I709" s="11">
        <f t="shared" si="11"/>
        <v>0</v>
      </c>
    </row>
    <row r="710" spans="1:9" x14ac:dyDescent="0.25">
      <c r="A710">
        <v>5043</v>
      </c>
      <c r="B710" t="s">
        <v>5</v>
      </c>
      <c r="C710">
        <v>2</v>
      </c>
      <c r="D710" t="s">
        <v>51</v>
      </c>
      <c r="E710" s="10">
        <v>0</v>
      </c>
      <c r="F710" s="10">
        <v>1</v>
      </c>
      <c r="G710" s="10">
        <v>0</v>
      </c>
      <c r="H710" s="10">
        <v>0</v>
      </c>
      <c r="I710" s="11">
        <f t="shared" si="11"/>
        <v>0</v>
      </c>
    </row>
    <row r="711" spans="1:9" x14ac:dyDescent="0.25">
      <c r="A711">
        <v>5043</v>
      </c>
      <c r="B711" t="s">
        <v>5</v>
      </c>
      <c r="C711">
        <v>2</v>
      </c>
      <c r="D711" t="s">
        <v>51</v>
      </c>
      <c r="E711" s="10">
        <v>0</v>
      </c>
      <c r="F711" s="10">
        <v>1</v>
      </c>
      <c r="G711" s="10">
        <v>0</v>
      </c>
      <c r="H711" s="10">
        <v>0</v>
      </c>
      <c r="I711" s="11">
        <f t="shared" si="11"/>
        <v>0</v>
      </c>
    </row>
    <row r="712" spans="1:9" x14ac:dyDescent="0.25">
      <c r="A712">
        <v>5043</v>
      </c>
      <c r="B712" t="s">
        <v>5</v>
      </c>
      <c r="C712">
        <v>2</v>
      </c>
      <c r="D712" t="s">
        <v>51</v>
      </c>
      <c r="E712" s="10">
        <v>0</v>
      </c>
      <c r="F712" s="10">
        <v>1</v>
      </c>
      <c r="G712" s="10">
        <v>0</v>
      </c>
      <c r="H712" s="10">
        <v>0</v>
      </c>
      <c r="I712" s="11">
        <f t="shared" si="11"/>
        <v>0</v>
      </c>
    </row>
    <row r="713" spans="1:9" x14ac:dyDescent="0.25">
      <c r="A713">
        <v>5043</v>
      </c>
      <c r="B713" t="s">
        <v>5</v>
      </c>
      <c r="C713">
        <v>2</v>
      </c>
      <c r="D713" t="s">
        <v>51</v>
      </c>
      <c r="E713" s="28">
        <v>0</v>
      </c>
      <c r="F713" s="10">
        <v>115</v>
      </c>
      <c r="G713" s="27">
        <v>32</v>
      </c>
      <c r="H713" s="10">
        <v>0</v>
      </c>
      <c r="I713" s="11">
        <f t="shared" si="11"/>
        <v>0</v>
      </c>
    </row>
    <row r="714" spans="1:9" x14ac:dyDescent="0.25">
      <c r="A714">
        <v>5043</v>
      </c>
      <c r="B714" t="s">
        <v>5</v>
      </c>
      <c r="C714">
        <v>2</v>
      </c>
      <c r="D714" t="s">
        <v>51</v>
      </c>
      <c r="E714" s="28">
        <v>1</v>
      </c>
      <c r="F714" s="10">
        <v>183</v>
      </c>
      <c r="G714" s="27">
        <v>41</v>
      </c>
      <c r="H714" s="10">
        <v>0</v>
      </c>
      <c r="I714" s="11">
        <f t="shared" si="11"/>
        <v>0.44444444444444442</v>
      </c>
    </row>
    <row r="715" spans="1:9" x14ac:dyDescent="0.25">
      <c r="A715">
        <v>5043</v>
      </c>
      <c r="B715" t="s">
        <v>5</v>
      </c>
      <c r="C715">
        <v>2</v>
      </c>
      <c r="D715" t="s">
        <v>51</v>
      </c>
      <c r="E715" s="28">
        <v>1</v>
      </c>
      <c r="F715" s="10">
        <v>107</v>
      </c>
      <c r="G715" s="27">
        <v>35</v>
      </c>
      <c r="H715" s="10">
        <v>0</v>
      </c>
      <c r="I715" s="11">
        <f t="shared" si="11"/>
        <v>0.69930069930069927</v>
      </c>
    </row>
    <row r="716" spans="1:9" x14ac:dyDescent="0.25">
      <c r="A716">
        <v>5043</v>
      </c>
      <c r="B716" t="s">
        <v>5</v>
      </c>
      <c r="C716">
        <v>2</v>
      </c>
      <c r="D716" t="s">
        <v>51</v>
      </c>
      <c r="E716" s="28">
        <v>0</v>
      </c>
      <c r="F716" s="10">
        <v>144</v>
      </c>
      <c r="G716" s="27">
        <v>24</v>
      </c>
      <c r="H716" s="10">
        <v>0</v>
      </c>
      <c r="I716" s="11">
        <f t="shared" si="11"/>
        <v>0</v>
      </c>
    </row>
    <row r="717" spans="1:9" x14ac:dyDescent="0.25">
      <c r="A717">
        <v>5043</v>
      </c>
      <c r="B717" t="s">
        <v>5</v>
      </c>
      <c r="C717">
        <v>2</v>
      </c>
      <c r="D717" t="s">
        <v>51</v>
      </c>
      <c r="E717" s="28">
        <v>0</v>
      </c>
      <c r="F717" s="10">
        <v>162</v>
      </c>
      <c r="G717" s="27">
        <v>50</v>
      </c>
      <c r="H717" s="10">
        <v>0</v>
      </c>
      <c r="I717" s="11">
        <f t="shared" ref="I717:I778" si="12">IF(ISBLANK(E717),"",SUM(E717,H717)/SUM(E717:H717)*100)</f>
        <v>0</v>
      </c>
    </row>
    <row r="718" spans="1:9" x14ac:dyDescent="0.25">
      <c r="A718">
        <v>5043</v>
      </c>
      <c r="B718" t="s">
        <v>5</v>
      </c>
      <c r="C718">
        <v>2</v>
      </c>
      <c r="D718" t="s">
        <v>52</v>
      </c>
      <c r="E718" s="10">
        <v>34</v>
      </c>
      <c r="F718" s="10">
        <v>280</v>
      </c>
      <c r="G718" s="10">
        <v>0</v>
      </c>
      <c r="H718" s="10">
        <v>0</v>
      </c>
      <c r="I718" s="11">
        <f t="shared" si="12"/>
        <v>10.828025477707007</v>
      </c>
    </row>
    <row r="719" spans="1:9" x14ac:dyDescent="0.25">
      <c r="A719">
        <v>5043</v>
      </c>
      <c r="B719" t="s">
        <v>5</v>
      </c>
      <c r="C719">
        <v>2</v>
      </c>
      <c r="D719" t="s">
        <v>52</v>
      </c>
      <c r="E719" s="10">
        <v>31</v>
      </c>
      <c r="F719" s="10">
        <v>221</v>
      </c>
      <c r="G719" s="10">
        <v>0</v>
      </c>
      <c r="H719" s="10">
        <v>0</v>
      </c>
      <c r="I719" s="11">
        <f t="shared" si="12"/>
        <v>12.301587301587301</v>
      </c>
    </row>
    <row r="720" spans="1:9" x14ac:dyDescent="0.25">
      <c r="A720">
        <v>5043</v>
      </c>
      <c r="B720" t="s">
        <v>5</v>
      </c>
      <c r="C720">
        <v>2</v>
      </c>
      <c r="D720" t="s">
        <v>52</v>
      </c>
      <c r="E720" s="10">
        <v>7</v>
      </c>
      <c r="F720" s="10">
        <v>216</v>
      </c>
      <c r="G720" s="10">
        <v>0</v>
      </c>
      <c r="H720" s="10">
        <v>0</v>
      </c>
      <c r="I720" s="11">
        <f t="shared" si="12"/>
        <v>3.1390134529147984</v>
      </c>
    </row>
    <row r="721" spans="1:9" x14ac:dyDescent="0.25">
      <c r="A721">
        <v>5043</v>
      </c>
      <c r="B721" t="s">
        <v>5</v>
      </c>
      <c r="C721">
        <v>2</v>
      </c>
      <c r="D721" t="s">
        <v>52</v>
      </c>
      <c r="E721" s="10">
        <v>9</v>
      </c>
      <c r="F721" s="10">
        <v>220</v>
      </c>
      <c r="G721" s="10">
        <v>0</v>
      </c>
      <c r="H721" s="10">
        <v>0</v>
      </c>
      <c r="I721" s="11">
        <f t="shared" si="12"/>
        <v>3.9301310043668125</v>
      </c>
    </row>
    <row r="722" spans="1:9" x14ac:dyDescent="0.25">
      <c r="A722">
        <v>5043</v>
      </c>
      <c r="B722" t="s">
        <v>5</v>
      </c>
      <c r="C722">
        <v>2</v>
      </c>
      <c r="D722" t="s">
        <v>52</v>
      </c>
      <c r="E722" s="10">
        <v>38</v>
      </c>
      <c r="F722" s="10">
        <v>261</v>
      </c>
      <c r="G722" s="10">
        <v>0</v>
      </c>
      <c r="H722" s="10">
        <v>0</v>
      </c>
      <c r="I722" s="11">
        <f t="shared" si="12"/>
        <v>12.709030100334449</v>
      </c>
    </row>
    <row r="723" spans="1:9" x14ac:dyDescent="0.25">
      <c r="A723">
        <v>5043</v>
      </c>
      <c r="B723" t="s">
        <v>5</v>
      </c>
      <c r="C723">
        <v>2</v>
      </c>
      <c r="D723" t="s">
        <v>52</v>
      </c>
      <c r="E723" s="28">
        <v>15</v>
      </c>
      <c r="F723" s="10">
        <v>236</v>
      </c>
      <c r="G723" s="27">
        <v>0</v>
      </c>
      <c r="H723" s="10">
        <v>0</v>
      </c>
      <c r="I723" s="11">
        <f t="shared" si="12"/>
        <v>5.9760956175298805</v>
      </c>
    </row>
    <row r="724" spans="1:9" x14ac:dyDescent="0.25">
      <c r="A724">
        <v>5043</v>
      </c>
      <c r="B724" t="s">
        <v>5</v>
      </c>
      <c r="C724">
        <v>2</v>
      </c>
      <c r="D724" t="s">
        <v>52</v>
      </c>
      <c r="E724" s="28">
        <v>36</v>
      </c>
      <c r="F724" s="10">
        <v>171</v>
      </c>
      <c r="G724" s="27">
        <v>0</v>
      </c>
      <c r="H724" s="10">
        <v>0</v>
      </c>
      <c r="I724" s="11">
        <f t="shared" si="12"/>
        <v>17.391304347826086</v>
      </c>
    </row>
    <row r="725" spans="1:9" x14ac:dyDescent="0.25">
      <c r="A725">
        <v>5043</v>
      </c>
      <c r="B725" t="s">
        <v>5</v>
      </c>
      <c r="C725">
        <v>2</v>
      </c>
      <c r="D725" t="s">
        <v>52</v>
      </c>
      <c r="E725" s="28">
        <v>18</v>
      </c>
      <c r="F725" s="10">
        <v>271</v>
      </c>
      <c r="G725" s="27">
        <v>0</v>
      </c>
      <c r="H725" s="10">
        <v>0</v>
      </c>
      <c r="I725" s="11">
        <f t="shared" si="12"/>
        <v>6.2283737024221448</v>
      </c>
    </row>
    <row r="726" spans="1:9" x14ac:dyDescent="0.25">
      <c r="A726">
        <v>5043</v>
      </c>
      <c r="B726" t="s">
        <v>5</v>
      </c>
      <c r="C726">
        <v>2</v>
      </c>
      <c r="D726" t="s">
        <v>52</v>
      </c>
      <c r="E726" s="28">
        <v>14</v>
      </c>
      <c r="F726" s="10">
        <v>176</v>
      </c>
      <c r="G726" s="27">
        <v>0</v>
      </c>
      <c r="H726" s="10">
        <v>0</v>
      </c>
      <c r="I726" s="11">
        <f t="shared" si="12"/>
        <v>7.3684210526315779</v>
      </c>
    </row>
    <row r="727" spans="1:9" x14ac:dyDescent="0.25">
      <c r="A727">
        <v>5043</v>
      </c>
      <c r="B727" t="s">
        <v>5</v>
      </c>
      <c r="C727">
        <v>2</v>
      </c>
      <c r="D727" t="s">
        <v>52</v>
      </c>
      <c r="E727" s="28">
        <v>13</v>
      </c>
      <c r="F727" s="10">
        <v>176</v>
      </c>
      <c r="G727" s="27">
        <v>0</v>
      </c>
      <c r="H727" s="10">
        <v>0</v>
      </c>
      <c r="I727" s="11">
        <f t="shared" si="12"/>
        <v>6.8783068783068781</v>
      </c>
    </row>
    <row r="728" spans="1:9" x14ac:dyDescent="0.25">
      <c r="A728" t="s">
        <v>13</v>
      </c>
      <c r="B728" t="s">
        <v>5</v>
      </c>
      <c r="C728">
        <v>2</v>
      </c>
      <c r="D728" t="s">
        <v>50</v>
      </c>
      <c r="E728" s="10">
        <v>1</v>
      </c>
      <c r="F728" s="10">
        <v>199</v>
      </c>
      <c r="G728" s="10">
        <v>15</v>
      </c>
      <c r="H728" s="10">
        <v>0</v>
      </c>
      <c r="I728" s="11">
        <f t="shared" si="12"/>
        <v>0.46511627906976744</v>
      </c>
    </row>
    <row r="729" spans="1:9" x14ac:dyDescent="0.25">
      <c r="A729" t="s">
        <v>13</v>
      </c>
      <c r="B729" t="s">
        <v>5</v>
      </c>
      <c r="C729">
        <v>2</v>
      </c>
      <c r="D729" t="s">
        <v>50</v>
      </c>
      <c r="E729" s="10">
        <v>0</v>
      </c>
      <c r="F729" s="10">
        <v>1</v>
      </c>
      <c r="G729" s="10">
        <v>0</v>
      </c>
      <c r="H729" s="10">
        <v>0</v>
      </c>
      <c r="I729" s="11">
        <f t="shared" si="12"/>
        <v>0</v>
      </c>
    </row>
    <row r="730" spans="1:9" x14ac:dyDescent="0.25">
      <c r="A730" t="s">
        <v>13</v>
      </c>
      <c r="B730" t="s">
        <v>5</v>
      </c>
      <c r="C730">
        <v>2</v>
      </c>
      <c r="D730" t="s">
        <v>50</v>
      </c>
      <c r="E730" s="10">
        <v>0</v>
      </c>
      <c r="F730" s="10">
        <v>1</v>
      </c>
      <c r="G730" s="10">
        <v>0</v>
      </c>
      <c r="H730" s="10">
        <v>0</v>
      </c>
      <c r="I730" s="11">
        <f t="shared" si="12"/>
        <v>0</v>
      </c>
    </row>
    <row r="731" spans="1:9" x14ac:dyDescent="0.25">
      <c r="A731" t="s">
        <v>13</v>
      </c>
      <c r="B731" t="s">
        <v>5</v>
      </c>
      <c r="C731">
        <v>2</v>
      </c>
      <c r="D731" t="s">
        <v>50</v>
      </c>
      <c r="E731" s="10">
        <v>2</v>
      </c>
      <c r="F731" s="10">
        <v>181</v>
      </c>
      <c r="G731" s="10">
        <v>22</v>
      </c>
      <c r="H731" s="10">
        <v>0</v>
      </c>
      <c r="I731" s="11">
        <f t="shared" si="12"/>
        <v>0.97560975609756095</v>
      </c>
    </row>
    <row r="732" spans="1:9" x14ac:dyDescent="0.25">
      <c r="A732" t="s">
        <v>13</v>
      </c>
      <c r="B732" t="s">
        <v>5</v>
      </c>
      <c r="C732">
        <v>2</v>
      </c>
      <c r="D732" t="s">
        <v>50</v>
      </c>
      <c r="E732" s="10">
        <v>0</v>
      </c>
      <c r="F732" s="10">
        <v>1</v>
      </c>
      <c r="G732" s="10">
        <v>0</v>
      </c>
      <c r="H732" s="10">
        <v>0</v>
      </c>
      <c r="I732" s="11">
        <f t="shared" si="12"/>
        <v>0</v>
      </c>
    </row>
    <row r="733" spans="1:9" x14ac:dyDescent="0.25">
      <c r="A733" t="s">
        <v>13</v>
      </c>
      <c r="B733" t="s">
        <v>5</v>
      </c>
      <c r="C733">
        <v>2</v>
      </c>
      <c r="D733" t="s">
        <v>50</v>
      </c>
      <c r="E733" s="28">
        <v>1</v>
      </c>
      <c r="F733" s="10">
        <v>213</v>
      </c>
      <c r="G733" s="27">
        <v>27</v>
      </c>
      <c r="H733" s="10">
        <v>0</v>
      </c>
      <c r="I733" s="11">
        <f t="shared" si="12"/>
        <v>0.41493775933609961</v>
      </c>
    </row>
    <row r="734" spans="1:9" x14ac:dyDescent="0.25">
      <c r="A734" t="s">
        <v>13</v>
      </c>
      <c r="B734" t="s">
        <v>5</v>
      </c>
      <c r="C734">
        <v>2</v>
      </c>
      <c r="D734" t="s">
        <v>50</v>
      </c>
      <c r="E734" s="28">
        <v>3</v>
      </c>
      <c r="F734" s="10">
        <v>164</v>
      </c>
      <c r="G734" s="27">
        <v>16</v>
      </c>
      <c r="H734" s="10">
        <v>0</v>
      </c>
      <c r="I734" s="11">
        <f t="shared" si="12"/>
        <v>1.639344262295082</v>
      </c>
    </row>
    <row r="735" spans="1:9" x14ac:dyDescent="0.25">
      <c r="A735" t="s">
        <v>13</v>
      </c>
      <c r="B735" t="s">
        <v>5</v>
      </c>
      <c r="C735">
        <v>2</v>
      </c>
      <c r="D735" t="s">
        <v>50</v>
      </c>
      <c r="E735" s="28">
        <v>4</v>
      </c>
      <c r="F735" s="10">
        <v>287</v>
      </c>
      <c r="G735" s="27">
        <v>16</v>
      </c>
      <c r="H735" s="10">
        <v>0</v>
      </c>
      <c r="I735" s="11">
        <f t="shared" si="12"/>
        <v>1.3029315960912053</v>
      </c>
    </row>
    <row r="736" spans="1:9" x14ac:dyDescent="0.25">
      <c r="A736" t="s">
        <v>13</v>
      </c>
      <c r="B736" t="s">
        <v>5</v>
      </c>
      <c r="C736">
        <v>2</v>
      </c>
      <c r="D736" t="s">
        <v>50</v>
      </c>
      <c r="E736" s="28">
        <v>2</v>
      </c>
      <c r="F736" s="10">
        <v>280</v>
      </c>
      <c r="G736" s="27">
        <v>13</v>
      </c>
      <c r="H736" s="10">
        <v>0</v>
      </c>
      <c r="I736" s="11">
        <f t="shared" si="12"/>
        <v>0.67796610169491522</v>
      </c>
    </row>
    <row r="737" spans="1:9" x14ac:dyDescent="0.25">
      <c r="A737" t="s">
        <v>13</v>
      </c>
      <c r="B737" t="s">
        <v>5</v>
      </c>
      <c r="C737">
        <v>2</v>
      </c>
      <c r="D737" t="s">
        <v>50</v>
      </c>
      <c r="E737" s="28">
        <v>6</v>
      </c>
      <c r="F737" s="10">
        <v>318</v>
      </c>
      <c r="G737" s="27">
        <v>10</v>
      </c>
      <c r="H737" s="10">
        <v>0</v>
      </c>
      <c r="I737" s="11">
        <f t="shared" si="12"/>
        <v>1.7964071856287425</v>
      </c>
    </row>
    <row r="738" spans="1:9" x14ac:dyDescent="0.25">
      <c r="A738" t="s">
        <v>13</v>
      </c>
      <c r="B738" t="s">
        <v>5</v>
      </c>
      <c r="C738">
        <v>2</v>
      </c>
      <c r="D738" t="s">
        <v>51</v>
      </c>
      <c r="E738" s="10">
        <v>0</v>
      </c>
      <c r="F738" s="10">
        <v>1</v>
      </c>
      <c r="G738" s="10">
        <v>0</v>
      </c>
      <c r="H738" s="10">
        <v>0</v>
      </c>
      <c r="I738" s="11">
        <f t="shared" si="12"/>
        <v>0</v>
      </c>
    </row>
    <row r="739" spans="1:9" x14ac:dyDescent="0.25">
      <c r="A739" t="s">
        <v>13</v>
      </c>
      <c r="B739" t="s">
        <v>5</v>
      </c>
      <c r="C739">
        <v>2</v>
      </c>
      <c r="D739" t="s">
        <v>51</v>
      </c>
      <c r="E739" s="10">
        <v>0</v>
      </c>
      <c r="F739" s="10">
        <v>1</v>
      </c>
      <c r="G739" s="10">
        <v>0</v>
      </c>
      <c r="H739" s="10">
        <v>0</v>
      </c>
      <c r="I739" s="11">
        <f t="shared" si="12"/>
        <v>0</v>
      </c>
    </row>
    <row r="740" spans="1:9" x14ac:dyDescent="0.25">
      <c r="A740" t="s">
        <v>13</v>
      </c>
      <c r="B740" t="s">
        <v>5</v>
      </c>
      <c r="C740">
        <v>2</v>
      </c>
      <c r="D740" t="s">
        <v>51</v>
      </c>
      <c r="E740" s="10">
        <v>0</v>
      </c>
      <c r="F740" s="10">
        <v>1</v>
      </c>
      <c r="G740" s="10">
        <v>0</v>
      </c>
      <c r="H740" s="10">
        <v>0</v>
      </c>
      <c r="I740" s="11">
        <f t="shared" si="12"/>
        <v>0</v>
      </c>
    </row>
    <row r="741" spans="1:9" x14ac:dyDescent="0.25">
      <c r="A741" t="s">
        <v>13</v>
      </c>
      <c r="B741" t="s">
        <v>5</v>
      </c>
      <c r="C741">
        <v>2</v>
      </c>
      <c r="D741" t="s">
        <v>51</v>
      </c>
      <c r="E741" s="10">
        <v>0</v>
      </c>
      <c r="F741" s="10">
        <v>1</v>
      </c>
      <c r="G741" s="10">
        <v>0</v>
      </c>
      <c r="H741" s="10">
        <v>0</v>
      </c>
      <c r="I741" s="11">
        <f t="shared" si="12"/>
        <v>0</v>
      </c>
    </row>
    <row r="742" spans="1:9" x14ac:dyDescent="0.25">
      <c r="A742" t="s">
        <v>13</v>
      </c>
      <c r="B742" t="s">
        <v>5</v>
      </c>
      <c r="C742">
        <v>2</v>
      </c>
      <c r="D742" t="s">
        <v>51</v>
      </c>
      <c r="E742" s="10">
        <v>0</v>
      </c>
      <c r="F742" s="10">
        <v>1</v>
      </c>
      <c r="G742" s="10">
        <v>0</v>
      </c>
      <c r="H742" s="10">
        <v>0</v>
      </c>
      <c r="I742" s="11">
        <f t="shared" si="12"/>
        <v>0</v>
      </c>
    </row>
    <row r="743" spans="1:9" x14ac:dyDescent="0.25">
      <c r="A743" t="s">
        <v>13</v>
      </c>
      <c r="B743" t="s">
        <v>5</v>
      </c>
      <c r="C743">
        <v>2</v>
      </c>
      <c r="D743" t="s">
        <v>51</v>
      </c>
      <c r="E743" s="28">
        <v>0</v>
      </c>
      <c r="F743" s="10">
        <v>160</v>
      </c>
      <c r="G743" s="27">
        <v>45</v>
      </c>
      <c r="H743" s="10">
        <v>0</v>
      </c>
      <c r="I743" s="11">
        <f t="shared" si="12"/>
        <v>0</v>
      </c>
    </row>
    <row r="744" spans="1:9" x14ac:dyDescent="0.25">
      <c r="A744" t="s">
        <v>13</v>
      </c>
      <c r="B744" t="s">
        <v>5</v>
      </c>
      <c r="C744">
        <v>2</v>
      </c>
      <c r="D744" t="s">
        <v>51</v>
      </c>
      <c r="E744" s="28">
        <v>0</v>
      </c>
      <c r="F744" s="10">
        <v>196</v>
      </c>
      <c r="G744" s="27">
        <v>35</v>
      </c>
      <c r="H744" s="10">
        <v>0</v>
      </c>
      <c r="I744" s="11">
        <f t="shared" si="12"/>
        <v>0</v>
      </c>
    </row>
    <row r="745" spans="1:9" x14ac:dyDescent="0.25">
      <c r="A745" t="s">
        <v>13</v>
      </c>
      <c r="B745" t="s">
        <v>5</v>
      </c>
      <c r="C745">
        <v>2</v>
      </c>
      <c r="D745" t="s">
        <v>51</v>
      </c>
      <c r="E745" s="28">
        <v>0</v>
      </c>
      <c r="F745" s="10">
        <v>216</v>
      </c>
      <c r="G745" s="27">
        <v>50</v>
      </c>
      <c r="H745" s="10">
        <v>0</v>
      </c>
      <c r="I745" s="11">
        <f t="shared" si="12"/>
        <v>0</v>
      </c>
    </row>
    <row r="746" spans="1:9" x14ac:dyDescent="0.25">
      <c r="A746" t="s">
        <v>13</v>
      </c>
      <c r="B746" t="s">
        <v>5</v>
      </c>
      <c r="C746">
        <v>2</v>
      </c>
      <c r="D746" t="s">
        <v>51</v>
      </c>
      <c r="E746" s="28">
        <v>0</v>
      </c>
      <c r="F746" s="10">
        <v>196</v>
      </c>
      <c r="G746" s="27">
        <v>35</v>
      </c>
      <c r="H746" s="10">
        <v>0</v>
      </c>
      <c r="I746" s="11">
        <f t="shared" si="12"/>
        <v>0</v>
      </c>
    </row>
    <row r="747" spans="1:9" x14ac:dyDescent="0.25">
      <c r="A747" t="s">
        <v>13</v>
      </c>
      <c r="B747" t="s">
        <v>5</v>
      </c>
      <c r="C747">
        <v>2</v>
      </c>
      <c r="D747" t="s">
        <v>51</v>
      </c>
      <c r="E747" s="28">
        <v>0</v>
      </c>
      <c r="F747" s="10">
        <v>166</v>
      </c>
      <c r="G747" s="27">
        <v>40</v>
      </c>
      <c r="H747" s="10">
        <v>0</v>
      </c>
      <c r="I747" s="11">
        <f t="shared" si="12"/>
        <v>0</v>
      </c>
    </row>
    <row r="748" spans="1:9" x14ac:dyDescent="0.25">
      <c r="A748" t="s">
        <v>13</v>
      </c>
      <c r="B748" t="s">
        <v>5</v>
      </c>
      <c r="C748">
        <v>2</v>
      </c>
      <c r="D748" t="s">
        <v>52</v>
      </c>
      <c r="E748" s="10">
        <v>7</v>
      </c>
      <c r="F748" s="10">
        <v>238</v>
      </c>
      <c r="G748" s="10">
        <v>0</v>
      </c>
      <c r="H748" s="10">
        <v>0</v>
      </c>
      <c r="I748" s="11">
        <f t="shared" si="12"/>
        <v>2.8571428571428572</v>
      </c>
    </row>
    <row r="749" spans="1:9" x14ac:dyDescent="0.25">
      <c r="A749" t="s">
        <v>13</v>
      </c>
      <c r="B749" t="s">
        <v>5</v>
      </c>
      <c r="C749">
        <v>2</v>
      </c>
      <c r="D749" t="s">
        <v>52</v>
      </c>
      <c r="E749" s="10">
        <v>45</v>
      </c>
      <c r="F749" s="10">
        <v>127</v>
      </c>
      <c r="G749" s="10">
        <v>0</v>
      </c>
      <c r="H749" s="10">
        <v>0</v>
      </c>
      <c r="I749" s="11">
        <f t="shared" si="12"/>
        <v>26.162790697674421</v>
      </c>
    </row>
    <row r="750" spans="1:9" x14ac:dyDescent="0.25">
      <c r="A750" t="s">
        <v>13</v>
      </c>
      <c r="B750" t="s">
        <v>5</v>
      </c>
      <c r="C750">
        <v>2</v>
      </c>
      <c r="D750" t="s">
        <v>52</v>
      </c>
      <c r="E750" s="10">
        <v>8</v>
      </c>
      <c r="F750" s="10">
        <v>161</v>
      </c>
      <c r="G750" s="10">
        <v>0</v>
      </c>
      <c r="H750" s="10">
        <v>0</v>
      </c>
      <c r="I750" s="11">
        <f t="shared" si="12"/>
        <v>4.7337278106508878</v>
      </c>
    </row>
    <row r="751" spans="1:9" x14ac:dyDescent="0.25">
      <c r="A751" t="s">
        <v>13</v>
      </c>
      <c r="B751" t="s">
        <v>5</v>
      </c>
      <c r="C751">
        <v>2</v>
      </c>
      <c r="D751" t="s">
        <v>52</v>
      </c>
      <c r="E751" s="10">
        <v>26</v>
      </c>
      <c r="F751" s="10">
        <v>191</v>
      </c>
      <c r="G751" s="10">
        <v>0</v>
      </c>
      <c r="H751" s="10">
        <v>0</v>
      </c>
      <c r="I751" s="11">
        <f t="shared" si="12"/>
        <v>11.981566820276496</v>
      </c>
    </row>
    <row r="752" spans="1:9" x14ac:dyDescent="0.25">
      <c r="A752" t="s">
        <v>13</v>
      </c>
      <c r="B752" t="s">
        <v>5</v>
      </c>
      <c r="C752">
        <v>2</v>
      </c>
      <c r="D752" t="s">
        <v>52</v>
      </c>
      <c r="E752" s="10">
        <v>8</v>
      </c>
      <c r="F752" s="10">
        <v>213</v>
      </c>
      <c r="G752" s="10">
        <v>0</v>
      </c>
      <c r="H752" s="10">
        <v>0</v>
      </c>
      <c r="I752" s="11">
        <f t="shared" si="12"/>
        <v>3.6199095022624439</v>
      </c>
    </row>
    <row r="753" spans="1:9" x14ac:dyDescent="0.25">
      <c r="A753" t="s">
        <v>13</v>
      </c>
      <c r="B753" t="s">
        <v>5</v>
      </c>
      <c r="C753">
        <v>2</v>
      </c>
      <c r="D753" t="s">
        <v>52</v>
      </c>
      <c r="E753" s="28">
        <v>13</v>
      </c>
      <c r="F753" s="10">
        <v>274</v>
      </c>
      <c r="G753" s="27">
        <v>0</v>
      </c>
      <c r="H753" s="10">
        <v>0</v>
      </c>
      <c r="I753" s="11">
        <f t="shared" si="12"/>
        <v>4.529616724738676</v>
      </c>
    </row>
    <row r="754" spans="1:9" x14ac:dyDescent="0.25">
      <c r="A754" t="s">
        <v>13</v>
      </c>
      <c r="B754" t="s">
        <v>5</v>
      </c>
      <c r="C754">
        <v>2</v>
      </c>
      <c r="D754" t="s">
        <v>52</v>
      </c>
      <c r="E754" s="28">
        <v>25</v>
      </c>
      <c r="F754" s="10">
        <v>269</v>
      </c>
      <c r="G754" s="27">
        <v>0</v>
      </c>
      <c r="H754" s="10">
        <v>0</v>
      </c>
      <c r="I754" s="11">
        <f t="shared" si="12"/>
        <v>8.5034013605442169</v>
      </c>
    </row>
    <row r="755" spans="1:9" x14ac:dyDescent="0.25">
      <c r="A755" t="s">
        <v>13</v>
      </c>
      <c r="B755" t="s">
        <v>5</v>
      </c>
      <c r="C755">
        <v>2</v>
      </c>
      <c r="D755" t="s">
        <v>52</v>
      </c>
      <c r="E755" s="28">
        <v>12</v>
      </c>
      <c r="F755" s="10">
        <v>248</v>
      </c>
      <c r="G755" s="27">
        <v>0</v>
      </c>
      <c r="H755" s="10">
        <v>0</v>
      </c>
      <c r="I755" s="11">
        <f t="shared" si="12"/>
        <v>4.6153846153846159</v>
      </c>
    </row>
    <row r="756" spans="1:9" x14ac:dyDescent="0.25">
      <c r="A756" t="s">
        <v>13</v>
      </c>
      <c r="B756" t="s">
        <v>5</v>
      </c>
      <c r="C756">
        <v>2</v>
      </c>
      <c r="D756" t="s">
        <v>52</v>
      </c>
      <c r="E756" s="28">
        <v>24</v>
      </c>
      <c r="F756" s="10">
        <v>248</v>
      </c>
      <c r="G756" s="27">
        <v>0</v>
      </c>
      <c r="H756" s="10">
        <v>0</v>
      </c>
      <c r="I756" s="11">
        <f t="shared" si="12"/>
        <v>8.8235294117647065</v>
      </c>
    </row>
    <row r="757" spans="1:9" x14ac:dyDescent="0.25">
      <c r="A757" t="s">
        <v>13</v>
      </c>
      <c r="B757" t="s">
        <v>5</v>
      </c>
      <c r="C757">
        <v>2</v>
      </c>
      <c r="D757" t="s">
        <v>52</v>
      </c>
      <c r="E757" s="28">
        <v>15</v>
      </c>
      <c r="F757" s="10">
        <v>288</v>
      </c>
      <c r="G757" s="27">
        <v>0</v>
      </c>
      <c r="H757" s="10">
        <v>0</v>
      </c>
      <c r="I757" s="11">
        <f t="shared" si="12"/>
        <v>4.9504950495049505</v>
      </c>
    </row>
    <row r="758" spans="1:9" x14ac:dyDescent="0.25">
      <c r="A758" t="s">
        <v>17</v>
      </c>
      <c r="B758" t="s">
        <v>5</v>
      </c>
      <c r="C758">
        <v>2</v>
      </c>
      <c r="D758" t="s">
        <v>50</v>
      </c>
      <c r="E758" s="10">
        <v>13</v>
      </c>
      <c r="F758" s="10">
        <v>110</v>
      </c>
      <c r="G758" s="10">
        <v>8</v>
      </c>
      <c r="H758" s="10">
        <v>0</v>
      </c>
      <c r="I758" s="11">
        <f t="shared" si="12"/>
        <v>9.9236641221374047</v>
      </c>
    </row>
    <row r="759" spans="1:9" x14ac:dyDescent="0.25">
      <c r="A759" t="s">
        <v>17</v>
      </c>
      <c r="B759" t="s">
        <v>5</v>
      </c>
      <c r="C759">
        <v>2</v>
      </c>
      <c r="D759" t="s">
        <v>50</v>
      </c>
      <c r="E759" s="10">
        <v>6</v>
      </c>
      <c r="F759" s="10">
        <v>150</v>
      </c>
      <c r="G759" s="10">
        <v>8</v>
      </c>
      <c r="H759" s="10">
        <v>0</v>
      </c>
      <c r="I759" s="11">
        <f t="shared" si="12"/>
        <v>3.6585365853658534</v>
      </c>
    </row>
    <row r="760" spans="1:9" x14ac:dyDescent="0.25">
      <c r="A760" t="s">
        <v>17</v>
      </c>
      <c r="B760" t="s">
        <v>5</v>
      </c>
      <c r="C760">
        <v>2</v>
      </c>
      <c r="D760" t="s">
        <v>50</v>
      </c>
      <c r="E760" s="10">
        <v>9</v>
      </c>
      <c r="F760" s="10">
        <v>84</v>
      </c>
      <c r="G760" s="10">
        <v>11</v>
      </c>
      <c r="H760" s="10">
        <v>0</v>
      </c>
      <c r="I760" s="11">
        <f t="shared" si="12"/>
        <v>8.6538461538461533</v>
      </c>
    </row>
    <row r="761" spans="1:9" x14ac:dyDescent="0.25">
      <c r="A761" t="s">
        <v>17</v>
      </c>
      <c r="B761" t="s">
        <v>5</v>
      </c>
      <c r="C761">
        <v>2</v>
      </c>
      <c r="D761" t="s">
        <v>50</v>
      </c>
      <c r="E761" s="10">
        <v>8</v>
      </c>
      <c r="F761" s="10">
        <v>90</v>
      </c>
      <c r="G761" s="10">
        <v>7</v>
      </c>
      <c r="H761" s="10">
        <v>0</v>
      </c>
      <c r="I761" s="11">
        <f t="shared" si="12"/>
        <v>7.6190476190476195</v>
      </c>
    </row>
    <row r="762" spans="1:9" x14ac:dyDescent="0.25">
      <c r="A762" t="s">
        <v>17</v>
      </c>
      <c r="B762" t="s">
        <v>5</v>
      </c>
      <c r="C762">
        <v>2</v>
      </c>
      <c r="D762" t="s">
        <v>50</v>
      </c>
      <c r="E762" s="10">
        <v>3</v>
      </c>
      <c r="F762" s="10">
        <v>87</v>
      </c>
      <c r="G762" s="10">
        <v>7</v>
      </c>
      <c r="H762" s="10">
        <v>0</v>
      </c>
      <c r="I762" s="11">
        <f t="shared" si="12"/>
        <v>3.0927835051546393</v>
      </c>
    </row>
    <row r="763" spans="1:9" x14ac:dyDescent="0.25">
      <c r="A763" t="s">
        <v>17</v>
      </c>
      <c r="B763" t="s">
        <v>5</v>
      </c>
      <c r="C763">
        <v>2</v>
      </c>
      <c r="D763" t="s">
        <v>51</v>
      </c>
      <c r="E763" s="10">
        <v>0</v>
      </c>
      <c r="F763" s="10">
        <v>1</v>
      </c>
      <c r="G763" s="10">
        <v>0</v>
      </c>
      <c r="H763" s="10">
        <v>0</v>
      </c>
      <c r="I763" s="11">
        <f t="shared" si="12"/>
        <v>0</v>
      </c>
    </row>
    <row r="764" spans="1:9" x14ac:dyDescent="0.25">
      <c r="A764" t="s">
        <v>17</v>
      </c>
      <c r="B764" t="s">
        <v>5</v>
      </c>
      <c r="C764">
        <v>2</v>
      </c>
      <c r="D764" t="s">
        <v>51</v>
      </c>
      <c r="E764" s="10">
        <v>0</v>
      </c>
      <c r="F764" s="10">
        <v>1</v>
      </c>
      <c r="G764" s="10">
        <v>0</v>
      </c>
      <c r="H764" s="10">
        <v>0</v>
      </c>
      <c r="I764" s="11">
        <f t="shared" si="12"/>
        <v>0</v>
      </c>
    </row>
    <row r="765" spans="1:9" x14ac:dyDescent="0.25">
      <c r="A765" t="s">
        <v>17</v>
      </c>
      <c r="B765" t="s">
        <v>5</v>
      </c>
      <c r="C765">
        <v>2</v>
      </c>
      <c r="D765" t="s">
        <v>51</v>
      </c>
      <c r="E765" s="10">
        <v>0</v>
      </c>
      <c r="F765" s="10">
        <v>1</v>
      </c>
      <c r="G765" s="10">
        <v>0</v>
      </c>
      <c r="H765" s="10">
        <v>0</v>
      </c>
      <c r="I765" s="11">
        <f t="shared" si="12"/>
        <v>0</v>
      </c>
    </row>
    <row r="766" spans="1:9" x14ac:dyDescent="0.25">
      <c r="A766" t="s">
        <v>17</v>
      </c>
      <c r="B766" t="s">
        <v>5</v>
      </c>
      <c r="C766">
        <v>2</v>
      </c>
      <c r="D766" t="s">
        <v>51</v>
      </c>
      <c r="E766" s="10">
        <v>0</v>
      </c>
      <c r="F766" s="10">
        <v>1</v>
      </c>
      <c r="G766" s="10">
        <v>0</v>
      </c>
      <c r="H766" s="10">
        <v>0</v>
      </c>
      <c r="I766" s="11">
        <f t="shared" si="12"/>
        <v>0</v>
      </c>
    </row>
    <row r="767" spans="1:9" x14ac:dyDescent="0.25">
      <c r="A767" t="s">
        <v>17</v>
      </c>
      <c r="B767" t="s">
        <v>5</v>
      </c>
      <c r="C767">
        <v>2</v>
      </c>
      <c r="D767" t="s">
        <v>51</v>
      </c>
      <c r="E767" s="10">
        <v>0</v>
      </c>
      <c r="F767" s="10">
        <v>1</v>
      </c>
      <c r="G767" s="10">
        <v>0</v>
      </c>
      <c r="H767" s="10">
        <v>0</v>
      </c>
      <c r="I767" s="11">
        <f t="shared" si="12"/>
        <v>0</v>
      </c>
    </row>
    <row r="768" spans="1:9" x14ac:dyDescent="0.25">
      <c r="A768" t="s">
        <v>17</v>
      </c>
      <c r="B768" t="s">
        <v>5</v>
      </c>
      <c r="C768">
        <v>2</v>
      </c>
      <c r="D768" t="s">
        <v>52</v>
      </c>
      <c r="E768" s="10">
        <v>61</v>
      </c>
      <c r="F768" s="10">
        <v>40</v>
      </c>
      <c r="G768" s="10">
        <v>0</v>
      </c>
      <c r="H768" s="10">
        <v>0</v>
      </c>
      <c r="I768" s="11">
        <f t="shared" si="12"/>
        <v>60.396039603960396</v>
      </c>
    </row>
    <row r="769" spans="1:9" x14ac:dyDescent="0.25">
      <c r="A769" t="s">
        <v>17</v>
      </c>
      <c r="B769" t="s">
        <v>5</v>
      </c>
      <c r="C769">
        <v>2</v>
      </c>
      <c r="D769" t="s">
        <v>52</v>
      </c>
      <c r="E769" s="10">
        <v>64</v>
      </c>
      <c r="F769" s="10">
        <v>95</v>
      </c>
      <c r="G769" s="10">
        <v>0</v>
      </c>
      <c r="H769" s="10">
        <v>0</v>
      </c>
      <c r="I769" s="11">
        <f t="shared" si="12"/>
        <v>40.25157232704403</v>
      </c>
    </row>
    <row r="770" spans="1:9" x14ac:dyDescent="0.25">
      <c r="A770" t="s">
        <v>17</v>
      </c>
      <c r="B770" t="s">
        <v>5</v>
      </c>
      <c r="C770">
        <v>2</v>
      </c>
      <c r="D770" t="s">
        <v>52</v>
      </c>
      <c r="E770" s="10">
        <v>59</v>
      </c>
      <c r="F770" s="10">
        <v>71</v>
      </c>
      <c r="G770" s="10">
        <v>0</v>
      </c>
      <c r="H770" s="10">
        <v>0</v>
      </c>
      <c r="I770" s="11">
        <f t="shared" si="12"/>
        <v>45.384615384615387</v>
      </c>
    </row>
    <row r="771" spans="1:9" x14ac:dyDescent="0.25">
      <c r="A771" t="s">
        <v>17</v>
      </c>
      <c r="B771" t="s">
        <v>5</v>
      </c>
      <c r="C771">
        <v>2</v>
      </c>
      <c r="D771" t="s">
        <v>52</v>
      </c>
      <c r="E771" s="10">
        <v>86</v>
      </c>
      <c r="F771" s="10">
        <v>43</v>
      </c>
      <c r="G771" s="10">
        <v>0</v>
      </c>
      <c r="H771" s="10">
        <v>0</v>
      </c>
      <c r="I771" s="11">
        <f t="shared" si="12"/>
        <v>66.666666666666657</v>
      </c>
    </row>
    <row r="772" spans="1:9" x14ac:dyDescent="0.25">
      <c r="A772" t="s">
        <v>17</v>
      </c>
      <c r="B772" t="s">
        <v>5</v>
      </c>
      <c r="C772">
        <v>2</v>
      </c>
      <c r="D772" t="s">
        <v>52</v>
      </c>
      <c r="E772" s="10">
        <v>6</v>
      </c>
      <c r="F772" s="10">
        <v>113</v>
      </c>
      <c r="G772" s="10">
        <v>0</v>
      </c>
      <c r="H772" s="10">
        <v>0</v>
      </c>
      <c r="I772" s="11">
        <f t="shared" si="12"/>
        <v>5.0420168067226889</v>
      </c>
    </row>
    <row r="773" spans="1:9" x14ac:dyDescent="0.25">
      <c r="A773" t="s">
        <v>14</v>
      </c>
      <c r="B773" t="s">
        <v>5</v>
      </c>
      <c r="C773">
        <v>2</v>
      </c>
      <c r="D773" t="s">
        <v>50</v>
      </c>
      <c r="E773" s="10">
        <v>30</v>
      </c>
      <c r="F773" s="10">
        <v>209</v>
      </c>
      <c r="G773" s="10">
        <v>18</v>
      </c>
      <c r="H773" s="10">
        <v>0</v>
      </c>
      <c r="I773" s="11">
        <f t="shared" si="12"/>
        <v>11.673151750972762</v>
      </c>
    </row>
    <row r="774" spans="1:9" x14ac:dyDescent="0.25">
      <c r="A774" t="s">
        <v>14</v>
      </c>
      <c r="B774" t="s">
        <v>5</v>
      </c>
      <c r="C774">
        <v>2</v>
      </c>
      <c r="D774" t="s">
        <v>50</v>
      </c>
      <c r="E774" s="10">
        <v>51</v>
      </c>
      <c r="F774" s="10">
        <v>149</v>
      </c>
      <c r="G774" s="10">
        <v>17</v>
      </c>
      <c r="H774" s="10">
        <v>0</v>
      </c>
      <c r="I774" s="11">
        <f t="shared" si="12"/>
        <v>23.502304147465438</v>
      </c>
    </row>
    <row r="775" spans="1:9" x14ac:dyDescent="0.25">
      <c r="A775" t="s">
        <v>14</v>
      </c>
      <c r="B775" t="s">
        <v>5</v>
      </c>
      <c r="C775">
        <v>2</v>
      </c>
      <c r="D775" t="s">
        <v>50</v>
      </c>
      <c r="E775" s="10">
        <v>45</v>
      </c>
      <c r="F775" s="10">
        <v>275</v>
      </c>
      <c r="G775" s="10">
        <v>12</v>
      </c>
      <c r="H775" s="10">
        <v>0</v>
      </c>
      <c r="I775" s="11">
        <f t="shared" si="12"/>
        <v>13.554216867469879</v>
      </c>
    </row>
    <row r="776" spans="1:9" x14ac:dyDescent="0.25">
      <c r="A776" t="s">
        <v>14</v>
      </c>
      <c r="B776" t="s">
        <v>5</v>
      </c>
      <c r="C776">
        <v>2</v>
      </c>
      <c r="D776" t="s">
        <v>50</v>
      </c>
      <c r="E776" s="10">
        <v>3</v>
      </c>
      <c r="F776" s="10">
        <v>116</v>
      </c>
      <c r="G776" s="10">
        <v>12</v>
      </c>
      <c r="H776" s="10">
        <v>0</v>
      </c>
      <c r="I776" s="11">
        <f t="shared" si="12"/>
        <v>2.2900763358778624</v>
      </c>
    </row>
    <row r="777" spans="1:9" x14ac:dyDescent="0.25">
      <c r="A777" t="s">
        <v>14</v>
      </c>
      <c r="B777" t="s">
        <v>5</v>
      </c>
      <c r="C777">
        <v>2</v>
      </c>
      <c r="D777" t="s">
        <v>50</v>
      </c>
      <c r="E777" s="10">
        <v>16</v>
      </c>
      <c r="F777" s="10">
        <v>263</v>
      </c>
      <c r="G777" s="10">
        <v>8</v>
      </c>
      <c r="H777" s="10">
        <v>0</v>
      </c>
      <c r="I777" s="11">
        <f t="shared" si="12"/>
        <v>5.5749128919860631</v>
      </c>
    </row>
    <row r="778" spans="1:9" x14ac:dyDescent="0.25">
      <c r="A778" t="s">
        <v>14</v>
      </c>
      <c r="B778" t="s">
        <v>5</v>
      </c>
      <c r="C778">
        <v>2</v>
      </c>
      <c r="D778" t="s">
        <v>50</v>
      </c>
      <c r="E778" s="28">
        <v>32</v>
      </c>
      <c r="F778" s="10">
        <v>198</v>
      </c>
      <c r="G778" s="27">
        <v>13</v>
      </c>
      <c r="H778" s="10">
        <v>0</v>
      </c>
      <c r="I778" s="11">
        <f t="shared" si="12"/>
        <v>13.168724279835391</v>
      </c>
    </row>
    <row r="779" spans="1:9" x14ac:dyDescent="0.25">
      <c r="A779" t="s">
        <v>14</v>
      </c>
      <c r="B779" t="s">
        <v>5</v>
      </c>
      <c r="C779">
        <v>2</v>
      </c>
      <c r="D779" t="s">
        <v>50</v>
      </c>
      <c r="E779" s="28">
        <v>38</v>
      </c>
      <c r="F779" s="10">
        <v>218</v>
      </c>
      <c r="G779" s="27">
        <v>12</v>
      </c>
      <c r="H779" s="10">
        <v>0</v>
      </c>
      <c r="I779" s="11">
        <f t="shared" ref="I779:I836" si="13">IF(ISBLANK(E779),"",SUM(E779,H779)/SUM(E779:H779)*100)</f>
        <v>14.17910447761194</v>
      </c>
    </row>
    <row r="780" spans="1:9" x14ac:dyDescent="0.25">
      <c r="A780" t="s">
        <v>14</v>
      </c>
      <c r="B780" t="s">
        <v>5</v>
      </c>
      <c r="C780">
        <v>2</v>
      </c>
      <c r="D780" t="s">
        <v>50</v>
      </c>
      <c r="E780" s="28">
        <v>30</v>
      </c>
      <c r="F780" s="10">
        <v>220</v>
      </c>
      <c r="G780" s="27">
        <v>14</v>
      </c>
      <c r="H780" s="10">
        <v>0</v>
      </c>
      <c r="I780" s="11">
        <f t="shared" si="13"/>
        <v>11.363636363636363</v>
      </c>
    </row>
    <row r="781" spans="1:9" x14ac:dyDescent="0.25">
      <c r="A781" t="s">
        <v>14</v>
      </c>
      <c r="B781" t="s">
        <v>5</v>
      </c>
      <c r="C781">
        <v>2</v>
      </c>
      <c r="D781" t="s">
        <v>50</v>
      </c>
      <c r="E781" s="28">
        <v>26</v>
      </c>
      <c r="F781" s="10">
        <v>177</v>
      </c>
      <c r="G781" s="27">
        <v>16</v>
      </c>
      <c r="H781" s="10">
        <v>0</v>
      </c>
      <c r="I781" s="11">
        <f t="shared" si="13"/>
        <v>11.87214611872146</v>
      </c>
    </row>
    <row r="782" spans="1:9" x14ac:dyDescent="0.25">
      <c r="A782" t="s">
        <v>14</v>
      </c>
      <c r="B782" t="s">
        <v>5</v>
      </c>
      <c r="C782">
        <v>2</v>
      </c>
      <c r="D782" t="s">
        <v>50</v>
      </c>
      <c r="E782" s="28">
        <v>16</v>
      </c>
      <c r="F782" s="10">
        <v>150</v>
      </c>
      <c r="G782" s="27">
        <v>11</v>
      </c>
      <c r="H782" s="10">
        <v>0</v>
      </c>
      <c r="I782" s="11">
        <f t="shared" si="13"/>
        <v>9.0395480225988702</v>
      </c>
    </row>
    <row r="783" spans="1:9" x14ac:dyDescent="0.25">
      <c r="A783" t="s">
        <v>14</v>
      </c>
      <c r="B783" t="s">
        <v>5</v>
      </c>
      <c r="C783">
        <v>2</v>
      </c>
      <c r="D783" t="s">
        <v>50</v>
      </c>
      <c r="E783" s="28">
        <v>204</v>
      </c>
      <c r="F783" s="10">
        <v>21</v>
      </c>
      <c r="G783" s="27">
        <v>18</v>
      </c>
      <c r="H783" s="10">
        <v>0</v>
      </c>
      <c r="I783" s="11">
        <f t="shared" si="13"/>
        <v>83.950617283950606</v>
      </c>
    </row>
    <row r="784" spans="1:9" x14ac:dyDescent="0.25">
      <c r="A784" t="s">
        <v>14</v>
      </c>
      <c r="B784" t="s">
        <v>5</v>
      </c>
      <c r="C784">
        <v>2</v>
      </c>
      <c r="D784" t="s">
        <v>51</v>
      </c>
      <c r="E784" s="10">
        <v>0</v>
      </c>
      <c r="F784" s="10">
        <v>1</v>
      </c>
      <c r="G784" s="10">
        <v>0</v>
      </c>
      <c r="H784" s="10">
        <v>0</v>
      </c>
      <c r="I784" s="11">
        <f t="shared" si="13"/>
        <v>0</v>
      </c>
    </row>
    <row r="785" spans="1:9" x14ac:dyDescent="0.25">
      <c r="A785" t="s">
        <v>14</v>
      </c>
      <c r="B785" t="s">
        <v>5</v>
      </c>
      <c r="C785">
        <v>2</v>
      </c>
      <c r="D785" t="s">
        <v>51</v>
      </c>
      <c r="E785" s="10">
        <v>0</v>
      </c>
      <c r="F785" s="10">
        <v>1</v>
      </c>
      <c r="G785" s="10">
        <v>0</v>
      </c>
      <c r="H785" s="10">
        <v>0</v>
      </c>
      <c r="I785" s="11">
        <f t="shared" si="13"/>
        <v>0</v>
      </c>
    </row>
    <row r="786" spans="1:9" x14ac:dyDescent="0.25">
      <c r="A786" t="s">
        <v>14</v>
      </c>
      <c r="B786" t="s">
        <v>5</v>
      </c>
      <c r="C786">
        <v>2</v>
      </c>
      <c r="D786" t="s">
        <v>51</v>
      </c>
      <c r="E786" s="10">
        <v>0</v>
      </c>
      <c r="F786" s="10">
        <v>1</v>
      </c>
      <c r="G786" s="10">
        <v>0</v>
      </c>
      <c r="H786" s="10">
        <v>0</v>
      </c>
      <c r="I786" s="11">
        <f t="shared" si="13"/>
        <v>0</v>
      </c>
    </row>
    <row r="787" spans="1:9" x14ac:dyDescent="0.25">
      <c r="A787" t="s">
        <v>14</v>
      </c>
      <c r="B787" t="s">
        <v>5</v>
      </c>
      <c r="C787">
        <v>2</v>
      </c>
      <c r="D787" t="s">
        <v>51</v>
      </c>
      <c r="E787" s="10">
        <v>0</v>
      </c>
      <c r="F787" s="10">
        <v>1</v>
      </c>
      <c r="G787" s="10">
        <v>0</v>
      </c>
      <c r="H787" s="10">
        <v>0</v>
      </c>
      <c r="I787" s="11">
        <f t="shared" si="13"/>
        <v>0</v>
      </c>
    </row>
    <row r="788" spans="1:9" x14ac:dyDescent="0.25">
      <c r="A788" t="s">
        <v>14</v>
      </c>
      <c r="B788" t="s">
        <v>5</v>
      </c>
      <c r="C788">
        <v>2</v>
      </c>
      <c r="D788" t="s">
        <v>51</v>
      </c>
      <c r="E788" s="10">
        <v>0</v>
      </c>
      <c r="F788" s="10">
        <v>1</v>
      </c>
      <c r="G788" s="10">
        <v>0</v>
      </c>
      <c r="H788" s="10">
        <v>0</v>
      </c>
      <c r="I788" s="11">
        <f t="shared" si="13"/>
        <v>0</v>
      </c>
    </row>
    <row r="789" spans="1:9" x14ac:dyDescent="0.25">
      <c r="A789" t="s">
        <v>14</v>
      </c>
      <c r="B789" t="s">
        <v>5</v>
      </c>
      <c r="C789">
        <v>2</v>
      </c>
      <c r="D789" t="s">
        <v>51</v>
      </c>
      <c r="E789" s="28">
        <v>0</v>
      </c>
      <c r="F789" s="10">
        <v>133</v>
      </c>
      <c r="G789" s="27">
        <v>32</v>
      </c>
      <c r="H789" s="10">
        <v>0</v>
      </c>
      <c r="I789" s="11">
        <f t="shared" si="13"/>
        <v>0</v>
      </c>
    </row>
    <row r="790" spans="1:9" x14ac:dyDescent="0.25">
      <c r="A790" t="s">
        <v>14</v>
      </c>
      <c r="B790" t="s">
        <v>5</v>
      </c>
      <c r="C790">
        <v>2</v>
      </c>
      <c r="D790" t="s">
        <v>51</v>
      </c>
      <c r="E790" s="28">
        <v>0</v>
      </c>
      <c r="F790" s="10">
        <v>146</v>
      </c>
      <c r="G790" s="27">
        <v>25</v>
      </c>
      <c r="H790" s="10">
        <v>0</v>
      </c>
      <c r="I790" s="11">
        <f t="shared" si="13"/>
        <v>0</v>
      </c>
    </row>
    <row r="791" spans="1:9" x14ac:dyDescent="0.25">
      <c r="A791" t="s">
        <v>14</v>
      </c>
      <c r="B791" t="s">
        <v>5</v>
      </c>
      <c r="C791">
        <v>2</v>
      </c>
      <c r="D791" t="s">
        <v>51</v>
      </c>
      <c r="E791" s="28">
        <v>1</v>
      </c>
      <c r="F791" s="10">
        <v>108</v>
      </c>
      <c r="G791" s="27">
        <v>24</v>
      </c>
      <c r="H791" s="10">
        <v>0</v>
      </c>
      <c r="I791" s="11">
        <f t="shared" si="13"/>
        <v>0.75187969924812026</v>
      </c>
    </row>
    <row r="792" spans="1:9" x14ac:dyDescent="0.25">
      <c r="A792" t="s">
        <v>14</v>
      </c>
      <c r="B792" t="s">
        <v>5</v>
      </c>
      <c r="C792">
        <v>2</v>
      </c>
      <c r="D792" t="s">
        <v>51</v>
      </c>
      <c r="E792" s="28">
        <v>0</v>
      </c>
      <c r="F792" s="10">
        <v>174</v>
      </c>
      <c r="G792" s="27">
        <v>58</v>
      </c>
      <c r="H792" s="10">
        <v>0</v>
      </c>
      <c r="I792" s="11">
        <f t="shared" si="13"/>
        <v>0</v>
      </c>
    </row>
    <row r="793" spans="1:9" x14ac:dyDescent="0.25">
      <c r="A793" t="s">
        <v>14</v>
      </c>
      <c r="B793" t="s">
        <v>5</v>
      </c>
      <c r="C793">
        <v>2</v>
      </c>
      <c r="D793" t="s">
        <v>51</v>
      </c>
      <c r="E793" s="28">
        <v>0</v>
      </c>
      <c r="F793" s="10">
        <v>119</v>
      </c>
      <c r="G793" s="27">
        <v>32</v>
      </c>
      <c r="H793" s="10">
        <v>0</v>
      </c>
      <c r="I793" s="11">
        <f t="shared" si="13"/>
        <v>0</v>
      </c>
    </row>
    <row r="794" spans="1:9" x14ac:dyDescent="0.25">
      <c r="A794" t="s">
        <v>14</v>
      </c>
      <c r="B794" t="s">
        <v>5</v>
      </c>
      <c r="C794">
        <v>2</v>
      </c>
      <c r="D794" t="s">
        <v>52</v>
      </c>
      <c r="E794" s="10">
        <v>23</v>
      </c>
      <c r="F794" s="10">
        <v>249</v>
      </c>
      <c r="G794" s="10">
        <v>0</v>
      </c>
      <c r="H794" s="10">
        <v>0</v>
      </c>
      <c r="I794" s="11">
        <f t="shared" si="13"/>
        <v>8.4558823529411775</v>
      </c>
    </row>
    <row r="795" spans="1:9" x14ac:dyDescent="0.25">
      <c r="A795" t="s">
        <v>14</v>
      </c>
      <c r="B795" t="s">
        <v>5</v>
      </c>
      <c r="C795">
        <v>2</v>
      </c>
      <c r="D795" t="s">
        <v>52</v>
      </c>
      <c r="E795" s="10">
        <v>40</v>
      </c>
      <c r="F795" s="10">
        <v>110</v>
      </c>
      <c r="G795" s="10">
        <v>0</v>
      </c>
      <c r="H795" s="10">
        <v>0</v>
      </c>
      <c r="I795" s="11">
        <f t="shared" si="13"/>
        <v>26.666666666666668</v>
      </c>
    </row>
    <row r="796" spans="1:9" x14ac:dyDescent="0.25">
      <c r="A796" t="s">
        <v>14</v>
      </c>
      <c r="B796" t="s">
        <v>5</v>
      </c>
      <c r="C796">
        <v>2</v>
      </c>
      <c r="D796" t="s">
        <v>52</v>
      </c>
      <c r="E796" s="10">
        <v>46</v>
      </c>
      <c r="F796" s="10">
        <v>165</v>
      </c>
      <c r="G796" s="10">
        <v>0</v>
      </c>
      <c r="H796" s="10">
        <v>0</v>
      </c>
      <c r="I796" s="11">
        <f t="shared" si="13"/>
        <v>21.800947867298579</v>
      </c>
    </row>
    <row r="797" spans="1:9" x14ac:dyDescent="0.25">
      <c r="A797" t="s">
        <v>14</v>
      </c>
      <c r="B797" t="s">
        <v>5</v>
      </c>
      <c r="C797">
        <v>2</v>
      </c>
      <c r="D797" t="s">
        <v>52</v>
      </c>
      <c r="E797" s="10">
        <v>16</v>
      </c>
      <c r="F797" s="10">
        <v>288</v>
      </c>
      <c r="G797" s="10">
        <v>0</v>
      </c>
      <c r="H797" s="10">
        <v>0</v>
      </c>
      <c r="I797" s="11">
        <f t="shared" si="13"/>
        <v>5.2631578947368416</v>
      </c>
    </row>
    <row r="798" spans="1:9" x14ac:dyDescent="0.25">
      <c r="A798" t="s">
        <v>14</v>
      </c>
      <c r="B798" t="s">
        <v>5</v>
      </c>
      <c r="C798">
        <v>2</v>
      </c>
      <c r="D798" t="s">
        <v>52</v>
      </c>
      <c r="E798" s="10">
        <v>66</v>
      </c>
      <c r="F798" s="10">
        <v>160</v>
      </c>
      <c r="G798" s="10">
        <v>0</v>
      </c>
      <c r="H798" s="10">
        <v>0</v>
      </c>
      <c r="I798" s="11">
        <f t="shared" si="13"/>
        <v>29.20353982300885</v>
      </c>
    </row>
    <row r="799" spans="1:9" x14ac:dyDescent="0.25">
      <c r="A799" t="s">
        <v>14</v>
      </c>
      <c r="B799" t="s">
        <v>5</v>
      </c>
      <c r="C799">
        <v>2</v>
      </c>
      <c r="D799" t="s">
        <v>52</v>
      </c>
      <c r="E799" s="28">
        <v>20</v>
      </c>
      <c r="F799" s="10">
        <v>216</v>
      </c>
      <c r="G799" s="27">
        <v>0</v>
      </c>
      <c r="H799" s="10">
        <v>0</v>
      </c>
      <c r="I799" s="11">
        <f t="shared" si="13"/>
        <v>8.4745762711864394</v>
      </c>
    </row>
    <row r="800" spans="1:9" x14ac:dyDescent="0.25">
      <c r="A800" t="s">
        <v>14</v>
      </c>
      <c r="B800" t="s">
        <v>5</v>
      </c>
      <c r="C800">
        <v>2</v>
      </c>
      <c r="D800" t="s">
        <v>52</v>
      </c>
      <c r="E800" s="28">
        <v>73</v>
      </c>
      <c r="F800" s="10">
        <v>125</v>
      </c>
      <c r="G800" s="27">
        <v>0</v>
      </c>
      <c r="H800" s="10">
        <v>0</v>
      </c>
      <c r="I800" s="11">
        <f t="shared" si="13"/>
        <v>36.868686868686865</v>
      </c>
    </row>
    <row r="801" spans="1:9" x14ac:dyDescent="0.25">
      <c r="A801" t="s">
        <v>14</v>
      </c>
      <c r="B801" t="s">
        <v>5</v>
      </c>
      <c r="C801">
        <v>2</v>
      </c>
      <c r="D801" t="s">
        <v>52</v>
      </c>
      <c r="E801" s="28">
        <v>28</v>
      </c>
      <c r="F801" s="10">
        <v>373</v>
      </c>
      <c r="G801" s="27">
        <v>0</v>
      </c>
      <c r="H801" s="10">
        <v>0</v>
      </c>
      <c r="I801" s="11">
        <f t="shared" si="13"/>
        <v>6.982543640897755</v>
      </c>
    </row>
    <row r="802" spans="1:9" x14ac:dyDescent="0.25">
      <c r="A802" t="s">
        <v>14</v>
      </c>
      <c r="B802" t="s">
        <v>5</v>
      </c>
      <c r="C802">
        <v>2</v>
      </c>
      <c r="D802" t="s">
        <v>52</v>
      </c>
      <c r="E802" s="28">
        <v>21</v>
      </c>
      <c r="F802" s="10">
        <v>327</v>
      </c>
      <c r="G802" s="27">
        <v>0</v>
      </c>
      <c r="H802" s="10">
        <v>0</v>
      </c>
      <c r="I802" s="11">
        <f t="shared" si="13"/>
        <v>6.0344827586206895</v>
      </c>
    </row>
    <row r="803" spans="1:9" x14ac:dyDescent="0.25">
      <c r="A803" t="s">
        <v>14</v>
      </c>
      <c r="B803" t="s">
        <v>5</v>
      </c>
      <c r="C803">
        <v>2</v>
      </c>
      <c r="D803" t="s">
        <v>52</v>
      </c>
      <c r="E803" s="28">
        <v>23</v>
      </c>
      <c r="F803" s="10">
        <v>308</v>
      </c>
      <c r="G803" s="27">
        <v>0</v>
      </c>
      <c r="H803" s="10">
        <v>0</v>
      </c>
      <c r="I803" s="11">
        <f t="shared" si="13"/>
        <v>6.9486404833836861</v>
      </c>
    </row>
    <row r="804" spans="1:9" x14ac:dyDescent="0.25">
      <c r="A804" t="s">
        <v>16</v>
      </c>
      <c r="B804" t="s">
        <v>5</v>
      </c>
      <c r="C804">
        <v>2</v>
      </c>
      <c r="D804" t="s">
        <v>50</v>
      </c>
      <c r="E804" s="10">
        <v>6</v>
      </c>
      <c r="F804" s="10">
        <v>131</v>
      </c>
      <c r="G804" s="10">
        <v>14</v>
      </c>
      <c r="H804" s="10">
        <v>0</v>
      </c>
      <c r="I804" s="11">
        <f t="shared" si="13"/>
        <v>3.9735099337748347</v>
      </c>
    </row>
    <row r="805" spans="1:9" x14ac:dyDescent="0.25">
      <c r="A805" t="s">
        <v>16</v>
      </c>
      <c r="B805" t="s">
        <v>5</v>
      </c>
      <c r="C805">
        <v>2</v>
      </c>
      <c r="D805" t="s">
        <v>50</v>
      </c>
      <c r="E805" s="10">
        <v>0</v>
      </c>
      <c r="F805" s="10">
        <v>1</v>
      </c>
      <c r="G805" s="10">
        <v>0</v>
      </c>
      <c r="H805" s="10">
        <v>0</v>
      </c>
      <c r="I805" s="11">
        <f t="shared" si="13"/>
        <v>0</v>
      </c>
    </row>
    <row r="806" spans="1:9" x14ac:dyDescent="0.25">
      <c r="A806" t="s">
        <v>16</v>
      </c>
      <c r="B806" t="s">
        <v>5</v>
      </c>
      <c r="C806">
        <v>2</v>
      </c>
      <c r="D806" t="s">
        <v>50</v>
      </c>
      <c r="E806" s="10">
        <v>5</v>
      </c>
      <c r="F806" s="10">
        <v>165</v>
      </c>
      <c r="G806" s="10">
        <v>14</v>
      </c>
      <c r="H806" s="10">
        <v>0</v>
      </c>
      <c r="I806" s="11">
        <f t="shared" si="13"/>
        <v>2.7173913043478262</v>
      </c>
    </row>
    <row r="807" spans="1:9" x14ac:dyDescent="0.25">
      <c r="A807" t="s">
        <v>16</v>
      </c>
      <c r="B807" t="s">
        <v>5</v>
      </c>
      <c r="C807">
        <v>2</v>
      </c>
      <c r="D807" t="s">
        <v>50</v>
      </c>
      <c r="E807" s="10">
        <v>2</v>
      </c>
      <c r="F807" s="10">
        <v>169</v>
      </c>
      <c r="G807" s="10">
        <v>11</v>
      </c>
      <c r="H807" s="10">
        <v>0</v>
      </c>
      <c r="I807" s="11">
        <f t="shared" si="13"/>
        <v>1.098901098901099</v>
      </c>
    </row>
    <row r="808" spans="1:9" x14ac:dyDescent="0.25">
      <c r="A808" t="s">
        <v>16</v>
      </c>
      <c r="B808" t="s">
        <v>5</v>
      </c>
      <c r="C808">
        <v>2</v>
      </c>
      <c r="D808" t="s">
        <v>50</v>
      </c>
      <c r="E808" s="10">
        <v>0</v>
      </c>
      <c r="F808" s="10">
        <v>1</v>
      </c>
      <c r="G808" s="10">
        <v>0</v>
      </c>
      <c r="H808" s="10">
        <v>0</v>
      </c>
      <c r="I808" s="11">
        <f t="shared" si="13"/>
        <v>0</v>
      </c>
    </row>
    <row r="809" spans="1:9" x14ac:dyDescent="0.25">
      <c r="A809" t="s">
        <v>16</v>
      </c>
      <c r="B809" t="s">
        <v>5</v>
      </c>
      <c r="C809">
        <v>2</v>
      </c>
      <c r="D809" t="s">
        <v>50</v>
      </c>
      <c r="E809" s="28">
        <v>6</v>
      </c>
      <c r="F809" s="10">
        <v>176</v>
      </c>
      <c r="G809" s="27">
        <v>16</v>
      </c>
      <c r="H809" s="10">
        <v>0</v>
      </c>
      <c r="I809" s="11">
        <f t="shared" si="13"/>
        <v>3.0303030303030303</v>
      </c>
    </row>
    <row r="810" spans="1:9" x14ac:dyDescent="0.25">
      <c r="A810" t="s">
        <v>16</v>
      </c>
      <c r="B810" t="s">
        <v>5</v>
      </c>
      <c r="C810">
        <v>2</v>
      </c>
      <c r="D810" t="s">
        <v>50</v>
      </c>
      <c r="E810" s="28">
        <v>24</v>
      </c>
      <c r="F810" s="10">
        <v>120</v>
      </c>
      <c r="G810" s="27">
        <v>11</v>
      </c>
      <c r="H810" s="10">
        <v>0</v>
      </c>
      <c r="I810" s="11">
        <f t="shared" si="13"/>
        <v>15.483870967741936</v>
      </c>
    </row>
    <row r="811" spans="1:9" x14ac:dyDescent="0.25">
      <c r="A811" t="s">
        <v>16</v>
      </c>
      <c r="B811" t="s">
        <v>5</v>
      </c>
      <c r="C811">
        <v>2</v>
      </c>
      <c r="D811" t="s">
        <v>50</v>
      </c>
      <c r="E811" s="28">
        <v>7</v>
      </c>
      <c r="F811" s="10">
        <v>213</v>
      </c>
      <c r="G811" s="27">
        <v>13</v>
      </c>
      <c r="H811" s="10">
        <v>0</v>
      </c>
      <c r="I811" s="11">
        <f t="shared" si="13"/>
        <v>3.0042918454935621</v>
      </c>
    </row>
    <row r="812" spans="1:9" x14ac:dyDescent="0.25">
      <c r="A812" t="s">
        <v>16</v>
      </c>
      <c r="B812" t="s">
        <v>5</v>
      </c>
      <c r="C812">
        <v>2</v>
      </c>
      <c r="D812" t="s">
        <v>50</v>
      </c>
      <c r="E812" s="28">
        <v>1</v>
      </c>
      <c r="F812" s="10">
        <v>190</v>
      </c>
      <c r="G812" s="27">
        <v>9</v>
      </c>
      <c r="H812" s="10">
        <v>0</v>
      </c>
      <c r="I812" s="11">
        <f t="shared" si="13"/>
        <v>0.5</v>
      </c>
    </row>
    <row r="813" spans="1:9" x14ac:dyDescent="0.25">
      <c r="A813" t="s">
        <v>16</v>
      </c>
      <c r="B813" t="s">
        <v>5</v>
      </c>
      <c r="C813">
        <v>2</v>
      </c>
      <c r="D813" t="s">
        <v>50</v>
      </c>
      <c r="E813" s="28">
        <v>4</v>
      </c>
      <c r="F813" s="10">
        <v>270</v>
      </c>
      <c r="G813" s="27">
        <v>10</v>
      </c>
      <c r="H813" s="10">
        <v>0</v>
      </c>
      <c r="I813" s="11">
        <f t="shared" si="13"/>
        <v>1.4084507042253522</v>
      </c>
    </row>
    <row r="814" spans="1:9" x14ac:dyDescent="0.25">
      <c r="A814" t="s">
        <v>16</v>
      </c>
      <c r="B814" t="s">
        <v>5</v>
      </c>
      <c r="C814">
        <v>2</v>
      </c>
      <c r="D814" t="s">
        <v>50</v>
      </c>
      <c r="E814" s="28">
        <v>189</v>
      </c>
      <c r="F814" s="10">
        <v>64</v>
      </c>
      <c r="G814" s="27">
        <v>10</v>
      </c>
      <c r="H814" s="10">
        <v>0</v>
      </c>
      <c r="I814" s="11">
        <f t="shared" si="13"/>
        <v>71.863117870722434</v>
      </c>
    </row>
    <row r="815" spans="1:9" x14ac:dyDescent="0.25">
      <c r="A815" t="s">
        <v>16</v>
      </c>
      <c r="B815" t="s">
        <v>5</v>
      </c>
      <c r="C815">
        <v>2</v>
      </c>
      <c r="D815" t="s">
        <v>50</v>
      </c>
      <c r="E815" s="28">
        <v>151</v>
      </c>
      <c r="F815" s="10">
        <v>52</v>
      </c>
      <c r="G815" s="27">
        <v>14</v>
      </c>
      <c r="H815" s="10">
        <v>0</v>
      </c>
      <c r="I815" s="11">
        <f t="shared" si="13"/>
        <v>69.585253456221196</v>
      </c>
    </row>
    <row r="816" spans="1:9" x14ac:dyDescent="0.25">
      <c r="A816" t="s">
        <v>16</v>
      </c>
      <c r="B816" t="s">
        <v>5</v>
      </c>
      <c r="C816">
        <v>2</v>
      </c>
      <c r="D816" t="s">
        <v>51</v>
      </c>
      <c r="E816" s="10">
        <v>0</v>
      </c>
      <c r="F816" s="10">
        <v>1</v>
      </c>
      <c r="G816" s="10">
        <v>0</v>
      </c>
      <c r="H816" s="10">
        <v>0</v>
      </c>
      <c r="I816" s="11">
        <f t="shared" si="13"/>
        <v>0</v>
      </c>
    </row>
    <row r="817" spans="1:9" x14ac:dyDescent="0.25">
      <c r="A817" t="s">
        <v>16</v>
      </c>
      <c r="B817" t="s">
        <v>5</v>
      </c>
      <c r="C817">
        <v>2</v>
      </c>
      <c r="D817" t="s">
        <v>51</v>
      </c>
      <c r="E817" s="10">
        <v>0</v>
      </c>
      <c r="F817" s="10">
        <v>1</v>
      </c>
      <c r="G817" s="10">
        <v>0</v>
      </c>
      <c r="H817" s="10">
        <v>0</v>
      </c>
      <c r="I817" s="11">
        <f t="shared" si="13"/>
        <v>0</v>
      </c>
    </row>
    <row r="818" spans="1:9" x14ac:dyDescent="0.25">
      <c r="A818" t="s">
        <v>16</v>
      </c>
      <c r="B818" t="s">
        <v>5</v>
      </c>
      <c r="C818">
        <v>2</v>
      </c>
      <c r="D818" t="s">
        <v>51</v>
      </c>
      <c r="E818" s="10">
        <v>0</v>
      </c>
      <c r="F818" s="10">
        <v>1</v>
      </c>
      <c r="G818" s="10">
        <v>0</v>
      </c>
      <c r="H818" s="10">
        <v>0</v>
      </c>
      <c r="I818" s="11">
        <f t="shared" si="13"/>
        <v>0</v>
      </c>
    </row>
    <row r="819" spans="1:9" x14ac:dyDescent="0.25">
      <c r="A819" t="s">
        <v>16</v>
      </c>
      <c r="B819" t="s">
        <v>5</v>
      </c>
      <c r="C819">
        <v>2</v>
      </c>
      <c r="D819" t="s">
        <v>51</v>
      </c>
      <c r="E819" s="10">
        <v>0</v>
      </c>
      <c r="F819" s="10">
        <v>1</v>
      </c>
      <c r="G819" s="10">
        <v>0</v>
      </c>
      <c r="H819" s="10">
        <v>0</v>
      </c>
      <c r="I819" s="11">
        <f t="shared" si="13"/>
        <v>0</v>
      </c>
    </row>
    <row r="820" spans="1:9" x14ac:dyDescent="0.25">
      <c r="A820" t="s">
        <v>16</v>
      </c>
      <c r="B820" t="s">
        <v>5</v>
      </c>
      <c r="C820">
        <v>2</v>
      </c>
      <c r="D820" t="s">
        <v>51</v>
      </c>
      <c r="E820" s="10">
        <v>0</v>
      </c>
      <c r="F820" s="10">
        <v>1</v>
      </c>
      <c r="G820" s="10">
        <v>0</v>
      </c>
      <c r="H820" s="10">
        <v>0</v>
      </c>
      <c r="I820" s="11">
        <f t="shared" si="13"/>
        <v>0</v>
      </c>
    </row>
    <row r="821" spans="1:9" x14ac:dyDescent="0.25">
      <c r="A821" t="s">
        <v>16</v>
      </c>
      <c r="B821" t="s">
        <v>5</v>
      </c>
      <c r="C821">
        <v>2</v>
      </c>
      <c r="D821" t="s">
        <v>51</v>
      </c>
      <c r="E821" s="28">
        <v>0</v>
      </c>
      <c r="F821" s="10">
        <v>104</v>
      </c>
      <c r="G821" s="27">
        <v>48</v>
      </c>
      <c r="H821" s="10">
        <v>0</v>
      </c>
      <c r="I821" s="11">
        <f t="shared" si="13"/>
        <v>0</v>
      </c>
    </row>
    <row r="822" spans="1:9" x14ac:dyDescent="0.25">
      <c r="A822" t="s">
        <v>16</v>
      </c>
      <c r="B822" t="s">
        <v>5</v>
      </c>
      <c r="C822">
        <v>2</v>
      </c>
      <c r="D822" t="s">
        <v>51</v>
      </c>
      <c r="E822" s="28">
        <v>0</v>
      </c>
      <c r="F822" s="10">
        <v>114</v>
      </c>
      <c r="G822" s="27">
        <v>42</v>
      </c>
      <c r="H822" s="10">
        <v>0</v>
      </c>
      <c r="I822" s="11">
        <f t="shared" si="13"/>
        <v>0</v>
      </c>
    </row>
    <row r="823" spans="1:9" x14ac:dyDescent="0.25">
      <c r="A823" t="s">
        <v>16</v>
      </c>
      <c r="B823" t="s">
        <v>5</v>
      </c>
      <c r="C823">
        <v>2</v>
      </c>
      <c r="D823" t="s">
        <v>51</v>
      </c>
      <c r="E823" s="28">
        <v>0</v>
      </c>
      <c r="F823" s="10">
        <v>128</v>
      </c>
      <c r="G823" s="27">
        <v>66</v>
      </c>
      <c r="H823" s="10">
        <v>0</v>
      </c>
      <c r="I823" s="11">
        <f t="shared" si="13"/>
        <v>0</v>
      </c>
    </row>
    <row r="824" spans="1:9" x14ac:dyDescent="0.25">
      <c r="A824" t="s">
        <v>16</v>
      </c>
      <c r="B824" t="s">
        <v>5</v>
      </c>
      <c r="C824">
        <v>2</v>
      </c>
      <c r="D824" t="s">
        <v>51</v>
      </c>
      <c r="E824" s="28">
        <v>0</v>
      </c>
      <c r="F824" s="10">
        <v>156</v>
      </c>
      <c r="G824" s="27">
        <v>59</v>
      </c>
      <c r="H824" s="10">
        <v>0</v>
      </c>
      <c r="I824" s="11">
        <f t="shared" si="13"/>
        <v>0</v>
      </c>
    </row>
    <row r="825" spans="1:9" x14ac:dyDescent="0.25">
      <c r="A825" t="s">
        <v>16</v>
      </c>
      <c r="B825" t="s">
        <v>5</v>
      </c>
      <c r="C825">
        <v>2</v>
      </c>
      <c r="D825" t="s">
        <v>51</v>
      </c>
      <c r="E825" s="28">
        <v>0</v>
      </c>
      <c r="F825" s="10">
        <v>136</v>
      </c>
      <c r="G825" s="27">
        <v>62</v>
      </c>
      <c r="H825" s="10">
        <v>0</v>
      </c>
      <c r="I825" s="11">
        <f t="shared" si="13"/>
        <v>0</v>
      </c>
    </row>
    <row r="826" spans="1:9" x14ac:dyDescent="0.25">
      <c r="A826" t="s">
        <v>16</v>
      </c>
      <c r="B826" t="s">
        <v>5</v>
      </c>
      <c r="C826">
        <v>2</v>
      </c>
      <c r="D826" t="s">
        <v>52</v>
      </c>
      <c r="E826" s="10">
        <v>13</v>
      </c>
      <c r="F826" s="10">
        <v>251</v>
      </c>
      <c r="G826" s="10">
        <v>0</v>
      </c>
      <c r="H826" s="10">
        <v>0</v>
      </c>
      <c r="I826" s="11">
        <f t="shared" si="13"/>
        <v>4.9242424242424239</v>
      </c>
    </row>
    <row r="827" spans="1:9" x14ac:dyDescent="0.25">
      <c r="A827" t="s">
        <v>16</v>
      </c>
      <c r="B827" t="s">
        <v>5</v>
      </c>
      <c r="C827">
        <v>2</v>
      </c>
      <c r="D827" t="s">
        <v>52</v>
      </c>
      <c r="E827" s="10">
        <v>10</v>
      </c>
      <c r="F827" s="10">
        <v>153</v>
      </c>
      <c r="G827" s="10">
        <v>0</v>
      </c>
      <c r="H827" s="10">
        <v>0</v>
      </c>
      <c r="I827" s="11">
        <f t="shared" si="13"/>
        <v>6.1349693251533743</v>
      </c>
    </row>
    <row r="828" spans="1:9" x14ac:dyDescent="0.25">
      <c r="A828" t="s">
        <v>16</v>
      </c>
      <c r="B828" t="s">
        <v>5</v>
      </c>
      <c r="C828">
        <v>2</v>
      </c>
      <c r="D828" t="s">
        <v>52</v>
      </c>
      <c r="E828" s="10">
        <v>11</v>
      </c>
      <c r="F828" s="10">
        <v>141</v>
      </c>
      <c r="G828" s="10">
        <v>0</v>
      </c>
      <c r="H828" s="10">
        <v>0</v>
      </c>
      <c r="I828" s="11">
        <f t="shared" si="13"/>
        <v>7.2368421052631584</v>
      </c>
    </row>
    <row r="829" spans="1:9" x14ac:dyDescent="0.25">
      <c r="A829" t="s">
        <v>16</v>
      </c>
      <c r="B829" t="s">
        <v>5</v>
      </c>
      <c r="C829">
        <v>2</v>
      </c>
      <c r="D829" t="s">
        <v>52</v>
      </c>
      <c r="E829" s="10">
        <v>2</v>
      </c>
      <c r="F829" s="10">
        <v>193</v>
      </c>
      <c r="G829" s="10">
        <v>0</v>
      </c>
      <c r="H829" s="10">
        <v>0</v>
      </c>
      <c r="I829" s="11">
        <f t="shared" si="13"/>
        <v>1.0256410256410255</v>
      </c>
    </row>
    <row r="830" spans="1:9" x14ac:dyDescent="0.25">
      <c r="A830" t="s">
        <v>16</v>
      </c>
      <c r="B830" t="s">
        <v>5</v>
      </c>
      <c r="C830">
        <v>2</v>
      </c>
      <c r="D830" t="s">
        <v>52</v>
      </c>
      <c r="E830" s="10">
        <v>8</v>
      </c>
      <c r="F830" s="10">
        <v>169</v>
      </c>
      <c r="G830" s="10">
        <v>0</v>
      </c>
      <c r="H830" s="10">
        <v>0</v>
      </c>
      <c r="I830" s="11">
        <f t="shared" si="13"/>
        <v>4.5197740112994351</v>
      </c>
    </row>
    <row r="831" spans="1:9" x14ac:dyDescent="0.25">
      <c r="A831" t="s">
        <v>16</v>
      </c>
      <c r="B831" t="s">
        <v>5</v>
      </c>
      <c r="C831">
        <v>2</v>
      </c>
      <c r="D831" t="s">
        <v>52</v>
      </c>
      <c r="E831" s="28">
        <v>71</v>
      </c>
      <c r="F831" s="10">
        <v>155</v>
      </c>
      <c r="G831" s="27">
        <v>0</v>
      </c>
      <c r="H831" s="10">
        <v>0</v>
      </c>
      <c r="I831" s="11">
        <f t="shared" si="13"/>
        <v>31.415929203539822</v>
      </c>
    </row>
    <row r="832" spans="1:9" x14ac:dyDescent="0.25">
      <c r="A832" t="s">
        <v>16</v>
      </c>
      <c r="B832" t="s">
        <v>5</v>
      </c>
      <c r="C832">
        <v>2</v>
      </c>
      <c r="D832" t="s">
        <v>52</v>
      </c>
      <c r="E832" s="28">
        <v>53</v>
      </c>
      <c r="F832" s="10">
        <v>243</v>
      </c>
      <c r="G832" s="27">
        <v>0</v>
      </c>
      <c r="H832" s="10">
        <v>0</v>
      </c>
      <c r="I832" s="11">
        <f t="shared" si="13"/>
        <v>17.905405405405407</v>
      </c>
    </row>
    <row r="833" spans="1:9" x14ac:dyDescent="0.25">
      <c r="A833" t="s">
        <v>16</v>
      </c>
      <c r="B833" t="s">
        <v>5</v>
      </c>
      <c r="C833">
        <v>2</v>
      </c>
      <c r="D833" t="s">
        <v>52</v>
      </c>
      <c r="E833" s="28">
        <v>35</v>
      </c>
      <c r="F833" s="10">
        <v>134</v>
      </c>
      <c r="G833" s="27">
        <v>0</v>
      </c>
      <c r="H833" s="10">
        <v>0</v>
      </c>
      <c r="I833" s="11">
        <f t="shared" si="13"/>
        <v>20.710059171597635</v>
      </c>
    </row>
    <row r="834" spans="1:9" x14ac:dyDescent="0.25">
      <c r="A834" t="s">
        <v>16</v>
      </c>
      <c r="B834" t="s">
        <v>5</v>
      </c>
      <c r="C834">
        <v>2</v>
      </c>
      <c r="D834" t="s">
        <v>52</v>
      </c>
      <c r="E834" s="28">
        <v>14</v>
      </c>
      <c r="F834" s="10">
        <v>128</v>
      </c>
      <c r="G834" s="27">
        <v>0</v>
      </c>
      <c r="H834" s="10">
        <v>0</v>
      </c>
      <c r="I834" s="11">
        <f t="shared" si="13"/>
        <v>9.8591549295774641</v>
      </c>
    </row>
    <row r="835" spans="1:9" x14ac:dyDescent="0.25">
      <c r="A835" t="s">
        <v>16</v>
      </c>
      <c r="B835" t="s">
        <v>5</v>
      </c>
      <c r="C835">
        <v>2</v>
      </c>
      <c r="D835" t="s">
        <v>52</v>
      </c>
      <c r="E835" s="28">
        <v>34</v>
      </c>
      <c r="F835" s="10">
        <v>144</v>
      </c>
      <c r="G835" s="27">
        <v>0</v>
      </c>
      <c r="H835" s="10">
        <v>0</v>
      </c>
      <c r="I835" s="11">
        <f t="shared" si="13"/>
        <v>19.101123595505616</v>
      </c>
    </row>
    <row r="836" spans="1:9" x14ac:dyDescent="0.25">
      <c r="A836" t="s">
        <v>16</v>
      </c>
      <c r="B836" t="s">
        <v>5</v>
      </c>
      <c r="C836">
        <v>2</v>
      </c>
      <c r="D836" t="s">
        <v>52</v>
      </c>
      <c r="E836" s="28">
        <v>191</v>
      </c>
      <c r="F836" s="10">
        <v>109</v>
      </c>
      <c r="G836" s="27">
        <v>0</v>
      </c>
      <c r="H836" s="10">
        <v>0</v>
      </c>
      <c r="I836" s="11">
        <f t="shared" si="13"/>
        <v>63.666666666666671</v>
      </c>
    </row>
    <row r="837" spans="1:9" x14ac:dyDescent="0.25">
      <c r="A837">
        <v>3871</v>
      </c>
      <c r="B837" t="s">
        <v>5</v>
      </c>
      <c r="C837">
        <v>3</v>
      </c>
      <c r="D837" t="s">
        <v>52</v>
      </c>
      <c r="E837" s="28">
        <v>0</v>
      </c>
      <c r="F837" s="10">
        <v>1</v>
      </c>
      <c r="G837" s="27"/>
      <c r="H837" s="10">
        <v>0</v>
      </c>
      <c r="I837" s="11">
        <f t="shared" ref="I837:I905" si="14">IF(ISBLANK(E837),"",SUM(E837,H837)/SUM(E837:H837)*100)</f>
        <v>0</v>
      </c>
    </row>
    <row r="838" spans="1:9" x14ac:dyDescent="0.25">
      <c r="A838">
        <v>3871</v>
      </c>
      <c r="B838" t="s">
        <v>5</v>
      </c>
      <c r="C838">
        <v>3</v>
      </c>
      <c r="D838" t="s">
        <v>52</v>
      </c>
      <c r="E838" s="28">
        <v>0</v>
      </c>
      <c r="F838" s="10">
        <v>1</v>
      </c>
      <c r="H838" s="10">
        <v>0</v>
      </c>
      <c r="I838" s="11">
        <f t="shared" si="14"/>
        <v>0</v>
      </c>
    </row>
    <row r="839" spans="1:9" x14ac:dyDescent="0.25">
      <c r="A839">
        <v>3871</v>
      </c>
      <c r="B839" t="s">
        <v>5</v>
      </c>
      <c r="C839">
        <v>3</v>
      </c>
      <c r="D839" t="s">
        <v>52</v>
      </c>
      <c r="E839" s="28">
        <v>0</v>
      </c>
      <c r="F839" s="10">
        <v>1</v>
      </c>
      <c r="G839" s="27"/>
      <c r="H839" s="10">
        <v>0</v>
      </c>
      <c r="I839" s="11">
        <f t="shared" si="14"/>
        <v>0</v>
      </c>
    </row>
    <row r="840" spans="1:9" x14ac:dyDescent="0.25">
      <c r="A840">
        <v>3871</v>
      </c>
      <c r="B840" t="s">
        <v>5</v>
      </c>
      <c r="C840">
        <v>3</v>
      </c>
      <c r="D840" t="s">
        <v>52</v>
      </c>
      <c r="E840" s="28">
        <v>3</v>
      </c>
      <c r="F840" s="10">
        <v>239</v>
      </c>
      <c r="G840" s="27">
        <v>0</v>
      </c>
      <c r="H840" s="27">
        <v>0</v>
      </c>
      <c r="I840" s="11">
        <f t="shared" si="14"/>
        <v>1.2396694214876034</v>
      </c>
    </row>
    <row r="841" spans="1:9" x14ac:dyDescent="0.25">
      <c r="A841">
        <v>3871</v>
      </c>
      <c r="B841" t="s">
        <v>5</v>
      </c>
      <c r="C841">
        <v>3</v>
      </c>
      <c r="D841" t="s">
        <v>52</v>
      </c>
      <c r="E841" s="28">
        <v>0</v>
      </c>
      <c r="F841" s="10">
        <v>1</v>
      </c>
      <c r="G841" s="27"/>
      <c r="H841" s="10">
        <v>0</v>
      </c>
      <c r="I841" s="11">
        <f t="shared" si="14"/>
        <v>0</v>
      </c>
    </row>
    <row r="842" spans="1:9" x14ac:dyDescent="0.25">
      <c r="A842">
        <v>3871</v>
      </c>
      <c r="B842" t="s">
        <v>5</v>
      </c>
      <c r="C842">
        <v>3</v>
      </c>
      <c r="D842" t="s">
        <v>52</v>
      </c>
      <c r="E842" s="28">
        <v>0</v>
      </c>
      <c r="F842" s="10">
        <v>1</v>
      </c>
      <c r="G842" s="27"/>
      <c r="H842" s="10">
        <v>0</v>
      </c>
      <c r="I842" s="11">
        <f t="shared" si="14"/>
        <v>0</v>
      </c>
    </row>
    <row r="843" spans="1:9" x14ac:dyDescent="0.25">
      <c r="A843">
        <v>3871</v>
      </c>
      <c r="B843" t="s">
        <v>5</v>
      </c>
      <c r="C843">
        <v>3</v>
      </c>
      <c r="D843" t="s">
        <v>52</v>
      </c>
      <c r="E843" s="28">
        <v>2</v>
      </c>
      <c r="F843" s="10">
        <v>185</v>
      </c>
      <c r="G843" s="27">
        <v>0</v>
      </c>
      <c r="H843" s="10">
        <v>0</v>
      </c>
      <c r="I843" s="11">
        <f t="shared" si="14"/>
        <v>1.0695187165775399</v>
      </c>
    </row>
    <row r="844" spans="1:9" x14ac:dyDescent="0.25">
      <c r="A844">
        <v>3871</v>
      </c>
      <c r="B844" t="s">
        <v>5</v>
      </c>
      <c r="C844">
        <v>3</v>
      </c>
      <c r="D844" t="s">
        <v>52</v>
      </c>
      <c r="E844" s="28">
        <v>0</v>
      </c>
      <c r="F844" s="10">
        <v>1</v>
      </c>
      <c r="G844" s="27"/>
      <c r="H844" s="10">
        <v>0</v>
      </c>
      <c r="I844" s="11">
        <f t="shared" si="14"/>
        <v>0</v>
      </c>
    </row>
    <row r="845" spans="1:9" x14ac:dyDescent="0.25">
      <c r="A845">
        <v>3871</v>
      </c>
      <c r="B845" t="s">
        <v>5</v>
      </c>
      <c r="C845">
        <v>3</v>
      </c>
      <c r="D845" t="s">
        <v>52</v>
      </c>
      <c r="E845" s="28">
        <v>0</v>
      </c>
      <c r="F845" s="10">
        <v>1</v>
      </c>
      <c r="G845" s="27"/>
      <c r="H845" s="10">
        <v>0</v>
      </c>
      <c r="I845" s="11">
        <f t="shared" si="14"/>
        <v>0</v>
      </c>
    </row>
    <row r="846" spans="1:9" x14ac:dyDescent="0.25">
      <c r="A846">
        <v>3871</v>
      </c>
      <c r="B846" t="s">
        <v>5</v>
      </c>
      <c r="C846">
        <v>3</v>
      </c>
      <c r="D846" t="s">
        <v>52</v>
      </c>
      <c r="E846" s="28">
        <v>2</v>
      </c>
      <c r="F846" s="10">
        <v>101</v>
      </c>
      <c r="G846" s="27">
        <v>0</v>
      </c>
      <c r="H846" s="10">
        <v>0</v>
      </c>
      <c r="I846" s="11">
        <f t="shared" si="14"/>
        <v>1.9417475728155338</v>
      </c>
    </row>
    <row r="847" spans="1:9" x14ac:dyDescent="0.25">
      <c r="A847">
        <v>3871</v>
      </c>
      <c r="B847" t="s">
        <v>5</v>
      </c>
      <c r="C847">
        <v>3</v>
      </c>
      <c r="D847" t="s">
        <v>50</v>
      </c>
      <c r="E847" s="28">
        <v>0</v>
      </c>
      <c r="F847" s="10">
        <v>1</v>
      </c>
      <c r="G847" s="27"/>
      <c r="H847" s="10">
        <v>0</v>
      </c>
      <c r="I847" s="11">
        <f t="shared" si="14"/>
        <v>0</v>
      </c>
    </row>
    <row r="848" spans="1:9" x14ac:dyDescent="0.25">
      <c r="A848">
        <v>3871</v>
      </c>
      <c r="B848" t="s">
        <v>5</v>
      </c>
      <c r="C848">
        <v>3</v>
      </c>
      <c r="D848" t="s">
        <v>50</v>
      </c>
      <c r="E848" s="28">
        <v>1</v>
      </c>
      <c r="F848" s="10">
        <v>209</v>
      </c>
      <c r="G848" s="27">
        <v>25</v>
      </c>
      <c r="H848" s="10">
        <v>0</v>
      </c>
      <c r="I848" s="11">
        <f t="shared" si="14"/>
        <v>0.42553191489361702</v>
      </c>
    </row>
    <row r="849" spans="1:9" x14ac:dyDescent="0.25">
      <c r="A849">
        <v>3871</v>
      </c>
      <c r="B849" t="s">
        <v>5</v>
      </c>
      <c r="C849">
        <v>3</v>
      </c>
      <c r="D849" t="s">
        <v>50</v>
      </c>
      <c r="E849" s="28">
        <v>0</v>
      </c>
      <c r="F849" s="10">
        <v>1</v>
      </c>
      <c r="G849" s="27"/>
      <c r="H849" s="10">
        <v>0</v>
      </c>
      <c r="I849" s="11">
        <f t="shared" si="14"/>
        <v>0</v>
      </c>
    </row>
    <row r="850" spans="1:9" x14ac:dyDescent="0.25">
      <c r="A850">
        <v>3871</v>
      </c>
      <c r="B850" t="s">
        <v>5</v>
      </c>
      <c r="C850">
        <v>3</v>
      </c>
      <c r="D850" t="s">
        <v>50</v>
      </c>
      <c r="E850" s="28">
        <v>0</v>
      </c>
      <c r="F850" s="10">
        <v>1</v>
      </c>
      <c r="G850" s="27"/>
      <c r="H850" s="10">
        <v>0</v>
      </c>
      <c r="I850" s="11">
        <f t="shared" si="14"/>
        <v>0</v>
      </c>
    </row>
    <row r="851" spans="1:9" x14ac:dyDescent="0.25">
      <c r="A851">
        <v>3871</v>
      </c>
      <c r="B851" t="s">
        <v>5</v>
      </c>
      <c r="C851">
        <v>3</v>
      </c>
      <c r="D851" t="s">
        <v>50</v>
      </c>
      <c r="E851" s="28">
        <v>3</v>
      </c>
      <c r="F851" s="10">
        <v>158</v>
      </c>
      <c r="G851" s="27">
        <v>17</v>
      </c>
      <c r="H851" s="10">
        <v>0</v>
      </c>
      <c r="I851" s="11">
        <f t="shared" si="14"/>
        <v>1.6853932584269662</v>
      </c>
    </row>
    <row r="852" spans="1:9" x14ac:dyDescent="0.25">
      <c r="A852">
        <v>3871</v>
      </c>
      <c r="B852" t="s">
        <v>5</v>
      </c>
      <c r="C852">
        <v>3</v>
      </c>
      <c r="D852" t="s">
        <v>50</v>
      </c>
      <c r="E852" s="28">
        <v>0</v>
      </c>
      <c r="F852" s="10">
        <v>1</v>
      </c>
      <c r="G852" s="27"/>
      <c r="H852" s="10">
        <v>0</v>
      </c>
      <c r="I852" s="11">
        <f t="shared" si="14"/>
        <v>0</v>
      </c>
    </row>
    <row r="853" spans="1:9" x14ac:dyDescent="0.25">
      <c r="A853">
        <v>3871</v>
      </c>
      <c r="B853" t="s">
        <v>5</v>
      </c>
      <c r="C853">
        <v>3</v>
      </c>
      <c r="D853" t="s">
        <v>50</v>
      </c>
      <c r="E853" s="28">
        <v>0</v>
      </c>
      <c r="F853" s="10">
        <v>1</v>
      </c>
      <c r="G853" s="27"/>
      <c r="H853" s="10">
        <v>0</v>
      </c>
      <c r="I853" s="11">
        <f t="shared" si="14"/>
        <v>0</v>
      </c>
    </row>
    <row r="854" spans="1:9" x14ac:dyDescent="0.25">
      <c r="A854">
        <v>3871</v>
      </c>
      <c r="B854" t="s">
        <v>5</v>
      </c>
      <c r="C854">
        <v>3</v>
      </c>
      <c r="D854" t="s">
        <v>50</v>
      </c>
      <c r="E854" s="28">
        <v>0</v>
      </c>
      <c r="F854" s="10">
        <v>1</v>
      </c>
      <c r="G854" s="27"/>
      <c r="H854" s="10">
        <v>0</v>
      </c>
      <c r="I854" s="11">
        <f t="shared" si="14"/>
        <v>0</v>
      </c>
    </row>
    <row r="855" spans="1:9" x14ac:dyDescent="0.25">
      <c r="A855">
        <v>3871</v>
      </c>
      <c r="B855" t="s">
        <v>5</v>
      </c>
      <c r="C855">
        <v>3</v>
      </c>
      <c r="D855" t="s">
        <v>50</v>
      </c>
      <c r="E855" s="28">
        <v>0</v>
      </c>
      <c r="F855" s="10">
        <v>1</v>
      </c>
      <c r="G855" s="27"/>
      <c r="H855" s="10">
        <v>0</v>
      </c>
      <c r="I855" s="11">
        <f t="shared" si="14"/>
        <v>0</v>
      </c>
    </row>
    <row r="856" spans="1:9" x14ac:dyDescent="0.25">
      <c r="A856">
        <v>3871</v>
      </c>
      <c r="B856" t="s">
        <v>5</v>
      </c>
      <c r="C856">
        <v>3</v>
      </c>
      <c r="D856" t="s">
        <v>50</v>
      </c>
      <c r="E856" s="28">
        <v>2</v>
      </c>
      <c r="F856" s="10">
        <v>301</v>
      </c>
      <c r="G856" s="27">
        <v>9</v>
      </c>
      <c r="H856" s="10">
        <v>0</v>
      </c>
      <c r="I856" s="11">
        <f t="shared" si="14"/>
        <v>0.64102564102564097</v>
      </c>
    </row>
    <row r="857" spans="1:9" x14ac:dyDescent="0.25">
      <c r="A857">
        <v>3871</v>
      </c>
      <c r="B857" t="s">
        <v>5</v>
      </c>
      <c r="C857">
        <v>3</v>
      </c>
      <c r="D857" t="s">
        <v>51</v>
      </c>
      <c r="E857" s="28">
        <v>0</v>
      </c>
      <c r="F857" s="10">
        <v>1</v>
      </c>
      <c r="G857" s="27"/>
      <c r="H857" s="10">
        <v>0</v>
      </c>
      <c r="I857" s="11">
        <f t="shared" si="14"/>
        <v>0</v>
      </c>
    </row>
    <row r="858" spans="1:9" x14ac:dyDescent="0.25">
      <c r="A858">
        <v>3871</v>
      </c>
      <c r="B858" t="s">
        <v>5</v>
      </c>
      <c r="C858">
        <v>3</v>
      </c>
      <c r="D858" t="s">
        <v>51</v>
      </c>
      <c r="E858" s="28">
        <v>0</v>
      </c>
      <c r="F858" s="10">
        <v>1</v>
      </c>
      <c r="G858" s="27"/>
      <c r="H858" s="10">
        <v>0</v>
      </c>
      <c r="I858" s="11">
        <f t="shared" si="14"/>
        <v>0</v>
      </c>
    </row>
    <row r="859" spans="1:9" x14ac:dyDescent="0.25">
      <c r="A859">
        <v>3871</v>
      </c>
      <c r="B859" t="s">
        <v>5</v>
      </c>
      <c r="C859">
        <v>3</v>
      </c>
      <c r="D859" t="s">
        <v>51</v>
      </c>
      <c r="E859" s="28">
        <v>0</v>
      </c>
      <c r="F859" s="10">
        <v>1</v>
      </c>
      <c r="G859" s="27"/>
      <c r="H859" s="10">
        <v>0</v>
      </c>
      <c r="I859" s="11">
        <f t="shared" si="14"/>
        <v>0</v>
      </c>
    </row>
    <row r="860" spans="1:9" x14ac:dyDescent="0.25">
      <c r="A860">
        <v>3871</v>
      </c>
      <c r="B860" t="s">
        <v>5</v>
      </c>
      <c r="C860">
        <v>3</v>
      </c>
      <c r="D860" t="s">
        <v>51</v>
      </c>
      <c r="E860" s="28">
        <v>0</v>
      </c>
      <c r="F860" s="10">
        <v>1</v>
      </c>
      <c r="G860" s="27"/>
      <c r="H860" s="10">
        <v>0</v>
      </c>
      <c r="I860" s="11">
        <f t="shared" si="14"/>
        <v>0</v>
      </c>
    </row>
    <row r="861" spans="1:9" x14ac:dyDescent="0.25">
      <c r="A861">
        <v>3871</v>
      </c>
      <c r="B861" t="s">
        <v>5</v>
      </c>
      <c r="C861">
        <v>3</v>
      </c>
      <c r="D861" t="s">
        <v>51</v>
      </c>
      <c r="E861" s="28">
        <v>0</v>
      </c>
      <c r="F861" s="10">
        <v>1</v>
      </c>
      <c r="G861" s="27"/>
      <c r="H861" s="10">
        <v>0</v>
      </c>
      <c r="I861" s="11">
        <f t="shared" si="14"/>
        <v>0</v>
      </c>
    </row>
    <row r="862" spans="1:9" x14ac:dyDescent="0.25">
      <c r="A862">
        <v>3871</v>
      </c>
      <c r="B862" t="s">
        <v>5</v>
      </c>
      <c r="C862">
        <v>3</v>
      </c>
      <c r="D862" t="s">
        <v>51</v>
      </c>
      <c r="E862" s="28">
        <v>0</v>
      </c>
      <c r="F862" s="10">
        <v>1</v>
      </c>
      <c r="G862" s="27"/>
      <c r="H862" s="10">
        <v>0</v>
      </c>
      <c r="I862" s="11">
        <f t="shared" si="14"/>
        <v>0</v>
      </c>
    </row>
    <row r="863" spans="1:9" x14ac:dyDescent="0.25">
      <c r="A863">
        <v>3871</v>
      </c>
      <c r="B863" t="s">
        <v>5</v>
      </c>
      <c r="C863">
        <v>3</v>
      </c>
      <c r="D863" t="s">
        <v>51</v>
      </c>
      <c r="E863" s="28">
        <v>0</v>
      </c>
      <c r="F863" s="10">
        <v>1</v>
      </c>
      <c r="G863" s="27"/>
      <c r="H863" s="10">
        <v>0</v>
      </c>
      <c r="I863" s="11">
        <f t="shared" si="14"/>
        <v>0</v>
      </c>
    </row>
    <row r="864" spans="1:9" x14ac:dyDescent="0.25">
      <c r="A864">
        <v>3871</v>
      </c>
      <c r="B864" t="s">
        <v>5</v>
      </c>
      <c r="C864">
        <v>3</v>
      </c>
      <c r="D864" t="s">
        <v>51</v>
      </c>
      <c r="E864" s="28">
        <v>0</v>
      </c>
      <c r="F864" s="10">
        <v>1</v>
      </c>
      <c r="G864" s="27"/>
      <c r="H864" s="10">
        <v>0</v>
      </c>
      <c r="I864" s="11">
        <f t="shared" si="14"/>
        <v>0</v>
      </c>
    </row>
    <row r="865" spans="1:9" x14ac:dyDescent="0.25">
      <c r="A865">
        <v>3871</v>
      </c>
      <c r="B865" t="s">
        <v>5</v>
      </c>
      <c r="C865">
        <v>3</v>
      </c>
      <c r="D865" t="s">
        <v>51</v>
      </c>
      <c r="E865" s="28">
        <v>0</v>
      </c>
      <c r="F865" s="10">
        <v>1</v>
      </c>
      <c r="G865" s="27"/>
      <c r="H865" s="10">
        <v>0</v>
      </c>
      <c r="I865" s="11">
        <f t="shared" si="14"/>
        <v>0</v>
      </c>
    </row>
    <row r="866" spans="1:9" x14ac:dyDescent="0.25">
      <c r="A866">
        <v>3871</v>
      </c>
      <c r="B866" t="s">
        <v>5</v>
      </c>
      <c r="C866">
        <v>3</v>
      </c>
      <c r="D866" t="s">
        <v>51</v>
      </c>
      <c r="E866" s="28">
        <v>0</v>
      </c>
      <c r="F866" s="10">
        <v>1</v>
      </c>
      <c r="G866" s="27"/>
      <c r="H866" s="10">
        <v>0</v>
      </c>
      <c r="I866" s="11">
        <f t="shared" si="14"/>
        <v>0</v>
      </c>
    </row>
    <row r="867" spans="1:9" x14ac:dyDescent="0.25">
      <c r="A867" t="s">
        <v>31</v>
      </c>
      <c r="B867" t="s">
        <v>5</v>
      </c>
      <c r="C867">
        <v>3</v>
      </c>
      <c r="D867" t="s">
        <v>50</v>
      </c>
      <c r="E867" s="10">
        <v>0</v>
      </c>
      <c r="F867" s="10">
        <v>1</v>
      </c>
      <c r="G867" s="10">
        <v>0</v>
      </c>
      <c r="H867" s="10">
        <v>0</v>
      </c>
      <c r="I867" s="11">
        <f t="shared" si="14"/>
        <v>0</v>
      </c>
    </row>
    <row r="868" spans="1:9" x14ac:dyDescent="0.25">
      <c r="A868" t="s">
        <v>31</v>
      </c>
      <c r="B868" t="s">
        <v>5</v>
      </c>
      <c r="C868">
        <v>3</v>
      </c>
      <c r="D868" t="s">
        <v>50</v>
      </c>
      <c r="E868" s="10">
        <v>0</v>
      </c>
      <c r="F868" s="10">
        <v>1</v>
      </c>
      <c r="G868" s="10">
        <v>0</v>
      </c>
      <c r="H868" s="10">
        <v>0</v>
      </c>
      <c r="I868" s="11">
        <f t="shared" si="14"/>
        <v>0</v>
      </c>
    </row>
    <row r="869" spans="1:9" x14ac:dyDescent="0.25">
      <c r="A869" t="s">
        <v>31</v>
      </c>
      <c r="B869" t="s">
        <v>5</v>
      </c>
      <c r="C869">
        <v>3</v>
      </c>
      <c r="D869" t="s">
        <v>50</v>
      </c>
      <c r="E869" s="10">
        <v>0</v>
      </c>
      <c r="F869" s="10">
        <v>1</v>
      </c>
      <c r="G869" s="10">
        <v>0</v>
      </c>
      <c r="H869" s="10">
        <v>0</v>
      </c>
      <c r="I869" s="11">
        <f t="shared" si="14"/>
        <v>0</v>
      </c>
    </row>
    <row r="870" spans="1:9" x14ac:dyDescent="0.25">
      <c r="A870" t="s">
        <v>31</v>
      </c>
      <c r="B870" t="s">
        <v>5</v>
      </c>
      <c r="C870">
        <v>3</v>
      </c>
      <c r="D870" t="s">
        <v>50</v>
      </c>
      <c r="E870" s="10">
        <v>0</v>
      </c>
      <c r="F870" s="10">
        <v>1</v>
      </c>
      <c r="G870" s="10">
        <v>0</v>
      </c>
      <c r="H870" s="10">
        <v>0</v>
      </c>
      <c r="I870" s="11">
        <f t="shared" si="14"/>
        <v>0</v>
      </c>
    </row>
    <row r="871" spans="1:9" x14ac:dyDescent="0.25">
      <c r="A871" t="s">
        <v>31</v>
      </c>
      <c r="B871" t="s">
        <v>5</v>
      </c>
      <c r="C871">
        <v>3</v>
      </c>
      <c r="D871" t="s">
        <v>50</v>
      </c>
      <c r="E871" s="10">
        <v>0</v>
      </c>
      <c r="F871" s="10">
        <v>1</v>
      </c>
      <c r="G871" s="10">
        <v>0</v>
      </c>
      <c r="H871" s="10">
        <v>0</v>
      </c>
      <c r="I871" s="11">
        <f t="shared" si="14"/>
        <v>0</v>
      </c>
    </row>
    <row r="872" spans="1:9" x14ac:dyDescent="0.25">
      <c r="A872" t="s">
        <v>31</v>
      </c>
      <c r="B872" t="s">
        <v>5</v>
      </c>
      <c r="C872">
        <v>3</v>
      </c>
      <c r="D872" t="s">
        <v>50</v>
      </c>
      <c r="E872" s="28">
        <v>1</v>
      </c>
      <c r="F872" s="10">
        <v>256</v>
      </c>
      <c r="G872" s="27">
        <v>22</v>
      </c>
      <c r="H872" s="10">
        <v>0</v>
      </c>
      <c r="I872" s="11">
        <f t="shared" si="14"/>
        <v>0.35842293906810035</v>
      </c>
    </row>
    <row r="873" spans="1:9" x14ac:dyDescent="0.25">
      <c r="A873" t="s">
        <v>31</v>
      </c>
      <c r="B873" t="s">
        <v>5</v>
      </c>
      <c r="C873">
        <v>3</v>
      </c>
      <c r="D873" t="s">
        <v>50</v>
      </c>
      <c r="E873" s="28">
        <v>1</v>
      </c>
      <c r="F873" s="10">
        <v>220</v>
      </c>
      <c r="G873" s="27">
        <v>14</v>
      </c>
      <c r="H873" s="10">
        <v>0</v>
      </c>
      <c r="I873" s="11">
        <f t="shared" si="14"/>
        <v>0.42553191489361702</v>
      </c>
    </row>
    <row r="874" spans="1:9" x14ac:dyDescent="0.25">
      <c r="A874" t="s">
        <v>31</v>
      </c>
      <c r="B874" t="s">
        <v>5</v>
      </c>
      <c r="C874">
        <v>3</v>
      </c>
      <c r="D874" t="s">
        <v>50</v>
      </c>
      <c r="E874" s="28">
        <v>0</v>
      </c>
      <c r="F874" s="10">
        <v>185</v>
      </c>
      <c r="G874" s="27">
        <v>17</v>
      </c>
      <c r="H874" s="10">
        <v>0</v>
      </c>
      <c r="I874" s="11">
        <f t="shared" si="14"/>
        <v>0</v>
      </c>
    </row>
    <row r="875" spans="1:9" x14ac:dyDescent="0.25">
      <c r="A875" t="s">
        <v>31</v>
      </c>
      <c r="B875" t="s">
        <v>5</v>
      </c>
      <c r="C875">
        <v>3</v>
      </c>
      <c r="D875" t="s">
        <v>50</v>
      </c>
      <c r="E875" s="28">
        <v>0</v>
      </c>
      <c r="F875" s="10">
        <v>204</v>
      </c>
      <c r="G875" s="27">
        <v>10</v>
      </c>
      <c r="H875" s="10">
        <v>0</v>
      </c>
      <c r="I875" s="11">
        <f t="shared" si="14"/>
        <v>0</v>
      </c>
    </row>
    <row r="876" spans="1:9" x14ac:dyDescent="0.25">
      <c r="A876" t="s">
        <v>31</v>
      </c>
      <c r="B876" t="s">
        <v>5</v>
      </c>
      <c r="C876">
        <v>3</v>
      </c>
      <c r="D876" t="s">
        <v>50</v>
      </c>
      <c r="E876" s="28">
        <v>0</v>
      </c>
      <c r="F876" s="10">
        <v>231</v>
      </c>
      <c r="G876" s="27">
        <v>11</v>
      </c>
      <c r="H876" s="10">
        <v>0</v>
      </c>
      <c r="I876" s="11">
        <f t="shared" si="14"/>
        <v>0</v>
      </c>
    </row>
    <row r="877" spans="1:9" x14ac:dyDescent="0.25">
      <c r="A877" t="s">
        <v>31</v>
      </c>
      <c r="B877" t="s">
        <v>5</v>
      </c>
      <c r="C877">
        <v>3</v>
      </c>
      <c r="D877" t="s">
        <v>51</v>
      </c>
      <c r="E877" s="10">
        <v>0</v>
      </c>
      <c r="F877" s="10">
        <v>1</v>
      </c>
      <c r="G877" s="10">
        <v>0</v>
      </c>
      <c r="H877" s="10">
        <v>0</v>
      </c>
      <c r="I877" s="11">
        <f t="shared" si="14"/>
        <v>0</v>
      </c>
    </row>
    <row r="878" spans="1:9" x14ac:dyDescent="0.25">
      <c r="A878" t="s">
        <v>31</v>
      </c>
      <c r="B878" t="s">
        <v>5</v>
      </c>
      <c r="C878">
        <v>3</v>
      </c>
      <c r="D878" t="s">
        <v>51</v>
      </c>
      <c r="E878" s="10">
        <v>0</v>
      </c>
      <c r="F878" s="10">
        <v>1</v>
      </c>
      <c r="G878" s="10">
        <v>0</v>
      </c>
      <c r="H878" s="10">
        <v>0</v>
      </c>
      <c r="I878" s="11">
        <f t="shared" si="14"/>
        <v>0</v>
      </c>
    </row>
    <row r="879" spans="1:9" x14ac:dyDescent="0.25">
      <c r="A879" t="s">
        <v>31</v>
      </c>
      <c r="B879" t="s">
        <v>5</v>
      </c>
      <c r="C879">
        <v>3</v>
      </c>
      <c r="D879" t="s">
        <v>51</v>
      </c>
      <c r="E879" s="10">
        <v>0</v>
      </c>
      <c r="F879" s="10">
        <v>1</v>
      </c>
      <c r="G879" s="10">
        <v>0</v>
      </c>
      <c r="H879" s="10">
        <v>0</v>
      </c>
      <c r="I879" s="11">
        <f t="shared" si="14"/>
        <v>0</v>
      </c>
    </row>
    <row r="880" spans="1:9" x14ac:dyDescent="0.25">
      <c r="A880" t="s">
        <v>31</v>
      </c>
      <c r="B880" t="s">
        <v>5</v>
      </c>
      <c r="C880">
        <v>3</v>
      </c>
      <c r="D880" t="s">
        <v>51</v>
      </c>
      <c r="E880" s="10">
        <v>0</v>
      </c>
      <c r="F880" s="10">
        <v>1</v>
      </c>
      <c r="G880" s="10">
        <v>0</v>
      </c>
      <c r="H880" s="10">
        <v>0</v>
      </c>
      <c r="I880" s="11">
        <f t="shared" si="14"/>
        <v>0</v>
      </c>
    </row>
    <row r="881" spans="1:9" x14ac:dyDescent="0.25">
      <c r="A881" t="s">
        <v>31</v>
      </c>
      <c r="B881" t="s">
        <v>5</v>
      </c>
      <c r="C881">
        <v>3</v>
      </c>
      <c r="D881" t="s">
        <v>51</v>
      </c>
      <c r="E881" s="10">
        <v>0</v>
      </c>
      <c r="F881" s="10">
        <v>1</v>
      </c>
      <c r="G881" s="10">
        <v>0</v>
      </c>
      <c r="H881" s="10">
        <v>0</v>
      </c>
      <c r="I881" s="11">
        <f t="shared" si="14"/>
        <v>0</v>
      </c>
    </row>
    <row r="882" spans="1:9" x14ac:dyDescent="0.25">
      <c r="A882" t="s">
        <v>31</v>
      </c>
      <c r="B882" t="s">
        <v>5</v>
      </c>
      <c r="C882">
        <v>3</v>
      </c>
      <c r="D882" t="s">
        <v>51</v>
      </c>
      <c r="E882" s="28">
        <v>0</v>
      </c>
      <c r="F882" s="10">
        <v>229</v>
      </c>
      <c r="G882" s="27">
        <v>51</v>
      </c>
      <c r="H882" s="10">
        <v>0</v>
      </c>
      <c r="I882" s="11">
        <f t="shared" si="14"/>
        <v>0</v>
      </c>
    </row>
    <row r="883" spans="1:9" x14ac:dyDescent="0.25">
      <c r="A883" t="s">
        <v>31</v>
      </c>
      <c r="B883" t="s">
        <v>5</v>
      </c>
      <c r="C883">
        <v>3</v>
      </c>
      <c r="D883" t="s">
        <v>51</v>
      </c>
      <c r="E883" s="28">
        <v>0</v>
      </c>
      <c r="F883" s="10">
        <v>210</v>
      </c>
      <c r="G883" s="27">
        <v>51</v>
      </c>
      <c r="H883" s="10">
        <v>0</v>
      </c>
      <c r="I883" s="11">
        <f t="shared" si="14"/>
        <v>0</v>
      </c>
    </row>
    <row r="884" spans="1:9" x14ac:dyDescent="0.25">
      <c r="A884" t="s">
        <v>31</v>
      </c>
      <c r="B884" t="s">
        <v>5</v>
      </c>
      <c r="C884">
        <v>3</v>
      </c>
      <c r="D884" t="s">
        <v>51</v>
      </c>
      <c r="E884" s="28">
        <v>0</v>
      </c>
      <c r="F884" s="10">
        <v>245</v>
      </c>
      <c r="G884" s="27">
        <v>50</v>
      </c>
      <c r="H884" s="10">
        <v>0</v>
      </c>
      <c r="I884" s="11">
        <f t="shared" si="14"/>
        <v>0</v>
      </c>
    </row>
    <row r="885" spans="1:9" x14ac:dyDescent="0.25">
      <c r="A885" t="s">
        <v>31</v>
      </c>
      <c r="B885" t="s">
        <v>5</v>
      </c>
      <c r="C885">
        <v>3</v>
      </c>
      <c r="D885" t="s">
        <v>51</v>
      </c>
      <c r="E885" s="28">
        <v>0</v>
      </c>
      <c r="F885" s="10">
        <v>164</v>
      </c>
      <c r="G885" s="27">
        <v>44</v>
      </c>
      <c r="H885" s="10">
        <v>0</v>
      </c>
      <c r="I885" s="11">
        <f t="shared" si="14"/>
        <v>0</v>
      </c>
    </row>
    <row r="886" spans="1:9" x14ac:dyDescent="0.25">
      <c r="A886" t="s">
        <v>31</v>
      </c>
      <c r="B886" t="s">
        <v>5</v>
      </c>
      <c r="C886">
        <v>3</v>
      </c>
      <c r="D886" t="s">
        <v>51</v>
      </c>
      <c r="E886" s="28">
        <v>0</v>
      </c>
      <c r="F886" s="10">
        <v>179</v>
      </c>
      <c r="G886" s="27">
        <v>35</v>
      </c>
      <c r="H886" s="10">
        <v>0</v>
      </c>
      <c r="I886" s="11">
        <f t="shared" si="14"/>
        <v>0</v>
      </c>
    </row>
    <row r="887" spans="1:9" x14ac:dyDescent="0.25">
      <c r="A887" t="s">
        <v>31</v>
      </c>
      <c r="B887" t="s">
        <v>5</v>
      </c>
      <c r="C887">
        <v>3</v>
      </c>
      <c r="D887" t="s">
        <v>52</v>
      </c>
      <c r="E887" s="10">
        <v>2</v>
      </c>
      <c r="F887" s="10">
        <v>230</v>
      </c>
      <c r="G887" s="10">
        <v>0</v>
      </c>
      <c r="H887" s="10">
        <v>0</v>
      </c>
      <c r="I887" s="11">
        <f t="shared" si="14"/>
        <v>0.86206896551724133</v>
      </c>
    </row>
    <row r="888" spans="1:9" x14ac:dyDescent="0.25">
      <c r="A888" t="s">
        <v>31</v>
      </c>
      <c r="B888" t="s">
        <v>5</v>
      </c>
      <c r="C888">
        <v>3</v>
      </c>
      <c r="D888" t="s">
        <v>52</v>
      </c>
      <c r="E888" s="10">
        <v>3</v>
      </c>
      <c r="F888" s="10">
        <v>310</v>
      </c>
      <c r="G888" s="10">
        <v>0</v>
      </c>
      <c r="H888" s="10">
        <v>0</v>
      </c>
      <c r="I888" s="11">
        <f t="shared" si="14"/>
        <v>0.95846645367412142</v>
      </c>
    </row>
    <row r="889" spans="1:9" x14ac:dyDescent="0.25">
      <c r="A889" t="s">
        <v>31</v>
      </c>
      <c r="B889" t="s">
        <v>5</v>
      </c>
      <c r="C889">
        <v>3</v>
      </c>
      <c r="D889" t="s">
        <v>52</v>
      </c>
      <c r="E889" s="10">
        <v>19</v>
      </c>
      <c r="F889" s="10">
        <v>235</v>
      </c>
      <c r="G889" s="10">
        <v>0</v>
      </c>
      <c r="H889" s="10">
        <v>0</v>
      </c>
      <c r="I889" s="11">
        <f t="shared" si="14"/>
        <v>7.4803149606299222</v>
      </c>
    </row>
    <row r="890" spans="1:9" x14ac:dyDescent="0.25">
      <c r="A890" t="s">
        <v>31</v>
      </c>
      <c r="B890" t="s">
        <v>5</v>
      </c>
      <c r="C890">
        <v>3</v>
      </c>
      <c r="D890" t="s">
        <v>52</v>
      </c>
      <c r="E890" s="10">
        <v>8</v>
      </c>
      <c r="F890" s="10">
        <v>324</v>
      </c>
      <c r="G890" s="10">
        <v>0</v>
      </c>
      <c r="H890" s="10">
        <v>0</v>
      </c>
      <c r="I890" s="11">
        <f t="shared" si="14"/>
        <v>2.4096385542168677</v>
      </c>
    </row>
    <row r="891" spans="1:9" x14ac:dyDescent="0.25">
      <c r="A891" t="s">
        <v>31</v>
      </c>
      <c r="B891" t="s">
        <v>5</v>
      </c>
      <c r="C891">
        <v>3</v>
      </c>
      <c r="D891" t="s">
        <v>52</v>
      </c>
      <c r="E891" s="10">
        <v>0</v>
      </c>
      <c r="F891" s="10">
        <v>1</v>
      </c>
      <c r="G891" s="10">
        <v>0</v>
      </c>
      <c r="H891" s="10">
        <v>0</v>
      </c>
      <c r="I891" s="11">
        <f t="shared" si="14"/>
        <v>0</v>
      </c>
    </row>
    <row r="892" spans="1:9" x14ac:dyDescent="0.25">
      <c r="A892" t="s">
        <v>31</v>
      </c>
      <c r="B892" t="s">
        <v>5</v>
      </c>
      <c r="C892">
        <v>3</v>
      </c>
      <c r="D892" t="s">
        <v>52</v>
      </c>
      <c r="E892" s="28">
        <v>2</v>
      </c>
      <c r="F892" s="10">
        <v>344</v>
      </c>
      <c r="G892" s="27">
        <v>0</v>
      </c>
      <c r="H892" s="10">
        <v>0</v>
      </c>
      <c r="I892" s="11">
        <f t="shared" si="14"/>
        <v>0.57803468208092479</v>
      </c>
    </row>
    <row r="893" spans="1:9" x14ac:dyDescent="0.25">
      <c r="A893" t="s">
        <v>31</v>
      </c>
      <c r="B893" t="s">
        <v>5</v>
      </c>
      <c r="C893">
        <v>3</v>
      </c>
      <c r="D893" t="s">
        <v>52</v>
      </c>
      <c r="E893" s="28">
        <v>0</v>
      </c>
      <c r="F893" s="10">
        <v>235</v>
      </c>
      <c r="G893" s="27">
        <v>0</v>
      </c>
      <c r="H893" s="10">
        <v>0</v>
      </c>
      <c r="I893" s="11">
        <f t="shared" si="14"/>
        <v>0</v>
      </c>
    </row>
    <row r="894" spans="1:9" x14ac:dyDescent="0.25">
      <c r="A894" t="s">
        <v>31</v>
      </c>
      <c r="B894" t="s">
        <v>5</v>
      </c>
      <c r="C894">
        <v>3</v>
      </c>
      <c r="D894" t="s">
        <v>52</v>
      </c>
      <c r="E894" s="28">
        <v>6</v>
      </c>
      <c r="F894" s="10">
        <v>233</v>
      </c>
      <c r="G894" s="27">
        <v>0</v>
      </c>
      <c r="H894" s="10">
        <v>0</v>
      </c>
      <c r="I894" s="11">
        <f t="shared" si="14"/>
        <v>2.510460251046025</v>
      </c>
    </row>
    <row r="895" spans="1:9" x14ac:dyDescent="0.25">
      <c r="A895" t="s">
        <v>31</v>
      </c>
      <c r="B895" t="s">
        <v>5</v>
      </c>
      <c r="C895">
        <v>3</v>
      </c>
      <c r="D895" t="s">
        <v>52</v>
      </c>
      <c r="E895" s="28">
        <v>4</v>
      </c>
      <c r="F895" s="10">
        <v>300</v>
      </c>
      <c r="G895" s="27">
        <v>0</v>
      </c>
      <c r="H895" s="10">
        <v>0</v>
      </c>
      <c r="I895" s="11">
        <f t="shared" si="14"/>
        <v>1.3157894736842104</v>
      </c>
    </row>
    <row r="896" spans="1:9" x14ac:dyDescent="0.25">
      <c r="A896" t="s">
        <v>31</v>
      </c>
      <c r="B896" t="s">
        <v>5</v>
      </c>
      <c r="C896">
        <v>3</v>
      </c>
      <c r="D896" t="s">
        <v>52</v>
      </c>
      <c r="E896" s="28">
        <v>0</v>
      </c>
      <c r="F896" s="10">
        <v>219</v>
      </c>
      <c r="G896" s="27">
        <v>0</v>
      </c>
      <c r="H896" s="10">
        <v>0</v>
      </c>
      <c r="I896" s="11">
        <f t="shared" si="14"/>
        <v>0</v>
      </c>
    </row>
    <row r="897" spans="1:9" x14ac:dyDescent="0.25">
      <c r="A897" t="s">
        <v>27</v>
      </c>
      <c r="B897" t="s">
        <v>5</v>
      </c>
      <c r="C897">
        <v>3</v>
      </c>
      <c r="D897" t="s">
        <v>50</v>
      </c>
      <c r="E897" s="10">
        <v>0</v>
      </c>
      <c r="F897" s="10">
        <v>1</v>
      </c>
      <c r="G897" s="10">
        <v>0</v>
      </c>
      <c r="H897" s="10">
        <v>0</v>
      </c>
      <c r="I897" s="11">
        <f t="shared" si="14"/>
        <v>0</v>
      </c>
    </row>
    <row r="898" spans="1:9" x14ac:dyDescent="0.25">
      <c r="A898" t="s">
        <v>27</v>
      </c>
      <c r="B898" t="s">
        <v>5</v>
      </c>
      <c r="C898">
        <v>3</v>
      </c>
      <c r="D898" t="s">
        <v>50</v>
      </c>
      <c r="E898" s="10">
        <v>0</v>
      </c>
      <c r="F898" s="10">
        <v>1</v>
      </c>
      <c r="G898" s="10">
        <v>0</v>
      </c>
      <c r="H898" s="10">
        <v>0</v>
      </c>
      <c r="I898" s="11">
        <f t="shared" si="14"/>
        <v>0</v>
      </c>
    </row>
    <row r="899" spans="1:9" x14ac:dyDescent="0.25">
      <c r="A899" t="s">
        <v>27</v>
      </c>
      <c r="B899" t="s">
        <v>5</v>
      </c>
      <c r="C899">
        <v>3</v>
      </c>
      <c r="D899" t="s">
        <v>50</v>
      </c>
      <c r="E899" s="10">
        <v>1</v>
      </c>
      <c r="F899" s="10">
        <v>220</v>
      </c>
      <c r="G899" s="10">
        <v>27</v>
      </c>
      <c r="H899" s="10">
        <v>0</v>
      </c>
      <c r="I899" s="11">
        <f t="shared" si="14"/>
        <v>0.40322580645161288</v>
      </c>
    </row>
    <row r="900" spans="1:9" x14ac:dyDescent="0.25">
      <c r="A900" t="s">
        <v>27</v>
      </c>
      <c r="B900" t="s">
        <v>5</v>
      </c>
      <c r="C900">
        <v>3</v>
      </c>
      <c r="D900" t="s">
        <v>50</v>
      </c>
      <c r="E900" s="10">
        <v>0</v>
      </c>
      <c r="F900" s="10">
        <v>1</v>
      </c>
      <c r="G900" s="10">
        <v>0</v>
      </c>
      <c r="H900" s="10">
        <v>0</v>
      </c>
      <c r="I900" s="11">
        <f t="shared" si="14"/>
        <v>0</v>
      </c>
    </row>
    <row r="901" spans="1:9" x14ac:dyDescent="0.25">
      <c r="A901" t="s">
        <v>27</v>
      </c>
      <c r="B901" t="s">
        <v>5</v>
      </c>
      <c r="C901">
        <v>3</v>
      </c>
      <c r="D901" t="s">
        <v>50</v>
      </c>
      <c r="E901" s="10">
        <v>0</v>
      </c>
      <c r="F901" s="10">
        <v>1</v>
      </c>
      <c r="G901" s="10">
        <v>0</v>
      </c>
      <c r="H901" s="10">
        <v>0</v>
      </c>
      <c r="I901" s="11">
        <f t="shared" si="14"/>
        <v>0</v>
      </c>
    </row>
    <row r="902" spans="1:9" x14ac:dyDescent="0.25">
      <c r="A902" t="s">
        <v>27</v>
      </c>
      <c r="B902" t="s">
        <v>5</v>
      </c>
      <c r="C902">
        <v>3</v>
      </c>
      <c r="D902" t="s">
        <v>50</v>
      </c>
      <c r="E902" s="28">
        <v>14</v>
      </c>
      <c r="F902" s="10">
        <v>163</v>
      </c>
      <c r="G902" s="27">
        <v>12</v>
      </c>
      <c r="H902" s="10">
        <v>0</v>
      </c>
      <c r="I902" s="11">
        <f t="shared" si="14"/>
        <v>7.4074074074074066</v>
      </c>
    </row>
    <row r="903" spans="1:9" x14ac:dyDescent="0.25">
      <c r="A903" t="s">
        <v>27</v>
      </c>
      <c r="B903" t="s">
        <v>5</v>
      </c>
      <c r="C903">
        <v>3</v>
      </c>
      <c r="D903" t="s">
        <v>50</v>
      </c>
      <c r="E903" s="28">
        <v>6</v>
      </c>
      <c r="F903" s="10">
        <v>233</v>
      </c>
      <c r="G903" s="27">
        <v>14</v>
      </c>
      <c r="H903" s="10">
        <v>0</v>
      </c>
      <c r="I903" s="11">
        <f t="shared" si="14"/>
        <v>2.3715415019762842</v>
      </c>
    </row>
    <row r="904" spans="1:9" x14ac:dyDescent="0.25">
      <c r="A904" t="s">
        <v>27</v>
      </c>
      <c r="B904" t="s">
        <v>5</v>
      </c>
      <c r="C904">
        <v>3</v>
      </c>
      <c r="D904" t="s">
        <v>50</v>
      </c>
      <c r="E904" s="28">
        <v>8</v>
      </c>
      <c r="F904" s="10">
        <v>203</v>
      </c>
      <c r="G904" s="27">
        <v>11</v>
      </c>
      <c r="H904" s="10">
        <v>0</v>
      </c>
      <c r="I904" s="11">
        <f t="shared" si="14"/>
        <v>3.6036036036036037</v>
      </c>
    </row>
    <row r="905" spans="1:9" x14ac:dyDescent="0.25">
      <c r="A905" t="s">
        <v>27</v>
      </c>
      <c r="B905" t="s">
        <v>5</v>
      </c>
      <c r="C905">
        <v>3</v>
      </c>
      <c r="D905" t="s">
        <v>50</v>
      </c>
      <c r="E905" s="28">
        <v>11</v>
      </c>
      <c r="F905" s="10">
        <v>178</v>
      </c>
      <c r="G905" s="27">
        <v>11</v>
      </c>
      <c r="H905" s="10">
        <v>0</v>
      </c>
      <c r="I905" s="11">
        <f t="shared" si="14"/>
        <v>5.5</v>
      </c>
    </row>
    <row r="906" spans="1:9" x14ac:dyDescent="0.25">
      <c r="A906" t="s">
        <v>27</v>
      </c>
      <c r="B906" t="s">
        <v>5</v>
      </c>
      <c r="C906">
        <v>3</v>
      </c>
      <c r="D906" t="s">
        <v>50</v>
      </c>
      <c r="E906" s="28">
        <v>13</v>
      </c>
      <c r="F906" s="10">
        <v>129</v>
      </c>
      <c r="G906" s="27">
        <v>15</v>
      </c>
      <c r="H906" s="10">
        <v>0</v>
      </c>
      <c r="I906" s="11">
        <f t="shared" ref="I906:I967" si="15">IF(ISBLANK(E906),"",SUM(E906,H906)/SUM(E906:H906)*100)</f>
        <v>8.2802547770700627</v>
      </c>
    </row>
    <row r="907" spans="1:9" x14ac:dyDescent="0.25">
      <c r="A907" t="s">
        <v>27</v>
      </c>
      <c r="B907" t="s">
        <v>5</v>
      </c>
      <c r="C907">
        <v>3</v>
      </c>
      <c r="D907" t="s">
        <v>51</v>
      </c>
      <c r="E907" s="10">
        <v>0</v>
      </c>
      <c r="F907" s="10">
        <v>1</v>
      </c>
      <c r="G907" s="10">
        <v>0</v>
      </c>
      <c r="H907" s="10">
        <v>0</v>
      </c>
      <c r="I907" s="11">
        <f t="shared" si="15"/>
        <v>0</v>
      </c>
    </row>
    <row r="908" spans="1:9" x14ac:dyDescent="0.25">
      <c r="A908" t="s">
        <v>27</v>
      </c>
      <c r="B908" t="s">
        <v>5</v>
      </c>
      <c r="C908">
        <v>3</v>
      </c>
      <c r="D908" t="s">
        <v>51</v>
      </c>
      <c r="E908" s="10">
        <v>0</v>
      </c>
      <c r="F908" s="10">
        <v>1</v>
      </c>
      <c r="G908" s="10">
        <v>0</v>
      </c>
      <c r="H908" s="10">
        <v>0</v>
      </c>
      <c r="I908" s="11">
        <f t="shared" si="15"/>
        <v>0</v>
      </c>
    </row>
    <row r="909" spans="1:9" x14ac:dyDescent="0.25">
      <c r="A909" t="s">
        <v>27</v>
      </c>
      <c r="B909" t="s">
        <v>5</v>
      </c>
      <c r="C909">
        <v>3</v>
      </c>
      <c r="D909" t="s">
        <v>51</v>
      </c>
      <c r="E909" s="10">
        <v>0</v>
      </c>
      <c r="F909" s="10">
        <v>1</v>
      </c>
      <c r="G909" s="10">
        <v>0</v>
      </c>
      <c r="H909" s="10">
        <v>0</v>
      </c>
      <c r="I909" s="11">
        <f t="shared" si="15"/>
        <v>0</v>
      </c>
    </row>
    <row r="910" spans="1:9" x14ac:dyDescent="0.25">
      <c r="A910" t="s">
        <v>27</v>
      </c>
      <c r="B910" t="s">
        <v>5</v>
      </c>
      <c r="C910">
        <v>3</v>
      </c>
      <c r="D910" t="s">
        <v>51</v>
      </c>
      <c r="E910" s="10">
        <v>0</v>
      </c>
      <c r="F910" s="10">
        <v>1</v>
      </c>
      <c r="G910" s="10">
        <v>0</v>
      </c>
      <c r="H910" s="10">
        <v>0</v>
      </c>
      <c r="I910" s="11">
        <f t="shared" si="15"/>
        <v>0</v>
      </c>
    </row>
    <row r="911" spans="1:9" x14ac:dyDescent="0.25">
      <c r="A911" t="s">
        <v>27</v>
      </c>
      <c r="B911" t="s">
        <v>5</v>
      </c>
      <c r="C911">
        <v>3</v>
      </c>
      <c r="D911" t="s">
        <v>51</v>
      </c>
      <c r="E911" s="10">
        <v>0</v>
      </c>
      <c r="F911" s="10">
        <v>1</v>
      </c>
      <c r="G911" s="10">
        <v>0</v>
      </c>
      <c r="H911" s="10">
        <v>0</v>
      </c>
      <c r="I911" s="11">
        <f t="shared" si="15"/>
        <v>0</v>
      </c>
    </row>
    <row r="912" spans="1:9" x14ac:dyDescent="0.25">
      <c r="A912" t="s">
        <v>27</v>
      </c>
      <c r="B912" t="s">
        <v>5</v>
      </c>
      <c r="C912">
        <v>3</v>
      </c>
      <c r="D912" t="s">
        <v>51</v>
      </c>
      <c r="E912" s="28">
        <v>0</v>
      </c>
      <c r="F912" s="10">
        <v>203</v>
      </c>
      <c r="G912" s="27">
        <v>63</v>
      </c>
      <c r="H912" s="10">
        <v>0</v>
      </c>
      <c r="I912" s="11">
        <f t="shared" si="15"/>
        <v>0</v>
      </c>
    </row>
    <row r="913" spans="1:9" x14ac:dyDescent="0.25">
      <c r="A913" t="s">
        <v>27</v>
      </c>
      <c r="B913" t="s">
        <v>5</v>
      </c>
      <c r="C913">
        <v>3</v>
      </c>
      <c r="D913" t="s">
        <v>51</v>
      </c>
      <c r="E913" s="28">
        <v>2</v>
      </c>
      <c r="F913" s="10">
        <v>201</v>
      </c>
      <c r="G913" s="27">
        <v>37</v>
      </c>
      <c r="H913" s="10">
        <v>0</v>
      </c>
      <c r="I913" s="11">
        <f t="shared" si="15"/>
        <v>0.83333333333333337</v>
      </c>
    </row>
    <row r="914" spans="1:9" x14ac:dyDescent="0.25">
      <c r="A914" t="s">
        <v>27</v>
      </c>
      <c r="B914" t="s">
        <v>5</v>
      </c>
      <c r="C914">
        <v>3</v>
      </c>
      <c r="D914" t="s">
        <v>51</v>
      </c>
      <c r="E914" s="28">
        <v>0</v>
      </c>
      <c r="F914" s="10">
        <v>182</v>
      </c>
      <c r="G914" s="27">
        <v>43</v>
      </c>
      <c r="H914" s="10">
        <v>0</v>
      </c>
      <c r="I914" s="11">
        <f t="shared" si="15"/>
        <v>0</v>
      </c>
    </row>
    <row r="915" spans="1:9" x14ac:dyDescent="0.25">
      <c r="A915" t="s">
        <v>27</v>
      </c>
      <c r="B915" t="s">
        <v>5</v>
      </c>
      <c r="C915">
        <v>3</v>
      </c>
      <c r="D915" t="s">
        <v>51</v>
      </c>
      <c r="E915" s="28">
        <v>0</v>
      </c>
      <c r="F915" s="10">
        <v>135</v>
      </c>
      <c r="G915" s="27">
        <v>30</v>
      </c>
      <c r="H915" s="10">
        <v>0</v>
      </c>
      <c r="I915" s="11">
        <f t="shared" si="15"/>
        <v>0</v>
      </c>
    </row>
    <row r="916" spans="1:9" x14ac:dyDescent="0.25">
      <c r="A916" t="s">
        <v>27</v>
      </c>
      <c r="B916" t="s">
        <v>5</v>
      </c>
      <c r="C916">
        <v>3</v>
      </c>
      <c r="D916" t="s">
        <v>51</v>
      </c>
      <c r="E916" s="28">
        <v>0</v>
      </c>
      <c r="F916" s="10">
        <v>127</v>
      </c>
      <c r="G916" s="27">
        <v>31</v>
      </c>
      <c r="H916" s="10">
        <v>0</v>
      </c>
      <c r="I916" s="11">
        <f t="shared" si="15"/>
        <v>0</v>
      </c>
    </row>
    <row r="917" spans="1:9" x14ac:dyDescent="0.25">
      <c r="A917" t="s">
        <v>27</v>
      </c>
      <c r="B917" t="s">
        <v>5</v>
      </c>
      <c r="C917">
        <v>3</v>
      </c>
      <c r="D917" t="s">
        <v>52</v>
      </c>
      <c r="E917" s="10">
        <v>0</v>
      </c>
      <c r="F917" s="10">
        <v>1</v>
      </c>
      <c r="G917" s="10">
        <v>0</v>
      </c>
      <c r="H917" s="10">
        <v>0</v>
      </c>
      <c r="I917" s="11">
        <f t="shared" si="15"/>
        <v>0</v>
      </c>
    </row>
    <row r="918" spans="1:9" x14ac:dyDescent="0.25">
      <c r="A918" t="s">
        <v>27</v>
      </c>
      <c r="B918" t="s">
        <v>5</v>
      </c>
      <c r="C918">
        <v>3</v>
      </c>
      <c r="D918" t="s">
        <v>52</v>
      </c>
      <c r="E918" s="10">
        <v>6</v>
      </c>
      <c r="F918" s="10">
        <v>265</v>
      </c>
      <c r="G918" s="10">
        <v>0</v>
      </c>
      <c r="H918" s="10">
        <v>0</v>
      </c>
      <c r="I918" s="11">
        <f t="shared" si="15"/>
        <v>2.214022140221402</v>
      </c>
    </row>
    <row r="919" spans="1:9" x14ac:dyDescent="0.25">
      <c r="A919" t="s">
        <v>27</v>
      </c>
      <c r="B919" t="s">
        <v>5</v>
      </c>
      <c r="C919">
        <v>3</v>
      </c>
      <c r="D919" t="s">
        <v>52</v>
      </c>
      <c r="E919" s="10">
        <v>4</v>
      </c>
      <c r="F919" s="10">
        <v>197</v>
      </c>
      <c r="G919" s="10">
        <v>0</v>
      </c>
      <c r="H919" s="10">
        <v>0</v>
      </c>
      <c r="I919" s="11">
        <f t="shared" si="15"/>
        <v>1.9900497512437811</v>
      </c>
    </row>
    <row r="920" spans="1:9" x14ac:dyDescent="0.25">
      <c r="A920" t="s">
        <v>27</v>
      </c>
      <c r="B920" t="s">
        <v>5</v>
      </c>
      <c r="C920">
        <v>3</v>
      </c>
      <c r="D920" t="s">
        <v>52</v>
      </c>
      <c r="E920" s="10">
        <v>19</v>
      </c>
      <c r="F920" s="10">
        <v>129</v>
      </c>
      <c r="G920" s="10">
        <v>0</v>
      </c>
      <c r="H920" s="10">
        <v>0</v>
      </c>
      <c r="I920" s="11">
        <f t="shared" si="15"/>
        <v>12.837837837837837</v>
      </c>
    </row>
    <row r="921" spans="1:9" x14ac:dyDescent="0.25">
      <c r="A921" t="s">
        <v>27</v>
      </c>
      <c r="B921" t="s">
        <v>5</v>
      </c>
      <c r="C921">
        <v>3</v>
      </c>
      <c r="D921" t="s">
        <v>52</v>
      </c>
      <c r="E921" s="10">
        <v>9</v>
      </c>
      <c r="F921" s="10">
        <v>384</v>
      </c>
      <c r="G921" s="10">
        <v>0</v>
      </c>
      <c r="H921" s="10">
        <v>0</v>
      </c>
      <c r="I921" s="11">
        <f t="shared" si="15"/>
        <v>2.2900763358778624</v>
      </c>
    </row>
    <row r="922" spans="1:9" x14ac:dyDescent="0.25">
      <c r="A922" t="s">
        <v>27</v>
      </c>
      <c r="B922" t="s">
        <v>5</v>
      </c>
      <c r="C922">
        <v>3</v>
      </c>
      <c r="D922" t="s">
        <v>52</v>
      </c>
      <c r="E922" s="28">
        <v>15</v>
      </c>
      <c r="F922" s="10">
        <v>210</v>
      </c>
      <c r="G922" s="27">
        <v>0</v>
      </c>
      <c r="H922" s="10">
        <v>0</v>
      </c>
      <c r="I922" s="11">
        <f t="shared" si="15"/>
        <v>6.666666666666667</v>
      </c>
    </row>
    <row r="923" spans="1:9" x14ac:dyDescent="0.25">
      <c r="A923" t="s">
        <v>27</v>
      </c>
      <c r="B923" t="s">
        <v>5</v>
      </c>
      <c r="C923">
        <v>3</v>
      </c>
      <c r="D923" t="s">
        <v>52</v>
      </c>
      <c r="E923" s="28">
        <v>1</v>
      </c>
      <c r="F923" s="10">
        <v>219</v>
      </c>
      <c r="G923" s="27">
        <v>0</v>
      </c>
      <c r="H923" s="10">
        <v>0</v>
      </c>
      <c r="I923" s="11">
        <f t="shared" si="15"/>
        <v>0.45454545454545453</v>
      </c>
    </row>
    <row r="924" spans="1:9" x14ac:dyDescent="0.25">
      <c r="A924" t="s">
        <v>27</v>
      </c>
      <c r="B924" t="s">
        <v>5</v>
      </c>
      <c r="C924">
        <v>3</v>
      </c>
      <c r="D924" t="s">
        <v>52</v>
      </c>
      <c r="E924" s="28">
        <v>0</v>
      </c>
      <c r="F924" s="10">
        <v>158</v>
      </c>
      <c r="G924" s="27">
        <v>0</v>
      </c>
      <c r="H924" s="10">
        <v>0</v>
      </c>
      <c r="I924" s="11">
        <f t="shared" si="15"/>
        <v>0</v>
      </c>
    </row>
    <row r="925" spans="1:9" x14ac:dyDescent="0.25">
      <c r="A925" t="s">
        <v>27</v>
      </c>
      <c r="B925" t="s">
        <v>5</v>
      </c>
      <c r="C925">
        <v>3</v>
      </c>
      <c r="D925" t="s">
        <v>52</v>
      </c>
      <c r="E925" s="28">
        <v>15</v>
      </c>
      <c r="F925" s="10">
        <v>312</v>
      </c>
      <c r="G925" s="27">
        <v>0</v>
      </c>
      <c r="H925" s="10">
        <v>0</v>
      </c>
      <c r="I925" s="11">
        <f t="shared" si="15"/>
        <v>4.5871559633027523</v>
      </c>
    </row>
    <row r="926" spans="1:9" x14ac:dyDescent="0.25">
      <c r="A926" t="s">
        <v>27</v>
      </c>
      <c r="B926" t="s">
        <v>5</v>
      </c>
      <c r="C926">
        <v>3</v>
      </c>
      <c r="D926" t="s">
        <v>52</v>
      </c>
      <c r="E926" s="28">
        <v>30</v>
      </c>
      <c r="F926" s="10">
        <v>206</v>
      </c>
      <c r="G926" s="27">
        <v>0</v>
      </c>
      <c r="H926" s="10">
        <v>0</v>
      </c>
      <c r="I926" s="11">
        <f t="shared" si="15"/>
        <v>12.711864406779661</v>
      </c>
    </row>
    <row r="927" spans="1:9" x14ac:dyDescent="0.25">
      <c r="A927" t="s">
        <v>26</v>
      </c>
      <c r="B927" t="s">
        <v>5</v>
      </c>
      <c r="C927">
        <v>3</v>
      </c>
      <c r="D927" t="s">
        <v>50</v>
      </c>
      <c r="E927" s="10">
        <v>2</v>
      </c>
      <c r="F927" s="10">
        <v>160</v>
      </c>
      <c r="G927" s="10">
        <v>15</v>
      </c>
      <c r="H927" s="10">
        <v>0</v>
      </c>
      <c r="I927" s="11">
        <f t="shared" si="15"/>
        <v>1.1299435028248588</v>
      </c>
    </row>
    <row r="928" spans="1:9" x14ac:dyDescent="0.25">
      <c r="A928" t="s">
        <v>26</v>
      </c>
      <c r="B928" t="s">
        <v>5</v>
      </c>
      <c r="C928">
        <v>3</v>
      </c>
      <c r="D928" t="s">
        <v>50</v>
      </c>
      <c r="E928" s="10">
        <v>3</v>
      </c>
      <c r="F928" s="10">
        <v>232</v>
      </c>
      <c r="G928" s="10">
        <v>5</v>
      </c>
      <c r="H928" s="10">
        <v>0</v>
      </c>
      <c r="I928" s="11">
        <f t="shared" si="15"/>
        <v>1.25</v>
      </c>
    </row>
    <row r="929" spans="1:9" x14ac:dyDescent="0.25">
      <c r="A929" t="s">
        <v>26</v>
      </c>
      <c r="B929" t="s">
        <v>5</v>
      </c>
      <c r="C929">
        <v>3</v>
      </c>
      <c r="D929" t="s">
        <v>50</v>
      </c>
      <c r="E929" s="10">
        <v>1</v>
      </c>
      <c r="F929" s="10">
        <v>156</v>
      </c>
      <c r="G929" s="10">
        <v>8</v>
      </c>
      <c r="H929" s="10">
        <v>0</v>
      </c>
      <c r="I929" s="11">
        <f t="shared" si="15"/>
        <v>0.60606060606060608</v>
      </c>
    </row>
    <row r="930" spans="1:9" x14ac:dyDescent="0.25">
      <c r="A930" t="s">
        <v>26</v>
      </c>
      <c r="B930" t="s">
        <v>5</v>
      </c>
      <c r="C930">
        <v>3</v>
      </c>
      <c r="D930" t="s">
        <v>50</v>
      </c>
      <c r="E930" s="10">
        <v>4</v>
      </c>
      <c r="F930" s="10">
        <v>218</v>
      </c>
      <c r="G930" s="10">
        <v>9</v>
      </c>
      <c r="H930" s="10">
        <v>0</v>
      </c>
      <c r="I930" s="11">
        <f t="shared" si="15"/>
        <v>1.7316017316017316</v>
      </c>
    </row>
    <row r="931" spans="1:9" x14ac:dyDescent="0.25">
      <c r="A931" t="s">
        <v>26</v>
      </c>
      <c r="B931" t="s">
        <v>5</v>
      </c>
      <c r="C931">
        <v>3</v>
      </c>
      <c r="D931" t="s">
        <v>50</v>
      </c>
      <c r="E931" s="10">
        <v>0</v>
      </c>
      <c r="F931" s="10">
        <v>1</v>
      </c>
      <c r="G931" s="10">
        <v>0</v>
      </c>
      <c r="H931" s="10">
        <v>0</v>
      </c>
      <c r="I931" s="11">
        <f t="shared" si="15"/>
        <v>0</v>
      </c>
    </row>
    <row r="932" spans="1:9" x14ac:dyDescent="0.25">
      <c r="A932" t="s">
        <v>26</v>
      </c>
      <c r="B932" t="s">
        <v>5</v>
      </c>
      <c r="C932">
        <v>3</v>
      </c>
      <c r="D932" t="s">
        <v>50</v>
      </c>
      <c r="E932" s="28">
        <v>7</v>
      </c>
      <c r="F932" s="10">
        <v>172</v>
      </c>
      <c r="G932" s="27">
        <v>11</v>
      </c>
      <c r="H932" s="10">
        <v>0</v>
      </c>
      <c r="I932" s="11">
        <f t="shared" si="15"/>
        <v>3.6842105263157889</v>
      </c>
    </row>
    <row r="933" spans="1:9" x14ac:dyDescent="0.25">
      <c r="A933" t="s">
        <v>26</v>
      </c>
      <c r="B933" t="s">
        <v>5</v>
      </c>
      <c r="C933">
        <v>3</v>
      </c>
      <c r="D933" t="s">
        <v>50</v>
      </c>
      <c r="E933" s="28">
        <v>2</v>
      </c>
      <c r="F933" s="10">
        <v>201</v>
      </c>
      <c r="G933" s="27">
        <v>13</v>
      </c>
      <c r="H933" s="10">
        <v>0</v>
      </c>
      <c r="I933" s="11">
        <f t="shared" si="15"/>
        <v>0.92592592592592582</v>
      </c>
    </row>
    <row r="934" spans="1:9" x14ac:dyDescent="0.25">
      <c r="A934" t="s">
        <v>26</v>
      </c>
      <c r="B934" t="s">
        <v>5</v>
      </c>
      <c r="C934">
        <v>3</v>
      </c>
      <c r="D934" t="s">
        <v>50</v>
      </c>
      <c r="E934" s="28">
        <v>3</v>
      </c>
      <c r="F934" s="10">
        <v>168</v>
      </c>
      <c r="G934" s="27">
        <v>16</v>
      </c>
      <c r="H934" s="10">
        <v>0</v>
      </c>
      <c r="I934" s="11">
        <f t="shared" si="15"/>
        <v>1.6042780748663104</v>
      </c>
    </row>
    <row r="935" spans="1:9" x14ac:dyDescent="0.25">
      <c r="A935" t="s">
        <v>26</v>
      </c>
      <c r="B935" t="s">
        <v>5</v>
      </c>
      <c r="C935">
        <v>3</v>
      </c>
      <c r="D935" t="s">
        <v>50</v>
      </c>
      <c r="E935" s="28">
        <v>7</v>
      </c>
      <c r="F935" s="10">
        <v>201</v>
      </c>
      <c r="G935" s="27">
        <v>20</v>
      </c>
      <c r="H935" s="10">
        <v>0</v>
      </c>
      <c r="I935" s="11">
        <f t="shared" si="15"/>
        <v>3.070175438596491</v>
      </c>
    </row>
    <row r="936" spans="1:9" x14ac:dyDescent="0.25">
      <c r="A936" t="s">
        <v>26</v>
      </c>
      <c r="B936" t="s">
        <v>5</v>
      </c>
      <c r="C936">
        <v>3</v>
      </c>
      <c r="D936" t="s">
        <v>50</v>
      </c>
      <c r="E936" s="28">
        <v>4</v>
      </c>
      <c r="F936" s="10">
        <v>217</v>
      </c>
      <c r="G936" s="27">
        <v>13</v>
      </c>
      <c r="H936" s="10">
        <v>0</v>
      </c>
      <c r="I936" s="11">
        <f t="shared" si="15"/>
        <v>1.7094017094017095</v>
      </c>
    </row>
    <row r="937" spans="1:9" x14ac:dyDescent="0.25">
      <c r="A937" t="s">
        <v>26</v>
      </c>
      <c r="B937" t="s">
        <v>5</v>
      </c>
      <c r="C937">
        <v>3</v>
      </c>
      <c r="D937" t="s">
        <v>51</v>
      </c>
      <c r="E937" s="10">
        <v>0</v>
      </c>
      <c r="F937" s="10">
        <v>1</v>
      </c>
      <c r="G937" s="10">
        <v>0</v>
      </c>
      <c r="H937" s="10">
        <v>0</v>
      </c>
      <c r="I937" s="11">
        <f t="shared" si="15"/>
        <v>0</v>
      </c>
    </row>
    <row r="938" spans="1:9" x14ac:dyDescent="0.25">
      <c r="A938" t="s">
        <v>26</v>
      </c>
      <c r="B938" t="s">
        <v>5</v>
      </c>
      <c r="C938">
        <v>3</v>
      </c>
      <c r="D938" t="s">
        <v>51</v>
      </c>
      <c r="E938" s="10">
        <v>0</v>
      </c>
      <c r="F938" s="10">
        <v>1</v>
      </c>
      <c r="G938" s="10">
        <v>0</v>
      </c>
      <c r="H938" s="10">
        <v>0</v>
      </c>
      <c r="I938" s="11">
        <f t="shared" si="15"/>
        <v>0</v>
      </c>
    </row>
    <row r="939" spans="1:9" x14ac:dyDescent="0.25">
      <c r="A939" t="s">
        <v>26</v>
      </c>
      <c r="B939" t="s">
        <v>5</v>
      </c>
      <c r="C939">
        <v>3</v>
      </c>
      <c r="D939" t="s">
        <v>51</v>
      </c>
      <c r="E939" s="10">
        <v>0</v>
      </c>
      <c r="F939" s="10">
        <v>1</v>
      </c>
      <c r="G939" s="10">
        <v>0</v>
      </c>
      <c r="H939" s="10">
        <v>0</v>
      </c>
      <c r="I939" s="11">
        <f t="shared" si="15"/>
        <v>0</v>
      </c>
    </row>
    <row r="940" spans="1:9" x14ac:dyDescent="0.25">
      <c r="A940" t="s">
        <v>26</v>
      </c>
      <c r="B940" t="s">
        <v>5</v>
      </c>
      <c r="C940">
        <v>3</v>
      </c>
      <c r="D940" t="s">
        <v>51</v>
      </c>
      <c r="E940" s="10">
        <v>0</v>
      </c>
      <c r="F940" s="10">
        <v>1</v>
      </c>
      <c r="G940" s="10">
        <v>0</v>
      </c>
      <c r="H940" s="10">
        <v>0</v>
      </c>
      <c r="I940" s="11">
        <f t="shared" si="15"/>
        <v>0</v>
      </c>
    </row>
    <row r="941" spans="1:9" x14ac:dyDescent="0.25">
      <c r="A941" t="s">
        <v>26</v>
      </c>
      <c r="B941" t="s">
        <v>5</v>
      </c>
      <c r="C941">
        <v>3</v>
      </c>
      <c r="D941" t="s">
        <v>51</v>
      </c>
      <c r="E941" s="10">
        <v>0</v>
      </c>
      <c r="F941" s="10">
        <v>1</v>
      </c>
      <c r="G941" s="10">
        <v>0</v>
      </c>
      <c r="H941" s="10">
        <v>0</v>
      </c>
      <c r="I941" s="11">
        <f t="shared" si="15"/>
        <v>0</v>
      </c>
    </row>
    <row r="942" spans="1:9" x14ac:dyDescent="0.25">
      <c r="A942" t="s">
        <v>26</v>
      </c>
      <c r="B942" t="s">
        <v>5</v>
      </c>
      <c r="C942">
        <v>3</v>
      </c>
      <c r="D942" t="s">
        <v>51</v>
      </c>
      <c r="E942" s="28">
        <v>0</v>
      </c>
      <c r="F942" s="10">
        <v>184</v>
      </c>
      <c r="G942" s="27">
        <v>23</v>
      </c>
      <c r="H942" s="10">
        <v>0</v>
      </c>
      <c r="I942" s="11">
        <f t="shared" si="15"/>
        <v>0</v>
      </c>
    </row>
    <row r="943" spans="1:9" x14ac:dyDescent="0.25">
      <c r="A943" t="s">
        <v>26</v>
      </c>
      <c r="B943" t="s">
        <v>5</v>
      </c>
      <c r="C943">
        <v>3</v>
      </c>
      <c r="D943" t="s">
        <v>51</v>
      </c>
      <c r="E943" s="28">
        <v>0</v>
      </c>
      <c r="F943" s="10">
        <v>121</v>
      </c>
      <c r="G943" s="27">
        <v>25</v>
      </c>
      <c r="H943" s="10">
        <v>0</v>
      </c>
      <c r="I943" s="11">
        <f t="shared" si="15"/>
        <v>0</v>
      </c>
    </row>
    <row r="944" spans="1:9" x14ac:dyDescent="0.25">
      <c r="A944" t="s">
        <v>26</v>
      </c>
      <c r="B944" t="s">
        <v>5</v>
      </c>
      <c r="C944">
        <v>3</v>
      </c>
      <c r="D944" t="s">
        <v>51</v>
      </c>
      <c r="E944" s="28">
        <v>0</v>
      </c>
      <c r="F944" s="10">
        <v>174</v>
      </c>
      <c r="G944" s="27">
        <v>36</v>
      </c>
      <c r="H944" s="10">
        <v>0</v>
      </c>
      <c r="I944" s="11">
        <f t="shared" si="15"/>
        <v>0</v>
      </c>
    </row>
    <row r="945" spans="1:9" x14ac:dyDescent="0.25">
      <c r="A945" t="s">
        <v>26</v>
      </c>
      <c r="B945" t="s">
        <v>5</v>
      </c>
      <c r="C945">
        <v>3</v>
      </c>
      <c r="D945" t="s">
        <v>51</v>
      </c>
      <c r="E945" s="28">
        <v>0</v>
      </c>
      <c r="F945" s="10">
        <v>162</v>
      </c>
      <c r="G945" s="27">
        <v>28</v>
      </c>
      <c r="H945" s="10">
        <v>0</v>
      </c>
      <c r="I945" s="11">
        <f t="shared" si="15"/>
        <v>0</v>
      </c>
    </row>
    <row r="946" spans="1:9" x14ac:dyDescent="0.25">
      <c r="A946" t="s">
        <v>26</v>
      </c>
      <c r="B946" t="s">
        <v>5</v>
      </c>
      <c r="C946">
        <v>3</v>
      </c>
      <c r="D946" t="s">
        <v>51</v>
      </c>
      <c r="E946" s="28">
        <v>0</v>
      </c>
      <c r="F946" s="10">
        <v>149</v>
      </c>
      <c r="G946" s="27">
        <v>36</v>
      </c>
      <c r="H946" s="10">
        <v>0</v>
      </c>
      <c r="I946" s="11">
        <f t="shared" si="15"/>
        <v>0</v>
      </c>
    </row>
    <row r="947" spans="1:9" x14ac:dyDescent="0.25">
      <c r="A947" t="s">
        <v>26</v>
      </c>
      <c r="B947" t="s">
        <v>5</v>
      </c>
      <c r="C947">
        <v>3</v>
      </c>
      <c r="D947" t="s">
        <v>52</v>
      </c>
      <c r="E947" s="10">
        <v>3</v>
      </c>
      <c r="F947" s="10">
        <v>197</v>
      </c>
      <c r="G947" s="10">
        <v>0</v>
      </c>
      <c r="H947" s="10">
        <v>0</v>
      </c>
      <c r="I947" s="11">
        <f t="shared" si="15"/>
        <v>1.5</v>
      </c>
    </row>
    <row r="948" spans="1:9" x14ac:dyDescent="0.25">
      <c r="A948" t="s">
        <v>26</v>
      </c>
      <c r="B948" t="s">
        <v>5</v>
      </c>
      <c r="C948">
        <v>3</v>
      </c>
      <c r="D948" t="s">
        <v>52</v>
      </c>
      <c r="E948" s="10">
        <v>24</v>
      </c>
      <c r="F948" s="10">
        <v>106</v>
      </c>
      <c r="G948" s="10">
        <v>0</v>
      </c>
      <c r="H948" s="10">
        <v>0</v>
      </c>
      <c r="I948" s="11">
        <f t="shared" si="15"/>
        <v>18.461538461538463</v>
      </c>
    </row>
    <row r="949" spans="1:9" x14ac:dyDescent="0.25">
      <c r="A949" t="s">
        <v>26</v>
      </c>
      <c r="B949" t="s">
        <v>5</v>
      </c>
      <c r="C949">
        <v>3</v>
      </c>
      <c r="D949" t="s">
        <v>52</v>
      </c>
      <c r="E949" s="10">
        <v>5</v>
      </c>
      <c r="F949" s="10">
        <v>169</v>
      </c>
      <c r="G949" s="10">
        <v>0</v>
      </c>
      <c r="H949" s="10">
        <v>0</v>
      </c>
      <c r="I949" s="11">
        <f t="shared" si="15"/>
        <v>2.8735632183908044</v>
      </c>
    </row>
    <row r="950" spans="1:9" x14ac:dyDescent="0.25">
      <c r="A950" t="s">
        <v>26</v>
      </c>
      <c r="B950" t="s">
        <v>5</v>
      </c>
      <c r="C950">
        <v>3</v>
      </c>
      <c r="D950" t="s">
        <v>52</v>
      </c>
      <c r="E950" s="10">
        <v>3</v>
      </c>
      <c r="F950" s="10">
        <v>187</v>
      </c>
      <c r="G950" s="10">
        <v>0</v>
      </c>
      <c r="H950" s="10">
        <v>0</v>
      </c>
      <c r="I950" s="11">
        <f t="shared" si="15"/>
        <v>1.5789473684210527</v>
      </c>
    </row>
    <row r="951" spans="1:9" x14ac:dyDescent="0.25">
      <c r="A951" t="s">
        <v>26</v>
      </c>
      <c r="B951" t="s">
        <v>5</v>
      </c>
      <c r="C951">
        <v>3</v>
      </c>
      <c r="D951" t="s">
        <v>52</v>
      </c>
      <c r="E951" s="10">
        <v>4</v>
      </c>
      <c r="F951" s="10">
        <v>188</v>
      </c>
      <c r="G951" s="10">
        <v>0</v>
      </c>
      <c r="H951" s="10">
        <v>0</v>
      </c>
      <c r="I951" s="11">
        <f t="shared" si="15"/>
        <v>2.083333333333333</v>
      </c>
    </row>
    <row r="952" spans="1:9" x14ac:dyDescent="0.25">
      <c r="A952" t="s">
        <v>26</v>
      </c>
      <c r="B952" t="s">
        <v>5</v>
      </c>
      <c r="C952">
        <v>3</v>
      </c>
      <c r="D952" t="s">
        <v>52</v>
      </c>
      <c r="E952" s="28">
        <v>34</v>
      </c>
      <c r="F952" s="10">
        <v>169</v>
      </c>
      <c r="G952" s="27">
        <v>0</v>
      </c>
      <c r="H952" s="10">
        <v>0</v>
      </c>
      <c r="I952" s="11">
        <f t="shared" si="15"/>
        <v>16.748768472906402</v>
      </c>
    </row>
    <row r="953" spans="1:9" x14ac:dyDescent="0.25">
      <c r="A953" t="s">
        <v>26</v>
      </c>
      <c r="B953" t="s">
        <v>5</v>
      </c>
      <c r="C953">
        <v>3</v>
      </c>
      <c r="D953" t="s">
        <v>52</v>
      </c>
      <c r="E953" s="28">
        <v>4</v>
      </c>
      <c r="F953" s="10">
        <v>138</v>
      </c>
      <c r="G953" s="27">
        <v>0</v>
      </c>
      <c r="H953" s="10">
        <v>0</v>
      </c>
      <c r="I953" s="11">
        <f t="shared" si="15"/>
        <v>2.8169014084507045</v>
      </c>
    </row>
    <row r="954" spans="1:9" x14ac:dyDescent="0.25">
      <c r="A954" t="s">
        <v>26</v>
      </c>
      <c r="B954" t="s">
        <v>5</v>
      </c>
      <c r="C954">
        <v>3</v>
      </c>
      <c r="D954" t="s">
        <v>52</v>
      </c>
      <c r="E954" s="28">
        <v>33</v>
      </c>
      <c r="F954" s="10">
        <v>207</v>
      </c>
      <c r="G954" s="27">
        <v>0</v>
      </c>
      <c r="H954" s="10">
        <v>0</v>
      </c>
      <c r="I954" s="11">
        <f t="shared" si="15"/>
        <v>13.750000000000002</v>
      </c>
    </row>
    <row r="955" spans="1:9" x14ac:dyDescent="0.25">
      <c r="A955" t="s">
        <v>26</v>
      </c>
      <c r="B955" t="s">
        <v>5</v>
      </c>
      <c r="C955">
        <v>3</v>
      </c>
      <c r="D955" t="s">
        <v>52</v>
      </c>
      <c r="E955" s="28">
        <v>8</v>
      </c>
      <c r="F955" s="10">
        <v>323</v>
      </c>
      <c r="G955" s="27">
        <v>0</v>
      </c>
      <c r="H955" s="10">
        <v>0</v>
      </c>
      <c r="I955" s="11">
        <f t="shared" si="15"/>
        <v>2.416918429003021</v>
      </c>
    </row>
    <row r="956" spans="1:9" x14ac:dyDescent="0.25">
      <c r="A956" t="s">
        <v>26</v>
      </c>
      <c r="B956" t="s">
        <v>5</v>
      </c>
      <c r="C956">
        <v>3</v>
      </c>
      <c r="D956" t="s">
        <v>52</v>
      </c>
      <c r="E956" s="28">
        <v>6</v>
      </c>
      <c r="F956" s="10">
        <v>209</v>
      </c>
      <c r="G956" s="27">
        <v>0</v>
      </c>
      <c r="H956" s="10">
        <v>0</v>
      </c>
      <c r="I956" s="11">
        <f t="shared" si="15"/>
        <v>2.7906976744186047</v>
      </c>
    </row>
    <row r="957" spans="1:9" x14ac:dyDescent="0.25">
      <c r="A957" t="s">
        <v>44</v>
      </c>
      <c r="B957" t="s">
        <v>5</v>
      </c>
      <c r="C957">
        <v>3</v>
      </c>
      <c r="D957" t="s">
        <v>50</v>
      </c>
      <c r="E957" s="10">
        <v>0</v>
      </c>
      <c r="F957" s="10">
        <v>1</v>
      </c>
      <c r="G957" s="10"/>
      <c r="H957" s="10">
        <v>0</v>
      </c>
      <c r="I957" s="11">
        <f t="shared" si="15"/>
        <v>0</v>
      </c>
    </row>
    <row r="958" spans="1:9" x14ac:dyDescent="0.25">
      <c r="A958" t="s">
        <v>44</v>
      </c>
      <c r="B958" t="s">
        <v>5</v>
      </c>
      <c r="C958">
        <v>3</v>
      </c>
      <c r="D958" t="s">
        <v>50</v>
      </c>
      <c r="E958" s="10">
        <v>3</v>
      </c>
      <c r="F958" s="10">
        <v>453</v>
      </c>
      <c r="G958" s="10">
        <v>34</v>
      </c>
      <c r="H958" s="10">
        <v>0</v>
      </c>
      <c r="I958" s="11">
        <f t="shared" si="15"/>
        <v>0.61224489795918369</v>
      </c>
    </row>
    <row r="959" spans="1:9" x14ac:dyDescent="0.25">
      <c r="A959" t="s">
        <v>44</v>
      </c>
      <c r="B959" t="s">
        <v>5</v>
      </c>
      <c r="C959">
        <v>3</v>
      </c>
      <c r="D959" t="s">
        <v>50</v>
      </c>
      <c r="E959" s="10">
        <v>0</v>
      </c>
      <c r="F959" s="10">
        <v>1</v>
      </c>
      <c r="G959" s="10"/>
      <c r="H959" s="10">
        <v>0</v>
      </c>
      <c r="I959" s="11">
        <f t="shared" si="15"/>
        <v>0</v>
      </c>
    </row>
    <row r="960" spans="1:9" x14ac:dyDescent="0.25">
      <c r="A960" t="s">
        <v>44</v>
      </c>
      <c r="B960" t="s">
        <v>5</v>
      </c>
      <c r="C960">
        <v>3</v>
      </c>
      <c r="D960" t="s">
        <v>50</v>
      </c>
      <c r="E960" s="10">
        <v>4</v>
      </c>
      <c r="F960" s="10">
        <v>551</v>
      </c>
      <c r="G960" s="10">
        <v>39</v>
      </c>
      <c r="H960" s="10">
        <v>0</v>
      </c>
      <c r="I960" s="11">
        <f t="shared" si="15"/>
        <v>0.67340067340067333</v>
      </c>
    </row>
    <row r="961" spans="1:9" x14ac:dyDescent="0.25">
      <c r="A961" t="s">
        <v>44</v>
      </c>
      <c r="B961" t="s">
        <v>5</v>
      </c>
      <c r="C961">
        <v>3</v>
      </c>
      <c r="D961" t="s">
        <v>50</v>
      </c>
      <c r="E961" s="10">
        <v>17</v>
      </c>
      <c r="F961" s="10">
        <v>383</v>
      </c>
      <c r="G961" s="10">
        <v>56</v>
      </c>
      <c r="H961" s="10">
        <v>0</v>
      </c>
      <c r="I961" s="11">
        <f t="shared" si="15"/>
        <v>3.7280701754385963</v>
      </c>
    </row>
    <row r="962" spans="1:9" x14ac:dyDescent="0.25">
      <c r="A962" t="s">
        <v>44</v>
      </c>
      <c r="B962" t="s">
        <v>5</v>
      </c>
      <c r="C962">
        <v>3</v>
      </c>
      <c r="D962" t="s">
        <v>50</v>
      </c>
      <c r="E962" s="28">
        <v>53</v>
      </c>
      <c r="F962" s="10">
        <v>179</v>
      </c>
      <c r="G962" s="27">
        <v>11</v>
      </c>
      <c r="H962" s="10">
        <v>0</v>
      </c>
      <c r="I962" s="11">
        <f t="shared" si="15"/>
        <v>21.810699588477366</v>
      </c>
    </row>
    <row r="963" spans="1:9" x14ac:dyDescent="0.25">
      <c r="A963" t="s">
        <v>44</v>
      </c>
      <c r="B963" t="s">
        <v>5</v>
      </c>
      <c r="C963">
        <v>3</v>
      </c>
      <c r="D963" t="s">
        <v>50</v>
      </c>
      <c r="E963" s="28">
        <v>8</v>
      </c>
      <c r="F963" s="10">
        <v>219</v>
      </c>
      <c r="G963" s="27">
        <v>7</v>
      </c>
      <c r="H963" s="10">
        <v>0</v>
      </c>
      <c r="I963" s="11">
        <f t="shared" si="15"/>
        <v>3.4188034188034191</v>
      </c>
    </row>
    <row r="964" spans="1:9" x14ac:dyDescent="0.25">
      <c r="A964" t="s">
        <v>44</v>
      </c>
      <c r="B964" t="s">
        <v>5</v>
      </c>
      <c r="C964">
        <v>3</v>
      </c>
      <c r="D964" t="s">
        <v>50</v>
      </c>
      <c r="E964" s="28">
        <v>17</v>
      </c>
      <c r="F964" s="10">
        <v>253</v>
      </c>
      <c r="G964" s="27">
        <v>13</v>
      </c>
      <c r="H964" s="10">
        <v>0</v>
      </c>
      <c r="I964" s="11">
        <f t="shared" si="15"/>
        <v>6.0070671378091873</v>
      </c>
    </row>
    <row r="965" spans="1:9" x14ac:dyDescent="0.25">
      <c r="A965" t="s">
        <v>44</v>
      </c>
      <c r="B965" t="s">
        <v>5</v>
      </c>
      <c r="C965">
        <v>3</v>
      </c>
      <c r="D965" t="s">
        <v>50</v>
      </c>
      <c r="E965" s="28">
        <v>12</v>
      </c>
      <c r="F965" s="10">
        <v>175</v>
      </c>
      <c r="G965" s="27">
        <v>9</v>
      </c>
      <c r="H965" s="10">
        <v>0</v>
      </c>
      <c r="I965" s="11">
        <f t="shared" si="15"/>
        <v>6.1224489795918364</v>
      </c>
    </row>
    <row r="966" spans="1:9" x14ac:dyDescent="0.25">
      <c r="A966" t="s">
        <v>44</v>
      </c>
      <c r="B966" t="s">
        <v>5</v>
      </c>
      <c r="C966">
        <v>3</v>
      </c>
      <c r="D966" t="s">
        <v>50</v>
      </c>
      <c r="E966" s="28">
        <v>20</v>
      </c>
      <c r="F966" s="10">
        <v>244</v>
      </c>
      <c r="G966" s="27">
        <v>9</v>
      </c>
      <c r="H966" s="10">
        <v>0</v>
      </c>
      <c r="I966" s="11">
        <f t="shared" si="15"/>
        <v>7.3260073260073266</v>
      </c>
    </row>
    <row r="967" spans="1:9" x14ac:dyDescent="0.25">
      <c r="A967" t="s">
        <v>44</v>
      </c>
      <c r="B967" t="s">
        <v>5</v>
      </c>
      <c r="C967">
        <v>3</v>
      </c>
      <c r="D967" t="s">
        <v>51</v>
      </c>
      <c r="E967" s="10">
        <v>0</v>
      </c>
      <c r="F967" s="10">
        <v>1</v>
      </c>
      <c r="G967" s="12">
        <v>0</v>
      </c>
      <c r="H967" s="10">
        <v>0</v>
      </c>
      <c r="I967" s="11">
        <f t="shared" si="15"/>
        <v>0</v>
      </c>
    </row>
    <row r="968" spans="1:9" x14ac:dyDescent="0.25">
      <c r="A968" t="s">
        <v>44</v>
      </c>
      <c r="B968" t="s">
        <v>5</v>
      </c>
      <c r="C968">
        <v>3</v>
      </c>
      <c r="D968" t="s">
        <v>51</v>
      </c>
      <c r="E968" s="10">
        <v>0</v>
      </c>
      <c r="F968" s="10">
        <v>1</v>
      </c>
      <c r="G968" s="12">
        <v>0</v>
      </c>
      <c r="H968" s="10">
        <v>0</v>
      </c>
      <c r="I968" s="11">
        <f t="shared" ref="I968:I1016" si="16">IF(ISBLANK(E968),"",SUM(E968,H968)/SUM(E968:H968)*100)</f>
        <v>0</v>
      </c>
    </row>
    <row r="969" spans="1:9" x14ac:dyDescent="0.25">
      <c r="A969" t="s">
        <v>44</v>
      </c>
      <c r="B969" t="s">
        <v>5</v>
      </c>
      <c r="C969">
        <v>3</v>
      </c>
      <c r="D969" t="s">
        <v>51</v>
      </c>
      <c r="E969" s="10">
        <v>0</v>
      </c>
      <c r="F969" s="10">
        <v>1</v>
      </c>
      <c r="G969" s="12">
        <v>0</v>
      </c>
      <c r="H969" s="10">
        <v>0</v>
      </c>
      <c r="I969" s="11">
        <f t="shared" si="16"/>
        <v>0</v>
      </c>
    </row>
    <row r="970" spans="1:9" x14ac:dyDescent="0.25">
      <c r="A970" t="s">
        <v>44</v>
      </c>
      <c r="B970" t="s">
        <v>5</v>
      </c>
      <c r="C970">
        <v>3</v>
      </c>
      <c r="D970" t="s">
        <v>51</v>
      </c>
      <c r="E970" s="10">
        <v>0</v>
      </c>
      <c r="F970" s="10">
        <v>1</v>
      </c>
      <c r="G970" s="12">
        <v>0</v>
      </c>
      <c r="H970" s="10">
        <v>0</v>
      </c>
      <c r="I970" s="11">
        <f t="shared" si="16"/>
        <v>0</v>
      </c>
    </row>
    <row r="971" spans="1:9" x14ac:dyDescent="0.25">
      <c r="A971" t="s">
        <v>44</v>
      </c>
      <c r="B971" t="s">
        <v>5</v>
      </c>
      <c r="C971">
        <v>3</v>
      </c>
      <c r="D971" t="s">
        <v>51</v>
      </c>
      <c r="E971" s="10">
        <v>0</v>
      </c>
      <c r="F971" s="10">
        <v>1</v>
      </c>
      <c r="G971" s="12">
        <v>0</v>
      </c>
      <c r="H971" s="10">
        <v>0</v>
      </c>
      <c r="I971" s="11">
        <f t="shared" si="16"/>
        <v>0</v>
      </c>
    </row>
    <row r="972" spans="1:9" x14ac:dyDescent="0.25">
      <c r="A972" t="s">
        <v>44</v>
      </c>
      <c r="B972" t="s">
        <v>5</v>
      </c>
      <c r="C972">
        <v>3</v>
      </c>
      <c r="D972" t="s">
        <v>51</v>
      </c>
      <c r="E972" s="28">
        <v>0</v>
      </c>
      <c r="F972" s="10">
        <v>124</v>
      </c>
      <c r="G972" s="27">
        <v>23</v>
      </c>
      <c r="H972" s="10">
        <v>0</v>
      </c>
      <c r="I972" s="11">
        <f t="shared" si="16"/>
        <v>0</v>
      </c>
    </row>
    <row r="973" spans="1:9" x14ac:dyDescent="0.25">
      <c r="A973" t="s">
        <v>44</v>
      </c>
      <c r="B973" t="s">
        <v>5</v>
      </c>
      <c r="C973">
        <v>3</v>
      </c>
      <c r="D973" t="s">
        <v>51</v>
      </c>
      <c r="E973" s="28">
        <v>0</v>
      </c>
      <c r="F973" s="10">
        <v>199</v>
      </c>
      <c r="G973" s="27">
        <v>23</v>
      </c>
      <c r="H973" s="10">
        <v>0</v>
      </c>
      <c r="I973" s="11">
        <f t="shared" si="16"/>
        <v>0</v>
      </c>
    </row>
    <row r="974" spans="1:9" x14ac:dyDescent="0.25">
      <c r="A974" t="s">
        <v>44</v>
      </c>
      <c r="B974" t="s">
        <v>5</v>
      </c>
      <c r="C974">
        <v>3</v>
      </c>
      <c r="D974" t="s">
        <v>51</v>
      </c>
      <c r="E974" s="28">
        <v>0</v>
      </c>
      <c r="F974" s="10">
        <v>182</v>
      </c>
      <c r="G974" s="27">
        <v>24</v>
      </c>
      <c r="H974" s="10">
        <v>0</v>
      </c>
      <c r="I974" s="11">
        <f t="shared" si="16"/>
        <v>0</v>
      </c>
    </row>
    <row r="975" spans="1:9" x14ac:dyDescent="0.25">
      <c r="A975" t="s">
        <v>44</v>
      </c>
      <c r="B975" t="s">
        <v>5</v>
      </c>
      <c r="C975">
        <v>3</v>
      </c>
      <c r="D975" t="s">
        <v>51</v>
      </c>
      <c r="E975" s="28">
        <v>0</v>
      </c>
      <c r="F975" s="10">
        <v>208</v>
      </c>
      <c r="G975" s="27">
        <v>23</v>
      </c>
      <c r="H975" s="10">
        <v>0</v>
      </c>
      <c r="I975" s="11">
        <f t="shared" si="16"/>
        <v>0</v>
      </c>
    </row>
    <row r="976" spans="1:9" x14ac:dyDescent="0.25">
      <c r="A976" t="s">
        <v>44</v>
      </c>
      <c r="B976" t="s">
        <v>5</v>
      </c>
      <c r="C976">
        <v>3</v>
      </c>
      <c r="D976" t="s">
        <v>51</v>
      </c>
      <c r="E976" s="28">
        <v>0</v>
      </c>
      <c r="F976" s="10">
        <v>165</v>
      </c>
      <c r="G976" s="27">
        <v>22</v>
      </c>
      <c r="H976" s="10">
        <v>0</v>
      </c>
      <c r="I976" s="11">
        <f t="shared" si="16"/>
        <v>0</v>
      </c>
    </row>
    <row r="977" spans="1:9" x14ac:dyDescent="0.25">
      <c r="A977" t="s">
        <v>44</v>
      </c>
      <c r="B977" t="s">
        <v>5</v>
      </c>
      <c r="C977">
        <v>3</v>
      </c>
      <c r="D977" t="s">
        <v>52</v>
      </c>
      <c r="E977" s="12">
        <v>11</v>
      </c>
      <c r="F977" s="10">
        <v>645</v>
      </c>
      <c r="G977" s="12">
        <v>0</v>
      </c>
      <c r="H977" s="10">
        <v>0</v>
      </c>
      <c r="I977" s="11">
        <f t="shared" si="16"/>
        <v>1.6768292682926831</v>
      </c>
    </row>
    <row r="978" spans="1:9" x14ac:dyDescent="0.25">
      <c r="A978" t="s">
        <v>44</v>
      </c>
      <c r="B978" t="s">
        <v>5</v>
      </c>
      <c r="C978">
        <v>3</v>
      </c>
      <c r="D978" t="s">
        <v>52</v>
      </c>
      <c r="E978" s="12">
        <v>9</v>
      </c>
      <c r="F978" s="10">
        <v>459</v>
      </c>
      <c r="G978" s="12">
        <v>0</v>
      </c>
      <c r="H978" s="10">
        <v>0</v>
      </c>
      <c r="I978" s="11">
        <f t="shared" si="16"/>
        <v>1.9230769230769231</v>
      </c>
    </row>
    <row r="979" spans="1:9" x14ac:dyDescent="0.25">
      <c r="A979" t="s">
        <v>44</v>
      </c>
      <c r="B979" t="s">
        <v>5</v>
      </c>
      <c r="C979">
        <v>3</v>
      </c>
      <c r="D979" t="s">
        <v>52</v>
      </c>
      <c r="E979" s="12">
        <v>0</v>
      </c>
      <c r="F979" s="10">
        <v>1</v>
      </c>
      <c r="G979" s="12">
        <v>0</v>
      </c>
      <c r="H979" s="10">
        <v>0</v>
      </c>
      <c r="I979" s="11">
        <f t="shared" si="16"/>
        <v>0</v>
      </c>
    </row>
    <row r="980" spans="1:9" x14ac:dyDescent="0.25">
      <c r="A980" t="s">
        <v>44</v>
      </c>
      <c r="B980" t="s">
        <v>5</v>
      </c>
      <c r="C980">
        <v>3</v>
      </c>
      <c r="D980" t="s">
        <v>52</v>
      </c>
      <c r="E980" s="10">
        <v>4</v>
      </c>
      <c r="F980" s="10">
        <v>494</v>
      </c>
      <c r="G980" s="10">
        <v>0</v>
      </c>
      <c r="H980" s="10">
        <v>0</v>
      </c>
      <c r="I980" s="11">
        <f t="shared" si="16"/>
        <v>0.80321285140562237</v>
      </c>
    </row>
    <row r="981" spans="1:9" x14ac:dyDescent="0.25">
      <c r="A981" t="s">
        <v>44</v>
      </c>
      <c r="B981" t="s">
        <v>5</v>
      </c>
      <c r="C981">
        <v>3</v>
      </c>
      <c r="D981" t="s">
        <v>52</v>
      </c>
      <c r="E981" s="10">
        <v>8</v>
      </c>
      <c r="F981" s="10">
        <v>597</v>
      </c>
      <c r="G981" s="10">
        <v>0</v>
      </c>
      <c r="H981" s="10">
        <v>0</v>
      </c>
      <c r="I981" s="11">
        <f t="shared" si="16"/>
        <v>1.3223140495867769</v>
      </c>
    </row>
    <row r="982" spans="1:9" x14ac:dyDescent="0.25">
      <c r="A982" t="s">
        <v>44</v>
      </c>
      <c r="B982" t="s">
        <v>5</v>
      </c>
      <c r="C982">
        <v>3</v>
      </c>
      <c r="D982" t="s">
        <v>52</v>
      </c>
      <c r="E982" s="28">
        <v>11</v>
      </c>
      <c r="F982" s="10">
        <v>175</v>
      </c>
      <c r="G982" s="27">
        <v>0</v>
      </c>
      <c r="H982" s="10">
        <v>0</v>
      </c>
      <c r="I982" s="11">
        <f t="shared" si="16"/>
        <v>5.913978494623656</v>
      </c>
    </row>
    <row r="983" spans="1:9" x14ac:dyDescent="0.25">
      <c r="A983" t="s">
        <v>44</v>
      </c>
      <c r="B983" t="s">
        <v>5</v>
      </c>
      <c r="C983">
        <v>3</v>
      </c>
      <c r="D983" t="s">
        <v>52</v>
      </c>
      <c r="E983" s="28">
        <v>13</v>
      </c>
      <c r="F983" s="10">
        <v>187</v>
      </c>
      <c r="G983" s="27">
        <v>0</v>
      </c>
      <c r="H983" s="10">
        <v>0</v>
      </c>
      <c r="I983" s="11">
        <f t="shared" si="16"/>
        <v>6.5</v>
      </c>
    </row>
    <row r="984" spans="1:9" x14ac:dyDescent="0.25">
      <c r="A984" t="s">
        <v>44</v>
      </c>
      <c r="B984" t="s">
        <v>5</v>
      </c>
      <c r="C984">
        <v>3</v>
      </c>
      <c r="D984" t="s">
        <v>52</v>
      </c>
      <c r="E984" s="28">
        <v>11</v>
      </c>
      <c r="F984" s="10">
        <v>167</v>
      </c>
      <c r="G984" s="27">
        <v>0</v>
      </c>
      <c r="H984" s="10">
        <v>0</v>
      </c>
      <c r="I984" s="11">
        <f t="shared" si="16"/>
        <v>6.179775280898876</v>
      </c>
    </row>
    <row r="985" spans="1:9" x14ac:dyDescent="0.25">
      <c r="A985" t="s">
        <v>44</v>
      </c>
      <c r="B985" t="s">
        <v>5</v>
      </c>
      <c r="C985">
        <v>3</v>
      </c>
      <c r="D985" t="s">
        <v>52</v>
      </c>
      <c r="E985" s="28">
        <v>16</v>
      </c>
      <c r="F985" s="10">
        <v>213</v>
      </c>
      <c r="G985" s="27">
        <v>0</v>
      </c>
      <c r="H985" s="10">
        <v>0</v>
      </c>
      <c r="I985" s="11">
        <f t="shared" si="16"/>
        <v>6.9868995633187767</v>
      </c>
    </row>
    <row r="986" spans="1:9" x14ac:dyDescent="0.25">
      <c r="A986" t="s">
        <v>44</v>
      </c>
      <c r="B986" t="s">
        <v>5</v>
      </c>
      <c r="C986">
        <v>3</v>
      </c>
      <c r="D986" t="s">
        <v>52</v>
      </c>
      <c r="E986" s="28">
        <v>33</v>
      </c>
      <c r="F986" s="10">
        <v>202</v>
      </c>
      <c r="G986" s="27">
        <v>0</v>
      </c>
      <c r="H986" s="10">
        <v>0</v>
      </c>
      <c r="I986" s="11">
        <f t="shared" si="16"/>
        <v>14.042553191489363</v>
      </c>
    </row>
    <row r="987" spans="1:9" x14ac:dyDescent="0.25">
      <c r="A987" t="s">
        <v>30</v>
      </c>
      <c r="B987" t="s">
        <v>5</v>
      </c>
      <c r="C987">
        <v>3</v>
      </c>
      <c r="D987" t="s">
        <v>52</v>
      </c>
      <c r="E987" s="10">
        <v>0</v>
      </c>
      <c r="F987" s="10">
        <v>1</v>
      </c>
      <c r="G987" s="10"/>
      <c r="H987" s="10">
        <v>0</v>
      </c>
      <c r="I987" s="11">
        <f t="shared" si="16"/>
        <v>0</v>
      </c>
    </row>
    <row r="988" spans="1:9" x14ac:dyDescent="0.25">
      <c r="A988" t="s">
        <v>30</v>
      </c>
      <c r="B988" t="s">
        <v>5</v>
      </c>
      <c r="C988">
        <v>3</v>
      </c>
      <c r="D988" t="s">
        <v>52</v>
      </c>
      <c r="E988" s="10">
        <v>8</v>
      </c>
      <c r="F988" s="10">
        <v>151</v>
      </c>
      <c r="G988" s="10"/>
      <c r="H988" s="10">
        <v>0</v>
      </c>
      <c r="I988" s="11">
        <f t="shared" si="16"/>
        <v>5.0314465408805038</v>
      </c>
    </row>
    <row r="989" spans="1:9" x14ac:dyDescent="0.25">
      <c r="A989" t="s">
        <v>30</v>
      </c>
      <c r="B989" t="s">
        <v>5</v>
      </c>
      <c r="C989">
        <v>3</v>
      </c>
      <c r="D989" t="s">
        <v>52</v>
      </c>
      <c r="E989" s="10">
        <v>4</v>
      </c>
      <c r="F989" s="10">
        <v>161</v>
      </c>
      <c r="G989" s="10"/>
      <c r="H989" s="10">
        <v>0</v>
      </c>
      <c r="I989" s="11">
        <f t="shared" si="16"/>
        <v>2.4242424242424243</v>
      </c>
    </row>
    <row r="990" spans="1:9" x14ac:dyDescent="0.25">
      <c r="A990" t="s">
        <v>30</v>
      </c>
      <c r="B990" t="s">
        <v>5</v>
      </c>
      <c r="C990">
        <v>3</v>
      </c>
      <c r="D990" t="s">
        <v>52</v>
      </c>
      <c r="E990" s="10">
        <v>2</v>
      </c>
      <c r="F990" s="10">
        <v>105</v>
      </c>
      <c r="G990" s="10"/>
      <c r="H990" s="10">
        <v>0</v>
      </c>
      <c r="I990" s="11">
        <f t="shared" si="16"/>
        <v>1.8691588785046727</v>
      </c>
    </row>
    <row r="991" spans="1:9" x14ac:dyDescent="0.25">
      <c r="A991" t="s">
        <v>30</v>
      </c>
      <c r="B991" t="s">
        <v>5</v>
      </c>
      <c r="C991">
        <v>3</v>
      </c>
      <c r="D991" t="s">
        <v>52</v>
      </c>
      <c r="E991" s="10">
        <v>0</v>
      </c>
      <c r="F991" s="10">
        <v>1</v>
      </c>
      <c r="G991" s="10"/>
      <c r="H991" s="10">
        <v>0</v>
      </c>
      <c r="I991" s="11">
        <f t="shared" si="16"/>
        <v>0</v>
      </c>
    </row>
    <row r="992" spans="1:9" x14ac:dyDescent="0.25">
      <c r="A992" t="s">
        <v>30</v>
      </c>
      <c r="B992" t="s">
        <v>5</v>
      </c>
      <c r="C992">
        <v>3</v>
      </c>
      <c r="D992" t="s">
        <v>52</v>
      </c>
      <c r="E992" s="10">
        <v>2</v>
      </c>
      <c r="F992" s="10">
        <v>138</v>
      </c>
      <c r="G992" s="10"/>
      <c r="H992" s="10">
        <v>0</v>
      </c>
      <c r="I992" s="11">
        <f t="shared" si="16"/>
        <v>1.4285714285714286</v>
      </c>
    </row>
    <row r="993" spans="1:9" x14ac:dyDescent="0.25">
      <c r="A993" t="s">
        <v>30</v>
      </c>
      <c r="B993" t="s">
        <v>5</v>
      </c>
      <c r="C993">
        <v>3</v>
      </c>
      <c r="D993" t="s">
        <v>52</v>
      </c>
      <c r="E993" s="10">
        <v>0</v>
      </c>
      <c r="F993" s="10">
        <v>1</v>
      </c>
      <c r="G993" s="10"/>
      <c r="H993" s="10">
        <v>0</v>
      </c>
      <c r="I993" s="11">
        <f t="shared" si="16"/>
        <v>0</v>
      </c>
    </row>
    <row r="994" spans="1:9" x14ac:dyDescent="0.25">
      <c r="A994" t="s">
        <v>30</v>
      </c>
      <c r="B994" t="s">
        <v>5</v>
      </c>
      <c r="C994">
        <v>3</v>
      </c>
      <c r="D994" t="s">
        <v>52</v>
      </c>
      <c r="E994" s="10">
        <v>0</v>
      </c>
      <c r="F994" s="10">
        <v>1</v>
      </c>
      <c r="G994" s="10"/>
      <c r="H994" s="10">
        <v>0</v>
      </c>
      <c r="I994" s="11">
        <f t="shared" si="16"/>
        <v>0</v>
      </c>
    </row>
    <row r="995" spans="1:9" x14ac:dyDescent="0.25">
      <c r="A995" t="s">
        <v>30</v>
      </c>
      <c r="B995" t="s">
        <v>5</v>
      </c>
      <c r="C995">
        <v>3</v>
      </c>
      <c r="D995" t="s">
        <v>52</v>
      </c>
      <c r="E995" s="10">
        <v>9</v>
      </c>
      <c r="F995" s="10">
        <v>125</v>
      </c>
      <c r="G995" s="10"/>
      <c r="H995" s="10">
        <v>0</v>
      </c>
      <c r="I995" s="11">
        <f t="shared" si="16"/>
        <v>6.7164179104477615</v>
      </c>
    </row>
    <row r="996" spans="1:9" x14ac:dyDescent="0.25">
      <c r="A996" t="s">
        <v>30</v>
      </c>
      <c r="B996" t="s">
        <v>5</v>
      </c>
      <c r="C996">
        <v>3</v>
      </c>
      <c r="D996" t="s">
        <v>52</v>
      </c>
      <c r="E996" s="10">
        <v>0</v>
      </c>
      <c r="F996" s="10">
        <v>1</v>
      </c>
      <c r="G996" s="10"/>
      <c r="H996" s="10">
        <v>0</v>
      </c>
      <c r="I996" s="11">
        <f t="shared" si="16"/>
        <v>0</v>
      </c>
    </row>
    <row r="997" spans="1:9" x14ac:dyDescent="0.25">
      <c r="A997" t="s">
        <v>30</v>
      </c>
      <c r="B997" t="s">
        <v>5</v>
      </c>
      <c r="C997">
        <v>3</v>
      </c>
      <c r="D997" t="s">
        <v>50</v>
      </c>
      <c r="E997" s="10">
        <v>2</v>
      </c>
      <c r="F997" s="10">
        <v>75</v>
      </c>
      <c r="G997" s="10">
        <v>34</v>
      </c>
      <c r="H997" s="10">
        <v>0</v>
      </c>
      <c r="I997" s="11">
        <f t="shared" si="16"/>
        <v>1.8018018018018018</v>
      </c>
    </row>
    <row r="998" spans="1:9" x14ac:dyDescent="0.25">
      <c r="A998" t="s">
        <v>30</v>
      </c>
      <c r="B998" t="s">
        <v>5</v>
      </c>
      <c r="C998">
        <v>3</v>
      </c>
      <c r="D998" t="s">
        <v>50</v>
      </c>
      <c r="E998" s="10">
        <v>4</v>
      </c>
      <c r="F998" s="10">
        <v>71</v>
      </c>
      <c r="G998" s="10">
        <v>41</v>
      </c>
      <c r="H998" s="10">
        <v>2</v>
      </c>
      <c r="I998" s="11">
        <f t="shared" si="16"/>
        <v>5.0847457627118651</v>
      </c>
    </row>
    <row r="999" spans="1:9" x14ac:dyDescent="0.25">
      <c r="A999" t="s">
        <v>30</v>
      </c>
      <c r="B999" t="s">
        <v>5</v>
      </c>
      <c r="C999">
        <v>3</v>
      </c>
      <c r="D999" t="s">
        <v>50</v>
      </c>
      <c r="E999" s="10">
        <v>2</v>
      </c>
      <c r="F999" s="10">
        <v>72</v>
      </c>
      <c r="G999" s="10">
        <v>44</v>
      </c>
      <c r="H999" s="10">
        <v>1</v>
      </c>
      <c r="I999" s="11">
        <f t="shared" si="16"/>
        <v>2.5210084033613445</v>
      </c>
    </row>
    <row r="1000" spans="1:9" x14ac:dyDescent="0.25">
      <c r="A1000" t="s">
        <v>30</v>
      </c>
      <c r="B1000" t="s">
        <v>5</v>
      </c>
      <c r="C1000">
        <v>3</v>
      </c>
      <c r="D1000" t="s">
        <v>50</v>
      </c>
      <c r="E1000" s="10">
        <v>2</v>
      </c>
      <c r="F1000" s="10">
        <v>94</v>
      </c>
      <c r="G1000" s="10">
        <v>42</v>
      </c>
      <c r="H1000" s="10">
        <v>0</v>
      </c>
      <c r="I1000" s="11">
        <f t="shared" si="16"/>
        <v>1.4492753623188406</v>
      </c>
    </row>
    <row r="1001" spans="1:9" x14ac:dyDescent="0.25">
      <c r="A1001" t="s">
        <v>30</v>
      </c>
      <c r="B1001" t="s">
        <v>5</v>
      </c>
      <c r="C1001">
        <v>3</v>
      </c>
      <c r="D1001" t="s">
        <v>50</v>
      </c>
      <c r="E1001" s="10">
        <v>3</v>
      </c>
      <c r="F1001" s="10">
        <v>100</v>
      </c>
      <c r="G1001" s="10">
        <v>22</v>
      </c>
      <c r="H1001" s="10">
        <v>0</v>
      </c>
      <c r="I1001" s="11">
        <f t="shared" si="16"/>
        <v>2.4</v>
      </c>
    </row>
    <row r="1002" spans="1:9" x14ac:dyDescent="0.25">
      <c r="A1002" t="s">
        <v>30</v>
      </c>
      <c r="B1002" t="s">
        <v>5</v>
      </c>
      <c r="C1002">
        <v>3</v>
      </c>
      <c r="D1002" t="s">
        <v>50</v>
      </c>
      <c r="E1002" s="10">
        <v>6</v>
      </c>
      <c r="F1002" s="10">
        <v>12</v>
      </c>
      <c r="G1002" s="10">
        <v>41</v>
      </c>
      <c r="H1002" s="10">
        <v>0</v>
      </c>
      <c r="I1002" s="11">
        <f t="shared" si="16"/>
        <v>10.16949152542373</v>
      </c>
    </row>
    <row r="1003" spans="1:9" x14ac:dyDescent="0.25">
      <c r="A1003" t="s">
        <v>30</v>
      </c>
      <c r="B1003" t="s">
        <v>5</v>
      </c>
      <c r="C1003">
        <v>3</v>
      </c>
      <c r="D1003" t="s">
        <v>50</v>
      </c>
      <c r="E1003" s="10">
        <v>2</v>
      </c>
      <c r="F1003" s="10">
        <v>95</v>
      </c>
      <c r="G1003" s="10">
        <v>50</v>
      </c>
      <c r="H1003" s="10">
        <v>0</v>
      </c>
      <c r="I1003" s="11">
        <f t="shared" si="16"/>
        <v>1.3605442176870748</v>
      </c>
    </row>
    <row r="1004" spans="1:9" x14ac:dyDescent="0.25">
      <c r="A1004" t="s">
        <v>30</v>
      </c>
      <c r="B1004" t="s">
        <v>5</v>
      </c>
      <c r="C1004">
        <v>3</v>
      </c>
      <c r="D1004" t="s">
        <v>50</v>
      </c>
      <c r="E1004" s="10">
        <v>0</v>
      </c>
      <c r="F1004" s="10">
        <v>1</v>
      </c>
      <c r="G1004" s="10"/>
      <c r="H1004" s="10">
        <v>0</v>
      </c>
      <c r="I1004" s="11">
        <f t="shared" si="16"/>
        <v>0</v>
      </c>
    </row>
    <row r="1005" spans="1:9" x14ac:dyDescent="0.25">
      <c r="A1005" t="s">
        <v>30</v>
      </c>
      <c r="B1005" t="s">
        <v>5</v>
      </c>
      <c r="C1005">
        <v>3</v>
      </c>
      <c r="D1005" t="s">
        <v>50</v>
      </c>
      <c r="E1005" s="10">
        <v>2</v>
      </c>
      <c r="F1005" s="10">
        <v>97</v>
      </c>
      <c r="G1005" s="10">
        <v>28</v>
      </c>
      <c r="H1005" s="10">
        <v>0</v>
      </c>
      <c r="I1005" s="11">
        <f t="shared" si="16"/>
        <v>1.5748031496062991</v>
      </c>
    </row>
    <row r="1006" spans="1:9" x14ac:dyDescent="0.25">
      <c r="A1006" t="s">
        <v>30</v>
      </c>
      <c r="B1006" t="s">
        <v>5</v>
      </c>
      <c r="C1006">
        <v>3</v>
      </c>
      <c r="D1006" t="s">
        <v>50</v>
      </c>
      <c r="E1006" s="10">
        <v>0</v>
      </c>
      <c r="F1006" s="10">
        <v>1</v>
      </c>
      <c r="G1006" s="10"/>
      <c r="H1006" s="10">
        <v>0</v>
      </c>
      <c r="I1006" s="11">
        <f t="shared" si="16"/>
        <v>0</v>
      </c>
    </row>
    <row r="1007" spans="1:9" x14ac:dyDescent="0.25">
      <c r="A1007" t="s">
        <v>30</v>
      </c>
      <c r="B1007" t="s">
        <v>5</v>
      </c>
      <c r="C1007">
        <v>3</v>
      </c>
      <c r="D1007" t="s">
        <v>51</v>
      </c>
      <c r="E1007" s="10">
        <v>0</v>
      </c>
      <c r="F1007" s="10">
        <v>1</v>
      </c>
      <c r="G1007" s="10"/>
      <c r="H1007" s="10">
        <v>0</v>
      </c>
      <c r="I1007" s="11">
        <f t="shared" si="16"/>
        <v>0</v>
      </c>
    </row>
    <row r="1008" spans="1:9" x14ac:dyDescent="0.25">
      <c r="A1008" t="s">
        <v>30</v>
      </c>
      <c r="B1008" t="s">
        <v>5</v>
      </c>
      <c r="C1008">
        <v>3</v>
      </c>
      <c r="D1008" t="s">
        <v>51</v>
      </c>
      <c r="E1008" s="10">
        <v>0</v>
      </c>
      <c r="F1008" s="10">
        <v>1</v>
      </c>
      <c r="G1008" s="10"/>
      <c r="H1008" s="10">
        <v>0</v>
      </c>
      <c r="I1008" s="11">
        <f t="shared" si="16"/>
        <v>0</v>
      </c>
    </row>
    <row r="1009" spans="1:9" x14ac:dyDescent="0.25">
      <c r="A1009" t="s">
        <v>30</v>
      </c>
      <c r="B1009" t="s">
        <v>5</v>
      </c>
      <c r="C1009">
        <v>3</v>
      </c>
      <c r="D1009" t="s">
        <v>51</v>
      </c>
      <c r="E1009" s="10">
        <v>0</v>
      </c>
      <c r="F1009" s="10">
        <v>1</v>
      </c>
      <c r="G1009" s="10"/>
      <c r="H1009" s="10">
        <v>0</v>
      </c>
      <c r="I1009" s="11">
        <f t="shared" si="16"/>
        <v>0</v>
      </c>
    </row>
    <row r="1010" spans="1:9" x14ac:dyDescent="0.25">
      <c r="A1010" t="s">
        <v>30</v>
      </c>
      <c r="B1010" t="s">
        <v>5</v>
      </c>
      <c r="C1010">
        <v>3</v>
      </c>
      <c r="D1010" t="s">
        <v>51</v>
      </c>
      <c r="E1010" s="10">
        <v>0</v>
      </c>
      <c r="F1010" s="10">
        <v>1</v>
      </c>
      <c r="G1010" s="10"/>
      <c r="H1010" s="10">
        <v>0</v>
      </c>
      <c r="I1010" s="11">
        <f t="shared" si="16"/>
        <v>0</v>
      </c>
    </row>
    <row r="1011" spans="1:9" x14ac:dyDescent="0.25">
      <c r="A1011" t="s">
        <v>30</v>
      </c>
      <c r="B1011" t="s">
        <v>5</v>
      </c>
      <c r="C1011">
        <v>3</v>
      </c>
      <c r="D1011" t="s">
        <v>51</v>
      </c>
      <c r="E1011" s="10">
        <v>0</v>
      </c>
      <c r="F1011" s="10">
        <v>1</v>
      </c>
      <c r="G1011" s="10"/>
      <c r="H1011" s="10">
        <v>0</v>
      </c>
      <c r="I1011" s="11">
        <f t="shared" si="16"/>
        <v>0</v>
      </c>
    </row>
    <row r="1012" spans="1:9" x14ac:dyDescent="0.25">
      <c r="A1012" t="s">
        <v>30</v>
      </c>
      <c r="B1012" t="s">
        <v>5</v>
      </c>
      <c r="C1012">
        <v>3</v>
      </c>
      <c r="D1012" t="s">
        <v>51</v>
      </c>
      <c r="E1012" s="10">
        <v>0</v>
      </c>
      <c r="F1012" s="10">
        <v>1</v>
      </c>
      <c r="G1012" s="10"/>
      <c r="H1012" s="10">
        <v>0</v>
      </c>
      <c r="I1012" s="11">
        <f t="shared" si="16"/>
        <v>0</v>
      </c>
    </row>
    <row r="1013" spans="1:9" x14ac:dyDescent="0.25">
      <c r="A1013" t="s">
        <v>30</v>
      </c>
      <c r="B1013" t="s">
        <v>5</v>
      </c>
      <c r="C1013">
        <v>3</v>
      </c>
      <c r="D1013" t="s">
        <v>51</v>
      </c>
      <c r="E1013" s="10">
        <v>0</v>
      </c>
      <c r="F1013" s="10">
        <v>1</v>
      </c>
      <c r="G1013" s="10"/>
      <c r="H1013" s="10">
        <v>0</v>
      </c>
      <c r="I1013" s="11">
        <f t="shared" si="16"/>
        <v>0</v>
      </c>
    </row>
    <row r="1014" spans="1:9" x14ac:dyDescent="0.25">
      <c r="A1014" t="s">
        <v>30</v>
      </c>
      <c r="B1014" t="s">
        <v>5</v>
      </c>
      <c r="C1014">
        <v>3</v>
      </c>
      <c r="D1014" t="s">
        <v>51</v>
      </c>
      <c r="E1014" s="10">
        <v>0</v>
      </c>
      <c r="F1014" s="10">
        <v>1</v>
      </c>
      <c r="G1014" s="10"/>
      <c r="H1014" s="10">
        <v>0</v>
      </c>
      <c r="I1014" s="11">
        <f t="shared" si="16"/>
        <v>0</v>
      </c>
    </row>
    <row r="1015" spans="1:9" x14ac:dyDescent="0.25">
      <c r="A1015" t="s">
        <v>30</v>
      </c>
      <c r="B1015" t="s">
        <v>5</v>
      </c>
      <c r="C1015">
        <v>3</v>
      </c>
      <c r="D1015" t="s">
        <v>51</v>
      </c>
      <c r="E1015" s="10">
        <v>0</v>
      </c>
      <c r="F1015" s="10">
        <v>1</v>
      </c>
      <c r="G1015" s="10"/>
      <c r="H1015" s="10">
        <v>0</v>
      </c>
      <c r="I1015" s="11">
        <f t="shared" si="16"/>
        <v>0</v>
      </c>
    </row>
    <row r="1016" spans="1:9" x14ac:dyDescent="0.25">
      <c r="A1016" t="s">
        <v>30</v>
      </c>
      <c r="B1016" t="s">
        <v>5</v>
      </c>
      <c r="C1016">
        <v>3</v>
      </c>
      <c r="D1016" t="s">
        <v>51</v>
      </c>
      <c r="E1016" s="10">
        <v>0</v>
      </c>
      <c r="F1016" s="10">
        <v>1</v>
      </c>
      <c r="G1016" s="10"/>
      <c r="H1016" s="10">
        <v>0</v>
      </c>
      <c r="I1016" s="11">
        <f t="shared" si="16"/>
        <v>0</v>
      </c>
    </row>
    <row r="1017" spans="1:9" x14ac:dyDescent="0.25">
      <c r="A1017" t="s">
        <v>45</v>
      </c>
      <c r="B1017" t="s">
        <v>5</v>
      </c>
      <c r="C1017">
        <v>12</v>
      </c>
      <c r="D1017" t="s">
        <v>50</v>
      </c>
      <c r="E1017" s="10">
        <v>0</v>
      </c>
      <c r="F1017" s="10">
        <v>1</v>
      </c>
      <c r="G1017" s="10">
        <v>0</v>
      </c>
      <c r="H1017" s="10">
        <v>0</v>
      </c>
      <c r="I1017" s="11">
        <f t="shared" ref="I1017:I1065" si="17">IF(ISBLANK(E1017),"",SUM(E1017,H1017)/SUM(E1017:H1017)*100)</f>
        <v>0</v>
      </c>
    </row>
    <row r="1018" spans="1:9" x14ac:dyDescent="0.25">
      <c r="A1018" t="s">
        <v>45</v>
      </c>
      <c r="B1018" t="s">
        <v>5</v>
      </c>
      <c r="C1018">
        <v>12</v>
      </c>
      <c r="D1018" t="s">
        <v>50</v>
      </c>
      <c r="E1018" s="10">
        <v>0</v>
      </c>
      <c r="F1018" s="10">
        <v>1</v>
      </c>
      <c r="G1018" s="10">
        <v>0</v>
      </c>
      <c r="H1018" s="10">
        <v>0</v>
      </c>
      <c r="I1018" s="11">
        <f t="shared" si="17"/>
        <v>0</v>
      </c>
    </row>
    <row r="1019" spans="1:9" x14ac:dyDescent="0.25">
      <c r="A1019" t="s">
        <v>45</v>
      </c>
      <c r="B1019" t="s">
        <v>5</v>
      </c>
      <c r="C1019">
        <v>12</v>
      </c>
      <c r="D1019" t="s">
        <v>50</v>
      </c>
      <c r="E1019" s="10">
        <v>0</v>
      </c>
      <c r="F1019" s="10">
        <v>1</v>
      </c>
      <c r="G1019" s="10">
        <v>0</v>
      </c>
      <c r="H1019" s="10">
        <v>0</v>
      </c>
      <c r="I1019" s="11">
        <f t="shared" si="17"/>
        <v>0</v>
      </c>
    </row>
    <row r="1020" spans="1:9" x14ac:dyDescent="0.25">
      <c r="A1020" t="s">
        <v>45</v>
      </c>
      <c r="B1020" t="s">
        <v>5</v>
      </c>
      <c r="C1020">
        <v>12</v>
      </c>
      <c r="D1020" t="s">
        <v>50</v>
      </c>
      <c r="E1020" s="10">
        <v>0</v>
      </c>
      <c r="F1020" s="10">
        <v>1</v>
      </c>
      <c r="G1020" s="10">
        <v>0</v>
      </c>
      <c r="H1020" s="10">
        <v>0</v>
      </c>
      <c r="I1020" s="11">
        <f t="shared" si="17"/>
        <v>0</v>
      </c>
    </row>
    <row r="1021" spans="1:9" x14ac:dyDescent="0.25">
      <c r="A1021" t="s">
        <v>45</v>
      </c>
      <c r="B1021" t="s">
        <v>5</v>
      </c>
      <c r="C1021">
        <v>12</v>
      </c>
      <c r="D1021" t="s">
        <v>50</v>
      </c>
      <c r="E1021" s="10">
        <v>0</v>
      </c>
      <c r="F1021" s="10">
        <v>1</v>
      </c>
      <c r="G1021" s="10">
        <v>0</v>
      </c>
      <c r="H1021" s="10">
        <v>0</v>
      </c>
      <c r="I1021" s="11">
        <f t="shared" si="17"/>
        <v>0</v>
      </c>
    </row>
    <row r="1022" spans="1:9" x14ac:dyDescent="0.25">
      <c r="A1022" t="s">
        <v>45</v>
      </c>
      <c r="B1022" t="s">
        <v>5</v>
      </c>
      <c r="C1022">
        <v>12</v>
      </c>
      <c r="D1022" t="s">
        <v>50</v>
      </c>
      <c r="E1022" s="28">
        <v>0</v>
      </c>
      <c r="F1022" s="10">
        <v>1</v>
      </c>
      <c r="G1022" s="27">
        <v>0</v>
      </c>
      <c r="H1022" s="10">
        <v>0</v>
      </c>
      <c r="I1022" s="11">
        <f t="shared" si="17"/>
        <v>0</v>
      </c>
    </row>
    <row r="1023" spans="1:9" x14ac:dyDescent="0.25">
      <c r="A1023" t="s">
        <v>45</v>
      </c>
      <c r="B1023" t="s">
        <v>5</v>
      </c>
      <c r="C1023">
        <v>12</v>
      </c>
      <c r="D1023" t="s">
        <v>50</v>
      </c>
      <c r="E1023" s="28">
        <v>0</v>
      </c>
      <c r="F1023" s="10">
        <v>1</v>
      </c>
      <c r="G1023" s="27">
        <v>0</v>
      </c>
      <c r="H1023" s="10">
        <v>0</v>
      </c>
      <c r="I1023" s="11">
        <f t="shared" si="17"/>
        <v>0</v>
      </c>
    </row>
    <row r="1024" spans="1:9" x14ac:dyDescent="0.25">
      <c r="A1024" t="s">
        <v>45</v>
      </c>
      <c r="B1024" t="s">
        <v>5</v>
      </c>
      <c r="C1024">
        <v>12</v>
      </c>
      <c r="D1024" t="s">
        <v>50</v>
      </c>
      <c r="E1024" s="28">
        <v>0</v>
      </c>
      <c r="F1024" s="10">
        <v>1</v>
      </c>
      <c r="G1024" s="27">
        <v>0</v>
      </c>
      <c r="H1024" s="10">
        <v>0</v>
      </c>
      <c r="I1024" s="11">
        <f t="shared" si="17"/>
        <v>0</v>
      </c>
    </row>
    <row r="1025" spans="1:9" x14ac:dyDescent="0.25">
      <c r="A1025" t="s">
        <v>45</v>
      </c>
      <c r="B1025" t="s">
        <v>5</v>
      </c>
      <c r="C1025">
        <v>12</v>
      </c>
      <c r="D1025" t="s">
        <v>50</v>
      </c>
      <c r="E1025" s="28">
        <v>3</v>
      </c>
      <c r="F1025" s="10">
        <v>129</v>
      </c>
      <c r="G1025" s="27">
        <v>26</v>
      </c>
      <c r="H1025" s="10">
        <v>0</v>
      </c>
      <c r="I1025" s="11">
        <f t="shared" si="17"/>
        <v>1.89873417721519</v>
      </c>
    </row>
    <row r="1026" spans="1:9" x14ac:dyDescent="0.25">
      <c r="A1026" t="s">
        <v>45</v>
      </c>
      <c r="B1026" t="s">
        <v>5</v>
      </c>
      <c r="C1026">
        <v>12</v>
      </c>
      <c r="D1026" t="s">
        <v>50</v>
      </c>
      <c r="E1026" s="28">
        <v>2</v>
      </c>
      <c r="F1026" s="10">
        <v>187</v>
      </c>
      <c r="G1026" s="27">
        <v>39</v>
      </c>
      <c r="H1026" s="10">
        <v>0</v>
      </c>
      <c r="I1026" s="11">
        <f t="shared" si="17"/>
        <v>0.8771929824561403</v>
      </c>
    </row>
    <row r="1027" spans="1:9" x14ac:dyDescent="0.25">
      <c r="A1027" t="s">
        <v>45</v>
      </c>
      <c r="B1027" t="s">
        <v>5</v>
      </c>
      <c r="C1027">
        <v>12</v>
      </c>
      <c r="D1027" t="s">
        <v>51</v>
      </c>
      <c r="E1027" s="10">
        <v>0</v>
      </c>
      <c r="F1027" s="10">
        <v>1</v>
      </c>
      <c r="G1027" s="10">
        <v>0</v>
      </c>
      <c r="H1027" s="10">
        <v>0</v>
      </c>
      <c r="I1027" s="11">
        <f t="shared" si="17"/>
        <v>0</v>
      </c>
    </row>
    <row r="1028" spans="1:9" x14ac:dyDescent="0.25">
      <c r="A1028" t="s">
        <v>45</v>
      </c>
      <c r="B1028" t="s">
        <v>5</v>
      </c>
      <c r="C1028">
        <v>12</v>
      </c>
      <c r="D1028" t="s">
        <v>51</v>
      </c>
      <c r="E1028" s="10">
        <v>0</v>
      </c>
      <c r="F1028" s="10">
        <v>1</v>
      </c>
      <c r="G1028" s="10">
        <v>0</v>
      </c>
      <c r="H1028" s="10">
        <v>0</v>
      </c>
      <c r="I1028" s="11">
        <f t="shared" si="17"/>
        <v>0</v>
      </c>
    </row>
    <row r="1029" spans="1:9" x14ac:dyDescent="0.25">
      <c r="A1029" t="s">
        <v>45</v>
      </c>
      <c r="B1029" t="s">
        <v>5</v>
      </c>
      <c r="C1029">
        <v>12</v>
      </c>
      <c r="D1029" t="s">
        <v>51</v>
      </c>
      <c r="E1029" s="10">
        <v>0</v>
      </c>
      <c r="F1029" s="10">
        <v>1</v>
      </c>
      <c r="G1029" s="10">
        <v>0</v>
      </c>
      <c r="H1029" s="10">
        <v>0</v>
      </c>
      <c r="I1029" s="11">
        <f t="shared" si="17"/>
        <v>0</v>
      </c>
    </row>
    <row r="1030" spans="1:9" x14ac:dyDescent="0.25">
      <c r="A1030" t="s">
        <v>45</v>
      </c>
      <c r="B1030" t="s">
        <v>5</v>
      </c>
      <c r="C1030">
        <v>12</v>
      </c>
      <c r="D1030" t="s">
        <v>51</v>
      </c>
      <c r="E1030" s="10">
        <v>0</v>
      </c>
      <c r="F1030" s="10">
        <v>1</v>
      </c>
      <c r="G1030" s="10">
        <v>0</v>
      </c>
      <c r="H1030" s="10">
        <v>0</v>
      </c>
      <c r="I1030" s="11">
        <f t="shared" si="17"/>
        <v>0</v>
      </c>
    </row>
    <row r="1031" spans="1:9" x14ac:dyDescent="0.25">
      <c r="A1031" t="s">
        <v>45</v>
      </c>
      <c r="B1031" t="s">
        <v>5</v>
      </c>
      <c r="C1031">
        <v>12</v>
      </c>
      <c r="D1031" t="s">
        <v>51</v>
      </c>
      <c r="E1031" s="10">
        <v>0</v>
      </c>
      <c r="F1031" s="10">
        <v>1</v>
      </c>
      <c r="G1031" s="10">
        <v>0</v>
      </c>
      <c r="H1031" s="10">
        <v>0</v>
      </c>
      <c r="I1031" s="11">
        <f t="shared" si="17"/>
        <v>0</v>
      </c>
    </row>
    <row r="1032" spans="1:9" x14ac:dyDescent="0.25">
      <c r="A1032" t="s">
        <v>45</v>
      </c>
      <c r="B1032" t="s">
        <v>5</v>
      </c>
      <c r="C1032">
        <v>12</v>
      </c>
      <c r="D1032" t="s">
        <v>51</v>
      </c>
      <c r="E1032" s="28">
        <v>0</v>
      </c>
      <c r="F1032" s="10">
        <v>1</v>
      </c>
      <c r="G1032" s="27"/>
      <c r="H1032" s="10">
        <v>0</v>
      </c>
      <c r="I1032" s="11">
        <f t="shared" si="17"/>
        <v>0</v>
      </c>
    </row>
    <row r="1033" spans="1:9" x14ac:dyDescent="0.25">
      <c r="A1033" t="s">
        <v>45</v>
      </c>
      <c r="B1033" t="s">
        <v>5</v>
      </c>
      <c r="C1033">
        <v>12</v>
      </c>
      <c r="D1033" t="s">
        <v>51</v>
      </c>
      <c r="E1033" s="28">
        <v>0</v>
      </c>
      <c r="F1033" s="10">
        <v>1</v>
      </c>
      <c r="G1033" s="27"/>
      <c r="H1033" s="10">
        <v>0</v>
      </c>
      <c r="I1033" s="11">
        <f t="shared" si="17"/>
        <v>0</v>
      </c>
    </row>
    <row r="1034" spans="1:9" x14ac:dyDescent="0.25">
      <c r="A1034" t="s">
        <v>45</v>
      </c>
      <c r="B1034" t="s">
        <v>5</v>
      </c>
      <c r="C1034">
        <v>12</v>
      </c>
      <c r="D1034" t="s">
        <v>51</v>
      </c>
      <c r="E1034" s="28">
        <v>0</v>
      </c>
      <c r="F1034" s="10">
        <v>1</v>
      </c>
      <c r="G1034" s="27"/>
      <c r="H1034" s="10">
        <v>0</v>
      </c>
      <c r="I1034" s="11">
        <f t="shared" si="17"/>
        <v>0</v>
      </c>
    </row>
    <row r="1035" spans="1:9" x14ac:dyDescent="0.25">
      <c r="A1035" t="s">
        <v>45</v>
      </c>
      <c r="B1035" t="s">
        <v>5</v>
      </c>
      <c r="C1035">
        <v>12</v>
      </c>
      <c r="D1035" t="s">
        <v>51</v>
      </c>
      <c r="E1035" s="28">
        <v>0</v>
      </c>
      <c r="F1035" s="10">
        <v>1</v>
      </c>
      <c r="G1035" s="27"/>
      <c r="H1035" s="10">
        <v>0</v>
      </c>
      <c r="I1035" s="11">
        <f t="shared" si="17"/>
        <v>0</v>
      </c>
    </row>
    <row r="1036" spans="1:9" x14ac:dyDescent="0.25">
      <c r="A1036" t="s">
        <v>45</v>
      </c>
      <c r="B1036" t="s">
        <v>5</v>
      </c>
      <c r="C1036">
        <v>12</v>
      </c>
      <c r="D1036" t="s">
        <v>51</v>
      </c>
      <c r="E1036" s="28">
        <v>0</v>
      </c>
      <c r="F1036" s="10">
        <v>1</v>
      </c>
      <c r="G1036" s="27"/>
      <c r="H1036" s="10">
        <v>0</v>
      </c>
      <c r="I1036" s="11">
        <f t="shared" si="17"/>
        <v>0</v>
      </c>
    </row>
    <row r="1037" spans="1:9" x14ac:dyDescent="0.25">
      <c r="A1037" t="s">
        <v>45</v>
      </c>
      <c r="B1037" t="s">
        <v>5</v>
      </c>
      <c r="C1037">
        <v>12</v>
      </c>
      <c r="D1037" t="s">
        <v>52</v>
      </c>
      <c r="E1037" s="10">
        <v>1</v>
      </c>
      <c r="F1037" s="10">
        <v>70</v>
      </c>
      <c r="G1037" s="10">
        <v>0</v>
      </c>
      <c r="H1037" s="10">
        <v>0</v>
      </c>
      <c r="I1037" s="11">
        <f t="shared" si="17"/>
        <v>1.4084507042253522</v>
      </c>
    </row>
    <row r="1038" spans="1:9" x14ac:dyDescent="0.25">
      <c r="A1038" t="s">
        <v>45</v>
      </c>
      <c r="B1038" t="s">
        <v>5</v>
      </c>
      <c r="C1038">
        <v>12</v>
      </c>
      <c r="D1038" t="s">
        <v>52</v>
      </c>
      <c r="E1038" s="10">
        <v>4</v>
      </c>
      <c r="F1038" s="10">
        <v>63</v>
      </c>
      <c r="G1038" s="10">
        <v>0</v>
      </c>
      <c r="H1038" s="10">
        <v>0</v>
      </c>
      <c r="I1038" s="11">
        <f t="shared" si="17"/>
        <v>5.9701492537313428</v>
      </c>
    </row>
    <row r="1039" spans="1:9" x14ac:dyDescent="0.25">
      <c r="A1039" t="s">
        <v>45</v>
      </c>
      <c r="B1039" t="s">
        <v>5</v>
      </c>
      <c r="C1039">
        <v>12</v>
      </c>
      <c r="D1039" t="s">
        <v>52</v>
      </c>
      <c r="E1039" s="10">
        <v>6</v>
      </c>
      <c r="F1039" s="10">
        <v>76</v>
      </c>
      <c r="G1039" s="10">
        <v>0</v>
      </c>
      <c r="H1039" s="10">
        <v>0</v>
      </c>
      <c r="I1039" s="11">
        <f t="shared" si="17"/>
        <v>7.3170731707317067</v>
      </c>
    </row>
    <row r="1040" spans="1:9" x14ac:dyDescent="0.25">
      <c r="A1040" t="s">
        <v>45</v>
      </c>
      <c r="B1040" t="s">
        <v>5</v>
      </c>
      <c r="C1040">
        <v>12</v>
      </c>
      <c r="D1040" t="s">
        <v>52</v>
      </c>
      <c r="E1040" s="10">
        <v>0</v>
      </c>
      <c r="F1040" s="10">
        <v>1</v>
      </c>
      <c r="G1040" s="10">
        <v>0</v>
      </c>
      <c r="H1040" s="10">
        <v>0</v>
      </c>
      <c r="I1040" s="11">
        <f t="shared" si="17"/>
        <v>0</v>
      </c>
    </row>
    <row r="1041" spans="1:9" x14ac:dyDescent="0.25">
      <c r="A1041" t="s">
        <v>45</v>
      </c>
      <c r="B1041" t="s">
        <v>5</v>
      </c>
      <c r="C1041">
        <v>12</v>
      </c>
      <c r="D1041" t="s">
        <v>52</v>
      </c>
      <c r="E1041" s="10">
        <v>3</v>
      </c>
      <c r="F1041" s="10">
        <v>84</v>
      </c>
      <c r="G1041" s="10">
        <v>0</v>
      </c>
      <c r="H1041" s="10">
        <v>0</v>
      </c>
      <c r="I1041" s="11">
        <f t="shared" si="17"/>
        <v>3.4482758620689653</v>
      </c>
    </row>
    <row r="1042" spans="1:9" x14ac:dyDescent="0.25">
      <c r="A1042" t="s">
        <v>45</v>
      </c>
      <c r="B1042" t="s">
        <v>5</v>
      </c>
      <c r="C1042">
        <v>12</v>
      </c>
      <c r="D1042" t="s">
        <v>52</v>
      </c>
      <c r="E1042" s="28">
        <v>5</v>
      </c>
      <c r="F1042" s="10">
        <v>210</v>
      </c>
      <c r="G1042" s="27">
        <v>0</v>
      </c>
      <c r="H1042" s="10">
        <v>0</v>
      </c>
      <c r="I1042" s="11">
        <f t="shared" si="17"/>
        <v>2.3255813953488373</v>
      </c>
    </row>
    <row r="1043" spans="1:9" x14ac:dyDescent="0.25">
      <c r="A1043" t="s">
        <v>45</v>
      </c>
      <c r="B1043" t="s">
        <v>5</v>
      </c>
      <c r="C1043">
        <v>12</v>
      </c>
      <c r="D1043" t="s">
        <v>52</v>
      </c>
      <c r="E1043" s="28">
        <v>0</v>
      </c>
      <c r="F1043" s="10">
        <v>1</v>
      </c>
      <c r="G1043" s="27">
        <v>0</v>
      </c>
      <c r="H1043" s="10">
        <v>0</v>
      </c>
      <c r="I1043" s="11">
        <f t="shared" si="17"/>
        <v>0</v>
      </c>
    </row>
    <row r="1044" spans="1:9" x14ac:dyDescent="0.25">
      <c r="A1044" t="s">
        <v>45</v>
      </c>
      <c r="B1044" t="s">
        <v>5</v>
      </c>
      <c r="C1044">
        <v>12</v>
      </c>
      <c r="D1044" t="s">
        <v>52</v>
      </c>
      <c r="E1044" s="28">
        <v>0</v>
      </c>
      <c r="F1044" s="10">
        <v>1</v>
      </c>
      <c r="G1044" s="27">
        <v>0</v>
      </c>
      <c r="H1044" s="10">
        <v>0</v>
      </c>
      <c r="I1044" s="11">
        <f t="shared" si="17"/>
        <v>0</v>
      </c>
    </row>
    <row r="1045" spans="1:9" x14ac:dyDescent="0.25">
      <c r="A1045" t="s">
        <v>45</v>
      </c>
      <c r="B1045" t="s">
        <v>5</v>
      </c>
      <c r="C1045">
        <v>12</v>
      </c>
      <c r="D1045" t="s">
        <v>52</v>
      </c>
      <c r="E1045" s="28">
        <v>1</v>
      </c>
      <c r="F1045" s="10">
        <v>189</v>
      </c>
      <c r="G1045" s="27">
        <v>0</v>
      </c>
      <c r="H1045" s="10">
        <v>0</v>
      </c>
      <c r="I1045" s="11">
        <f t="shared" si="17"/>
        <v>0.52631578947368418</v>
      </c>
    </row>
    <row r="1046" spans="1:9" x14ac:dyDescent="0.25">
      <c r="A1046" t="s">
        <v>45</v>
      </c>
      <c r="B1046" t="s">
        <v>5</v>
      </c>
      <c r="C1046">
        <v>12</v>
      </c>
      <c r="D1046" t="s">
        <v>52</v>
      </c>
      <c r="E1046" s="28">
        <v>1</v>
      </c>
      <c r="F1046" s="10">
        <v>218</v>
      </c>
      <c r="G1046" s="27">
        <v>0</v>
      </c>
      <c r="H1046" s="10">
        <v>0</v>
      </c>
      <c r="I1046" s="11">
        <f t="shared" si="17"/>
        <v>0.45662100456621002</v>
      </c>
    </row>
    <row r="1047" spans="1:9" x14ac:dyDescent="0.25">
      <c r="A1047" t="s">
        <v>38</v>
      </c>
      <c r="B1047" t="s">
        <v>5</v>
      </c>
      <c r="C1047">
        <v>12</v>
      </c>
      <c r="D1047" t="s">
        <v>50</v>
      </c>
      <c r="E1047" s="10">
        <v>0</v>
      </c>
      <c r="F1047" s="10">
        <v>1</v>
      </c>
      <c r="G1047" s="10">
        <v>0</v>
      </c>
      <c r="H1047" s="10">
        <v>0</v>
      </c>
      <c r="I1047" s="11">
        <f t="shared" si="17"/>
        <v>0</v>
      </c>
    </row>
    <row r="1048" spans="1:9" x14ac:dyDescent="0.25">
      <c r="A1048" t="s">
        <v>38</v>
      </c>
      <c r="B1048" t="s">
        <v>5</v>
      </c>
      <c r="C1048">
        <v>12</v>
      </c>
      <c r="D1048" t="s">
        <v>50</v>
      </c>
      <c r="E1048" s="10">
        <v>0</v>
      </c>
      <c r="F1048" s="10">
        <v>1</v>
      </c>
      <c r="G1048" s="10">
        <v>0</v>
      </c>
      <c r="H1048" s="10">
        <v>0</v>
      </c>
      <c r="I1048" s="11">
        <f t="shared" si="17"/>
        <v>0</v>
      </c>
    </row>
    <row r="1049" spans="1:9" x14ac:dyDescent="0.25">
      <c r="A1049" t="s">
        <v>38</v>
      </c>
      <c r="B1049" t="s">
        <v>5</v>
      </c>
      <c r="C1049">
        <v>12</v>
      </c>
      <c r="D1049" t="s">
        <v>50</v>
      </c>
      <c r="E1049" s="10">
        <v>0</v>
      </c>
      <c r="F1049" s="10">
        <v>1</v>
      </c>
      <c r="G1049" s="10">
        <v>0</v>
      </c>
      <c r="H1049" s="10">
        <v>0</v>
      </c>
      <c r="I1049" s="11">
        <f t="shared" si="17"/>
        <v>0</v>
      </c>
    </row>
    <row r="1050" spans="1:9" x14ac:dyDescent="0.25">
      <c r="A1050" t="s">
        <v>38</v>
      </c>
      <c r="B1050" t="s">
        <v>5</v>
      </c>
      <c r="C1050">
        <v>12</v>
      </c>
      <c r="D1050" t="s">
        <v>50</v>
      </c>
      <c r="E1050" s="10">
        <v>0</v>
      </c>
      <c r="F1050" s="10">
        <v>1</v>
      </c>
      <c r="G1050" s="10">
        <v>0</v>
      </c>
      <c r="H1050" s="10">
        <v>0</v>
      </c>
      <c r="I1050" s="11">
        <f t="shared" si="17"/>
        <v>0</v>
      </c>
    </row>
    <row r="1051" spans="1:9" x14ac:dyDescent="0.25">
      <c r="A1051" t="s">
        <v>38</v>
      </c>
      <c r="B1051" t="s">
        <v>5</v>
      </c>
      <c r="C1051">
        <v>12</v>
      </c>
      <c r="D1051" t="s">
        <v>50</v>
      </c>
      <c r="E1051" s="10">
        <v>2</v>
      </c>
      <c r="F1051" s="10">
        <v>81</v>
      </c>
      <c r="G1051" s="10">
        <v>13</v>
      </c>
      <c r="H1051" s="10">
        <v>0</v>
      </c>
      <c r="I1051" s="11">
        <f t="shared" si="17"/>
        <v>2.083333333333333</v>
      </c>
    </row>
    <row r="1052" spans="1:9" x14ac:dyDescent="0.25">
      <c r="A1052" t="s">
        <v>38</v>
      </c>
      <c r="B1052" t="s">
        <v>5</v>
      </c>
      <c r="C1052">
        <v>12</v>
      </c>
      <c r="D1052" t="s">
        <v>50</v>
      </c>
      <c r="E1052" s="28">
        <v>0</v>
      </c>
      <c r="F1052" s="10">
        <v>1</v>
      </c>
      <c r="G1052" s="27"/>
      <c r="H1052" s="10">
        <v>0</v>
      </c>
      <c r="I1052" s="11">
        <f t="shared" si="17"/>
        <v>0</v>
      </c>
    </row>
    <row r="1053" spans="1:9" x14ac:dyDescent="0.25">
      <c r="A1053" t="s">
        <v>38</v>
      </c>
      <c r="B1053" t="s">
        <v>5</v>
      </c>
      <c r="C1053">
        <v>12</v>
      </c>
      <c r="D1053" t="s">
        <v>50</v>
      </c>
      <c r="E1053" s="28">
        <v>0</v>
      </c>
      <c r="F1053" s="10">
        <v>1</v>
      </c>
      <c r="G1053" s="27"/>
      <c r="H1053" s="10">
        <v>0</v>
      </c>
      <c r="I1053" s="11">
        <f t="shared" si="17"/>
        <v>0</v>
      </c>
    </row>
    <row r="1054" spans="1:9" x14ac:dyDescent="0.25">
      <c r="A1054" t="s">
        <v>38</v>
      </c>
      <c r="B1054" t="s">
        <v>5</v>
      </c>
      <c r="C1054">
        <v>12</v>
      </c>
      <c r="D1054" t="s">
        <v>50</v>
      </c>
      <c r="E1054" s="28">
        <v>0</v>
      </c>
      <c r="F1054" s="10">
        <v>1</v>
      </c>
      <c r="G1054" s="27"/>
      <c r="H1054" s="10">
        <v>0</v>
      </c>
      <c r="I1054" s="11">
        <f t="shared" si="17"/>
        <v>0</v>
      </c>
    </row>
    <row r="1055" spans="1:9" x14ac:dyDescent="0.25">
      <c r="A1055" t="s">
        <v>38</v>
      </c>
      <c r="B1055" t="s">
        <v>5</v>
      </c>
      <c r="C1055">
        <v>12</v>
      </c>
      <c r="D1055" t="s">
        <v>50</v>
      </c>
      <c r="E1055" s="28">
        <v>1</v>
      </c>
      <c r="F1055" s="10">
        <v>399</v>
      </c>
      <c r="G1055" s="27">
        <v>19</v>
      </c>
      <c r="H1055" s="10">
        <v>0</v>
      </c>
      <c r="I1055" s="11">
        <f t="shared" si="17"/>
        <v>0.23866348448687352</v>
      </c>
    </row>
    <row r="1056" spans="1:9" x14ac:dyDescent="0.25">
      <c r="A1056" t="s">
        <v>38</v>
      </c>
      <c r="B1056" t="s">
        <v>5</v>
      </c>
      <c r="C1056">
        <v>12</v>
      </c>
      <c r="D1056" t="s">
        <v>50</v>
      </c>
      <c r="E1056" s="28">
        <v>0</v>
      </c>
      <c r="F1056" s="10">
        <v>1</v>
      </c>
      <c r="G1056" s="27"/>
      <c r="H1056" s="10">
        <v>0</v>
      </c>
      <c r="I1056" s="11">
        <f t="shared" si="17"/>
        <v>0</v>
      </c>
    </row>
    <row r="1057" spans="1:9" x14ac:dyDescent="0.25">
      <c r="A1057" t="s">
        <v>38</v>
      </c>
      <c r="B1057" t="s">
        <v>5</v>
      </c>
      <c r="C1057">
        <v>12</v>
      </c>
      <c r="D1057" t="s">
        <v>51</v>
      </c>
      <c r="E1057" s="10">
        <v>0</v>
      </c>
      <c r="F1057" s="10">
        <v>1</v>
      </c>
      <c r="G1057" s="10">
        <v>0</v>
      </c>
      <c r="H1057" s="10">
        <v>0</v>
      </c>
      <c r="I1057" s="11">
        <f t="shared" si="17"/>
        <v>0</v>
      </c>
    </row>
    <row r="1058" spans="1:9" x14ac:dyDescent="0.25">
      <c r="A1058" t="s">
        <v>38</v>
      </c>
      <c r="B1058" t="s">
        <v>5</v>
      </c>
      <c r="C1058">
        <v>12</v>
      </c>
      <c r="D1058" t="s">
        <v>51</v>
      </c>
      <c r="E1058" s="10">
        <v>0</v>
      </c>
      <c r="F1058" s="10">
        <v>1</v>
      </c>
      <c r="G1058" s="10">
        <v>0</v>
      </c>
      <c r="H1058" s="10">
        <v>0</v>
      </c>
      <c r="I1058" s="11">
        <f t="shared" si="17"/>
        <v>0</v>
      </c>
    </row>
    <row r="1059" spans="1:9" x14ac:dyDescent="0.25">
      <c r="A1059" t="s">
        <v>38</v>
      </c>
      <c r="B1059" t="s">
        <v>5</v>
      </c>
      <c r="C1059">
        <v>12</v>
      </c>
      <c r="D1059" t="s">
        <v>51</v>
      </c>
      <c r="E1059" s="10">
        <v>0</v>
      </c>
      <c r="F1059" s="10">
        <v>1</v>
      </c>
      <c r="G1059" s="10">
        <v>0</v>
      </c>
      <c r="H1059" s="10">
        <v>0</v>
      </c>
      <c r="I1059" s="11">
        <f t="shared" si="17"/>
        <v>0</v>
      </c>
    </row>
    <row r="1060" spans="1:9" x14ac:dyDescent="0.25">
      <c r="A1060" t="s">
        <v>38</v>
      </c>
      <c r="B1060" t="s">
        <v>5</v>
      </c>
      <c r="C1060">
        <v>12</v>
      </c>
      <c r="D1060" t="s">
        <v>51</v>
      </c>
      <c r="E1060" s="10">
        <v>0</v>
      </c>
      <c r="F1060" s="10">
        <v>1</v>
      </c>
      <c r="G1060" s="10">
        <v>0</v>
      </c>
      <c r="H1060" s="10">
        <v>0</v>
      </c>
      <c r="I1060" s="11">
        <f t="shared" si="17"/>
        <v>0</v>
      </c>
    </row>
    <row r="1061" spans="1:9" x14ac:dyDescent="0.25">
      <c r="A1061" t="s">
        <v>38</v>
      </c>
      <c r="B1061" t="s">
        <v>5</v>
      </c>
      <c r="C1061">
        <v>12</v>
      </c>
      <c r="D1061" t="s">
        <v>51</v>
      </c>
      <c r="E1061" s="10">
        <v>0</v>
      </c>
      <c r="F1061" s="10">
        <v>1</v>
      </c>
      <c r="G1061" s="10">
        <v>0</v>
      </c>
      <c r="H1061" s="10">
        <v>0</v>
      </c>
      <c r="I1061" s="11">
        <f t="shared" si="17"/>
        <v>0</v>
      </c>
    </row>
    <row r="1062" spans="1:9" x14ac:dyDescent="0.25">
      <c r="A1062" t="s">
        <v>38</v>
      </c>
      <c r="B1062" t="s">
        <v>5</v>
      </c>
      <c r="C1062">
        <v>12</v>
      </c>
      <c r="D1062" t="s">
        <v>51</v>
      </c>
      <c r="E1062" s="28">
        <v>0</v>
      </c>
      <c r="F1062" s="10">
        <v>1</v>
      </c>
      <c r="G1062" s="27"/>
      <c r="H1062" s="10">
        <v>0</v>
      </c>
      <c r="I1062" s="11">
        <f t="shared" si="17"/>
        <v>0</v>
      </c>
    </row>
    <row r="1063" spans="1:9" x14ac:dyDescent="0.25">
      <c r="A1063" t="s">
        <v>38</v>
      </c>
      <c r="B1063" t="s">
        <v>5</v>
      </c>
      <c r="C1063">
        <v>12</v>
      </c>
      <c r="D1063" t="s">
        <v>51</v>
      </c>
      <c r="E1063" s="28">
        <v>0</v>
      </c>
      <c r="F1063" s="10">
        <v>1</v>
      </c>
      <c r="G1063" s="27"/>
      <c r="H1063" s="10">
        <v>0</v>
      </c>
      <c r="I1063" s="11">
        <f t="shared" si="17"/>
        <v>0</v>
      </c>
    </row>
    <row r="1064" spans="1:9" x14ac:dyDescent="0.25">
      <c r="A1064" t="s">
        <v>38</v>
      </c>
      <c r="B1064" t="s">
        <v>5</v>
      </c>
      <c r="C1064">
        <v>12</v>
      </c>
      <c r="D1064" t="s">
        <v>51</v>
      </c>
      <c r="E1064" s="28">
        <v>0</v>
      </c>
      <c r="F1064" s="10">
        <v>1</v>
      </c>
      <c r="G1064" s="27"/>
      <c r="H1064" s="10">
        <v>0</v>
      </c>
      <c r="I1064" s="11">
        <f t="shared" si="17"/>
        <v>0</v>
      </c>
    </row>
    <row r="1065" spans="1:9" x14ac:dyDescent="0.25">
      <c r="A1065" t="s">
        <v>38</v>
      </c>
      <c r="B1065" t="s">
        <v>5</v>
      </c>
      <c r="C1065">
        <v>12</v>
      </c>
      <c r="D1065" t="s">
        <v>51</v>
      </c>
      <c r="E1065" s="28">
        <v>0</v>
      </c>
      <c r="F1065" s="10">
        <v>1</v>
      </c>
      <c r="G1065" s="27"/>
      <c r="H1065" s="10">
        <v>0</v>
      </c>
      <c r="I1065" s="11">
        <f t="shared" si="17"/>
        <v>0</v>
      </c>
    </row>
    <row r="1066" spans="1:9" x14ac:dyDescent="0.25">
      <c r="A1066" t="s">
        <v>38</v>
      </c>
      <c r="B1066" t="s">
        <v>5</v>
      </c>
      <c r="C1066">
        <v>12</v>
      </c>
      <c r="D1066" t="s">
        <v>51</v>
      </c>
      <c r="E1066" s="28">
        <v>0</v>
      </c>
      <c r="F1066" s="10">
        <v>1</v>
      </c>
      <c r="G1066" s="27"/>
      <c r="H1066" s="10">
        <v>0</v>
      </c>
      <c r="I1066" s="11">
        <f t="shared" ref="I1066:I1129" si="18">IF(ISBLANK(E1066),"",SUM(E1066,H1066)/SUM(E1066:H1066)*100)</f>
        <v>0</v>
      </c>
    </row>
    <row r="1067" spans="1:9" x14ac:dyDescent="0.25">
      <c r="A1067" t="s">
        <v>38</v>
      </c>
      <c r="B1067" t="s">
        <v>5</v>
      </c>
      <c r="C1067">
        <v>12</v>
      </c>
      <c r="D1067" t="s">
        <v>52</v>
      </c>
      <c r="E1067" s="10">
        <v>6</v>
      </c>
      <c r="F1067" s="10">
        <v>72</v>
      </c>
      <c r="G1067" s="10">
        <v>0</v>
      </c>
      <c r="H1067" s="10">
        <v>0</v>
      </c>
      <c r="I1067" s="11">
        <f t="shared" si="18"/>
        <v>7.6923076923076925</v>
      </c>
    </row>
    <row r="1068" spans="1:9" x14ac:dyDescent="0.25">
      <c r="A1068" t="s">
        <v>38</v>
      </c>
      <c r="B1068" t="s">
        <v>5</v>
      </c>
      <c r="C1068">
        <v>12</v>
      </c>
      <c r="D1068" t="s">
        <v>52</v>
      </c>
      <c r="E1068" s="10">
        <v>7</v>
      </c>
      <c r="F1068" s="10">
        <v>47</v>
      </c>
      <c r="G1068" s="10">
        <v>0</v>
      </c>
      <c r="H1068" s="10">
        <v>0</v>
      </c>
      <c r="I1068" s="11">
        <f t="shared" si="18"/>
        <v>12.962962962962962</v>
      </c>
    </row>
    <row r="1069" spans="1:9" x14ac:dyDescent="0.25">
      <c r="A1069" t="s">
        <v>38</v>
      </c>
      <c r="B1069" t="s">
        <v>5</v>
      </c>
      <c r="C1069">
        <v>12</v>
      </c>
      <c r="D1069" t="s">
        <v>52</v>
      </c>
      <c r="E1069" s="10">
        <v>2</v>
      </c>
      <c r="F1069" s="10">
        <v>44</v>
      </c>
      <c r="G1069" s="10">
        <v>0</v>
      </c>
      <c r="H1069" s="10">
        <v>0</v>
      </c>
      <c r="I1069" s="11">
        <f t="shared" si="18"/>
        <v>4.3478260869565215</v>
      </c>
    </row>
    <row r="1070" spans="1:9" x14ac:dyDescent="0.25">
      <c r="A1070" t="s">
        <v>38</v>
      </c>
      <c r="B1070" t="s">
        <v>5</v>
      </c>
      <c r="C1070">
        <v>12</v>
      </c>
      <c r="D1070" t="s">
        <v>52</v>
      </c>
      <c r="E1070" s="10">
        <v>0</v>
      </c>
      <c r="F1070" s="10">
        <v>1</v>
      </c>
      <c r="G1070" s="10">
        <v>0</v>
      </c>
      <c r="H1070" s="10">
        <v>0</v>
      </c>
      <c r="I1070" s="11">
        <f t="shared" si="18"/>
        <v>0</v>
      </c>
    </row>
    <row r="1071" spans="1:9" x14ac:dyDescent="0.25">
      <c r="A1071" t="s">
        <v>38</v>
      </c>
      <c r="B1071" t="s">
        <v>5</v>
      </c>
      <c r="C1071">
        <v>12</v>
      </c>
      <c r="D1071" t="s">
        <v>52</v>
      </c>
      <c r="E1071" s="10">
        <v>2</v>
      </c>
      <c r="F1071" s="10">
        <v>35</v>
      </c>
      <c r="G1071" s="10">
        <v>0</v>
      </c>
      <c r="H1071" s="10">
        <v>0</v>
      </c>
      <c r="I1071" s="11">
        <f t="shared" si="18"/>
        <v>5.4054054054054053</v>
      </c>
    </row>
    <row r="1072" spans="1:9" x14ac:dyDescent="0.25">
      <c r="A1072" t="s">
        <v>38</v>
      </c>
      <c r="B1072" t="s">
        <v>5</v>
      </c>
      <c r="C1072">
        <v>12</v>
      </c>
      <c r="D1072" t="s">
        <v>52</v>
      </c>
      <c r="E1072" s="28">
        <v>0</v>
      </c>
      <c r="F1072" s="10">
        <v>1</v>
      </c>
      <c r="G1072" s="27"/>
      <c r="H1072" s="10">
        <v>0</v>
      </c>
      <c r="I1072" s="11">
        <f t="shared" si="18"/>
        <v>0</v>
      </c>
    </row>
    <row r="1073" spans="1:9" x14ac:dyDescent="0.25">
      <c r="A1073" t="s">
        <v>38</v>
      </c>
      <c r="B1073" t="s">
        <v>5</v>
      </c>
      <c r="C1073">
        <v>12</v>
      </c>
      <c r="D1073" t="s">
        <v>52</v>
      </c>
      <c r="E1073" s="28">
        <v>0</v>
      </c>
      <c r="F1073" s="10">
        <v>1</v>
      </c>
      <c r="G1073" s="27"/>
      <c r="H1073" s="10">
        <v>0</v>
      </c>
      <c r="I1073" s="11">
        <f t="shared" si="18"/>
        <v>0</v>
      </c>
    </row>
    <row r="1074" spans="1:9" x14ac:dyDescent="0.25">
      <c r="A1074" t="s">
        <v>38</v>
      </c>
      <c r="B1074" t="s">
        <v>5</v>
      </c>
      <c r="C1074">
        <v>12</v>
      </c>
      <c r="D1074" t="s">
        <v>52</v>
      </c>
      <c r="E1074" s="28">
        <v>0</v>
      </c>
      <c r="F1074" s="10">
        <v>1</v>
      </c>
      <c r="G1074" s="27"/>
      <c r="H1074" s="10">
        <v>0</v>
      </c>
      <c r="I1074" s="11">
        <f t="shared" si="18"/>
        <v>0</v>
      </c>
    </row>
    <row r="1075" spans="1:9" x14ac:dyDescent="0.25">
      <c r="A1075" t="s">
        <v>38</v>
      </c>
      <c r="B1075" t="s">
        <v>5</v>
      </c>
      <c r="C1075">
        <v>12</v>
      </c>
      <c r="D1075" t="s">
        <v>52</v>
      </c>
      <c r="E1075" s="28">
        <v>12</v>
      </c>
      <c r="F1075" s="10">
        <v>501</v>
      </c>
      <c r="G1075" s="27"/>
      <c r="H1075" s="10">
        <v>0</v>
      </c>
      <c r="I1075" s="11">
        <f t="shared" si="18"/>
        <v>2.3391812865497075</v>
      </c>
    </row>
    <row r="1076" spans="1:9" x14ac:dyDescent="0.25">
      <c r="A1076" t="s">
        <v>38</v>
      </c>
      <c r="B1076" t="s">
        <v>5</v>
      </c>
      <c r="C1076">
        <v>12</v>
      </c>
      <c r="D1076" t="s">
        <v>52</v>
      </c>
      <c r="E1076" s="28">
        <v>17</v>
      </c>
      <c r="F1076" s="10">
        <v>369</v>
      </c>
      <c r="G1076" s="27"/>
      <c r="H1076" s="10">
        <v>0</v>
      </c>
      <c r="I1076" s="11">
        <f t="shared" si="18"/>
        <v>4.4041450777202069</v>
      </c>
    </row>
    <row r="1077" spans="1:9" x14ac:dyDescent="0.25">
      <c r="A1077" t="s">
        <v>39</v>
      </c>
      <c r="B1077" t="s">
        <v>5</v>
      </c>
      <c r="C1077">
        <v>12</v>
      </c>
      <c r="D1077" t="s">
        <v>50</v>
      </c>
      <c r="E1077" s="10">
        <v>2</v>
      </c>
      <c r="F1077" s="10">
        <v>74</v>
      </c>
      <c r="G1077" s="10">
        <v>5</v>
      </c>
      <c r="H1077" s="10">
        <v>0</v>
      </c>
      <c r="I1077" s="11">
        <f t="shared" si="18"/>
        <v>2.4691358024691357</v>
      </c>
    </row>
    <row r="1078" spans="1:9" x14ac:dyDescent="0.25">
      <c r="A1078" t="s">
        <v>39</v>
      </c>
      <c r="B1078" t="s">
        <v>5</v>
      </c>
      <c r="C1078">
        <v>12</v>
      </c>
      <c r="D1078" t="s">
        <v>50</v>
      </c>
      <c r="E1078" s="10">
        <v>0</v>
      </c>
      <c r="F1078" s="10">
        <v>1</v>
      </c>
      <c r="G1078" s="10">
        <v>0</v>
      </c>
      <c r="H1078" s="10">
        <v>0</v>
      </c>
      <c r="I1078" s="11">
        <f t="shared" si="18"/>
        <v>0</v>
      </c>
    </row>
    <row r="1079" spans="1:9" x14ac:dyDescent="0.25">
      <c r="A1079" t="s">
        <v>39</v>
      </c>
      <c r="B1079" t="s">
        <v>5</v>
      </c>
      <c r="C1079">
        <v>12</v>
      </c>
      <c r="D1079" t="s">
        <v>50</v>
      </c>
      <c r="E1079" s="10">
        <v>0</v>
      </c>
      <c r="F1079" s="10">
        <v>1</v>
      </c>
      <c r="G1079" s="10">
        <v>0</v>
      </c>
      <c r="H1079" s="10">
        <v>0</v>
      </c>
      <c r="I1079" s="11">
        <f t="shared" si="18"/>
        <v>0</v>
      </c>
    </row>
    <row r="1080" spans="1:9" x14ac:dyDescent="0.25">
      <c r="A1080" t="s">
        <v>39</v>
      </c>
      <c r="B1080" t="s">
        <v>5</v>
      </c>
      <c r="C1080">
        <v>12</v>
      </c>
      <c r="D1080" t="s">
        <v>50</v>
      </c>
      <c r="E1080" s="10">
        <v>0</v>
      </c>
      <c r="F1080" s="10">
        <v>1</v>
      </c>
      <c r="G1080" s="10">
        <v>0</v>
      </c>
      <c r="H1080" s="10">
        <v>0</v>
      </c>
      <c r="I1080" s="11">
        <f t="shared" si="18"/>
        <v>0</v>
      </c>
    </row>
    <row r="1081" spans="1:9" x14ac:dyDescent="0.25">
      <c r="A1081" t="s">
        <v>39</v>
      </c>
      <c r="B1081" t="s">
        <v>5</v>
      </c>
      <c r="C1081">
        <v>12</v>
      </c>
      <c r="D1081" t="s">
        <v>50</v>
      </c>
      <c r="E1081" s="10">
        <v>0</v>
      </c>
      <c r="F1081" s="10">
        <v>1</v>
      </c>
      <c r="G1081" s="10">
        <v>0</v>
      </c>
      <c r="H1081" s="10">
        <v>0</v>
      </c>
      <c r="I1081" s="11">
        <f t="shared" si="18"/>
        <v>0</v>
      </c>
    </row>
    <row r="1082" spans="1:9" x14ac:dyDescent="0.25">
      <c r="A1082" t="s">
        <v>39</v>
      </c>
      <c r="B1082" t="s">
        <v>5</v>
      </c>
      <c r="C1082">
        <v>12</v>
      </c>
      <c r="D1082" t="s">
        <v>50</v>
      </c>
      <c r="E1082" s="28">
        <v>0</v>
      </c>
      <c r="F1082" s="10">
        <v>1</v>
      </c>
      <c r="G1082" s="27"/>
      <c r="H1082" s="10">
        <v>0</v>
      </c>
      <c r="I1082" s="11">
        <f t="shared" si="18"/>
        <v>0</v>
      </c>
    </row>
    <row r="1083" spans="1:9" x14ac:dyDescent="0.25">
      <c r="A1083" t="s">
        <v>39</v>
      </c>
      <c r="B1083" t="s">
        <v>5</v>
      </c>
      <c r="C1083">
        <v>12</v>
      </c>
      <c r="D1083" t="s">
        <v>50</v>
      </c>
      <c r="E1083" s="28">
        <v>3</v>
      </c>
      <c r="F1083" s="10">
        <v>312</v>
      </c>
      <c r="G1083" s="27">
        <v>12</v>
      </c>
      <c r="H1083" s="10">
        <v>0</v>
      </c>
      <c r="I1083" s="11">
        <f t="shared" si="18"/>
        <v>0.91743119266055051</v>
      </c>
    </row>
    <row r="1084" spans="1:9" x14ac:dyDescent="0.25">
      <c r="A1084" t="s">
        <v>39</v>
      </c>
      <c r="B1084" t="s">
        <v>5</v>
      </c>
      <c r="C1084">
        <v>12</v>
      </c>
      <c r="D1084" t="s">
        <v>50</v>
      </c>
      <c r="E1084" s="28">
        <v>0</v>
      </c>
      <c r="F1084" s="10">
        <v>1</v>
      </c>
      <c r="G1084" s="27"/>
      <c r="H1084" s="10">
        <v>0</v>
      </c>
      <c r="I1084" s="11">
        <f t="shared" si="18"/>
        <v>0</v>
      </c>
    </row>
    <row r="1085" spans="1:9" x14ac:dyDescent="0.25">
      <c r="A1085" t="s">
        <v>39</v>
      </c>
      <c r="B1085" t="s">
        <v>5</v>
      </c>
      <c r="C1085">
        <v>12</v>
      </c>
      <c r="D1085" t="s">
        <v>50</v>
      </c>
      <c r="E1085" s="28">
        <v>0</v>
      </c>
      <c r="F1085" s="10">
        <v>1</v>
      </c>
      <c r="G1085" s="27"/>
      <c r="H1085" s="10">
        <v>0</v>
      </c>
      <c r="I1085" s="11">
        <f t="shared" si="18"/>
        <v>0</v>
      </c>
    </row>
    <row r="1086" spans="1:9" x14ac:dyDescent="0.25">
      <c r="A1086" t="s">
        <v>39</v>
      </c>
      <c r="B1086" t="s">
        <v>5</v>
      </c>
      <c r="C1086">
        <v>12</v>
      </c>
      <c r="D1086" t="s">
        <v>50</v>
      </c>
      <c r="E1086" s="28">
        <v>0</v>
      </c>
      <c r="F1086" s="10">
        <v>1</v>
      </c>
      <c r="G1086" s="27"/>
      <c r="H1086" s="10">
        <v>0</v>
      </c>
      <c r="I1086" s="11">
        <f t="shared" si="18"/>
        <v>0</v>
      </c>
    </row>
    <row r="1087" spans="1:9" x14ac:dyDescent="0.25">
      <c r="A1087" t="s">
        <v>39</v>
      </c>
      <c r="B1087" t="s">
        <v>5</v>
      </c>
      <c r="C1087">
        <v>12</v>
      </c>
      <c r="D1087" t="s">
        <v>51</v>
      </c>
      <c r="E1087" s="10">
        <v>0</v>
      </c>
      <c r="F1087" s="10">
        <v>1</v>
      </c>
      <c r="G1087" s="10">
        <v>0</v>
      </c>
      <c r="H1087" s="10">
        <v>0</v>
      </c>
      <c r="I1087" s="11">
        <f t="shared" si="18"/>
        <v>0</v>
      </c>
    </row>
    <row r="1088" spans="1:9" x14ac:dyDescent="0.25">
      <c r="A1088" t="s">
        <v>39</v>
      </c>
      <c r="B1088" t="s">
        <v>5</v>
      </c>
      <c r="C1088">
        <v>12</v>
      </c>
      <c r="D1088" t="s">
        <v>51</v>
      </c>
      <c r="E1088" s="10">
        <v>0</v>
      </c>
      <c r="F1088" s="10">
        <v>1</v>
      </c>
      <c r="G1088" s="10">
        <v>0</v>
      </c>
      <c r="H1088" s="10">
        <v>0</v>
      </c>
      <c r="I1088" s="11">
        <f t="shared" si="18"/>
        <v>0</v>
      </c>
    </row>
    <row r="1089" spans="1:9" x14ac:dyDescent="0.25">
      <c r="A1089" t="s">
        <v>39</v>
      </c>
      <c r="B1089" t="s">
        <v>5</v>
      </c>
      <c r="C1089">
        <v>12</v>
      </c>
      <c r="D1089" t="s">
        <v>51</v>
      </c>
      <c r="E1089" s="10">
        <v>0</v>
      </c>
      <c r="F1089" s="10">
        <v>1</v>
      </c>
      <c r="G1089" s="10">
        <v>0</v>
      </c>
      <c r="H1089" s="10">
        <v>0</v>
      </c>
      <c r="I1089" s="11">
        <f t="shared" si="18"/>
        <v>0</v>
      </c>
    </row>
    <row r="1090" spans="1:9" x14ac:dyDescent="0.25">
      <c r="A1090" t="s">
        <v>39</v>
      </c>
      <c r="B1090" t="s">
        <v>5</v>
      </c>
      <c r="C1090">
        <v>12</v>
      </c>
      <c r="D1090" t="s">
        <v>51</v>
      </c>
      <c r="E1090" s="10">
        <v>0</v>
      </c>
      <c r="F1090" s="10">
        <v>1</v>
      </c>
      <c r="G1090" s="10">
        <v>0</v>
      </c>
      <c r="H1090" s="10">
        <v>0</v>
      </c>
      <c r="I1090" s="11">
        <f t="shared" si="18"/>
        <v>0</v>
      </c>
    </row>
    <row r="1091" spans="1:9" x14ac:dyDescent="0.25">
      <c r="A1091" t="s">
        <v>39</v>
      </c>
      <c r="B1091" t="s">
        <v>5</v>
      </c>
      <c r="C1091">
        <v>12</v>
      </c>
      <c r="D1091" t="s">
        <v>51</v>
      </c>
      <c r="E1091" s="10">
        <v>0</v>
      </c>
      <c r="F1091" s="10">
        <v>1</v>
      </c>
      <c r="G1091" s="10">
        <v>0</v>
      </c>
      <c r="H1091" s="10">
        <v>0</v>
      </c>
      <c r="I1091" s="11">
        <f t="shared" si="18"/>
        <v>0</v>
      </c>
    </row>
    <row r="1092" spans="1:9" x14ac:dyDescent="0.25">
      <c r="A1092" t="s">
        <v>39</v>
      </c>
      <c r="B1092" t="s">
        <v>5</v>
      </c>
      <c r="C1092">
        <v>12</v>
      </c>
      <c r="D1092" t="s">
        <v>51</v>
      </c>
      <c r="E1092" s="28">
        <v>0</v>
      </c>
      <c r="F1092" s="10">
        <v>1</v>
      </c>
      <c r="G1092" s="27"/>
      <c r="H1092" s="10">
        <v>0</v>
      </c>
      <c r="I1092" s="11">
        <f t="shared" si="18"/>
        <v>0</v>
      </c>
    </row>
    <row r="1093" spans="1:9" x14ac:dyDescent="0.25">
      <c r="A1093" t="s">
        <v>39</v>
      </c>
      <c r="B1093" t="s">
        <v>5</v>
      </c>
      <c r="C1093">
        <v>12</v>
      </c>
      <c r="D1093" t="s">
        <v>51</v>
      </c>
      <c r="E1093" s="28">
        <v>0</v>
      </c>
      <c r="F1093" s="10">
        <v>1</v>
      </c>
      <c r="G1093" s="27"/>
      <c r="H1093" s="10">
        <v>0</v>
      </c>
      <c r="I1093" s="11">
        <f t="shared" si="18"/>
        <v>0</v>
      </c>
    </row>
    <row r="1094" spans="1:9" x14ac:dyDescent="0.25">
      <c r="A1094" t="s">
        <v>39</v>
      </c>
      <c r="B1094" t="s">
        <v>5</v>
      </c>
      <c r="C1094">
        <v>12</v>
      </c>
      <c r="D1094" t="s">
        <v>51</v>
      </c>
      <c r="E1094" s="28">
        <v>0</v>
      </c>
      <c r="F1094" s="10">
        <v>1</v>
      </c>
      <c r="G1094" s="27"/>
      <c r="H1094" s="10">
        <v>0</v>
      </c>
      <c r="I1094" s="11">
        <f t="shared" si="18"/>
        <v>0</v>
      </c>
    </row>
    <row r="1095" spans="1:9" x14ac:dyDescent="0.25">
      <c r="A1095" t="s">
        <v>39</v>
      </c>
      <c r="B1095" t="s">
        <v>5</v>
      </c>
      <c r="C1095">
        <v>12</v>
      </c>
      <c r="D1095" t="s">
        <v>51</v>
      </c>
      <c r="E1095" s="28">
        <v>0</v>
      </c>
      <c r="F1095" s="10">
        <v>1</v>
      </c>
      <c r="G1095" s="27"/>
      <c r="H1095" s="10">
        <v>0</v>
      </c>
      <c r="I1095" s="11">
        <f t="shared" si="18"/>
        <v>0</v>
      </c>
    </row>
    <row r="1096" spans="1:9" x14ac:dyDescent="0.25">
      <c r="A1096" t="s">
        <v>39</v>
      </c>
      <c r="B1096" t="s">
        <v>5</v>
      </c>
      <c r="C1096">
        <v>12</v>
      </c>
      <c r="D1096" t="s">
        <v>51</v>
      </c>
      <c r="E1096" s="28">
        <v>0</v>
      </c>
      <c r="F1096" s="10">
        <v>1</v>
      </c>
      <c r="G1096" s="27"/>
      <c r="H1096" s="10">
        <v>0</v>
      </c>
      <c r="I1096" s="11">
        <f t="shared" si="18"/>
        <v>0</v>
      </c>
    </row>
    <row r="1097" spans="1:9" x14ac:dyDescent="0.25">
      <c r="A1097" t="s">
        <v>39</v>
      </c>
      <c r="B1097" t="s">
        <v>5</v>
      </c>
      <c r="C1097">
        <v>12</v>
      </c>
      <c r="D1097" t="s">
        <v>52</v>
      </c>
      <c r="E1097" s="10">
        <v>0</v>
      </c>
      <c r="F1097" s="10">
        <v>1</v>
      </c>
      <c r="G1097" s="10">
        <v>0</v>
      </c>
      <c r="H1097" s="10">
        <v>0</v>
      </c>
      <c r="I1097" s="11">
        <f t="shared" si="18"/>
        <v>0</v>
      </c>
    </row>
    <row r="1098" spans="1:9" x14ac:dyDescent="0.25">
      <c r="A1098" t="s">
        <v>39</v>
      </c>
      <c r="B1098" t="s">
        <v>5</v>
      </c>
      <c r="C1098">
        <v>12</v>
      </c>
      <c r="D1098" t="s">
        <v>52</v>
      </c>
      <c r="E1098" s="10">
        <v>0</v>
      </c>
      <c r="F1098" s="10">
        <v>1</v>
      </c>
      <c r="G1098" s="10">
        <v>0</v>
      </c>
      <c r="H1098" s="10">
        <v>0</v>
      </c>
      <c r="I1098" s="11">
        <f t="shared" si="18"/>
        <v>0</v>
      </c>
    </row>
    <row r="1099" spans="1:9" x14ac:dyDescent="0.25">
      <c r="A1099" t="s">
        <v>39</v>
      </c>
      <c r="B1099" t="s">
        <v>5</v>
      </c>
      <c r="C1099">
        <v>12</v>
      </c>
      <c r="D1099" t="s">
        <v>52</v>
      </c>
      <c r="E1099" s="10">
        <v>0</v>
      </c>
      <c r="F1099" s="10">
        <v>1</v>
      </c>
      <c r="G1099" s="10">
        <v>0</v>
      </c>
      <c r="H1099" s="10">
        <v>0</v>
      </c>
      <c r="I1099" s="11">
        <f t="shared" si="18"/>
        <v>0</v>
      </c>
    </row>
    <row r="1100" spans="1:9" x14ac:dyDescent="0.25">
      <c r="A1100" t="s">
        <v>39</v>
      </c>
      <c r="B1100" t="s">
        <v>5</v>
      </c>
      <c r="C1100">
        <v>12</v>
      </c>
      <c r="D1100" t="s">
        <v>52</v>
      </c>
      <c r="E1100" s="10">
        <v>0</v>
      </c>
      <c r="F1100" s="10">
        <v>1</v>
      </c>
      <c r="G1100" s="10">
        <v>0</v>
      </c>
      <c r="H1100" s="10">
        <v>0</v>
      </c>
      <c r="I1100" s="11">
        <f t="shared" si="18"/>
        <v>0</v>
      </c>
    </row>
    <row r="1101" spans="1:9" x14ac:dyDescent="0.25">
      <c r="A1101" t="s">
        <v>39</v>
      </c>
      <c r="B1101" t="s">
        <v>5</v>
      </c>
      <c r="C1101">
        <v>12</v>
      </c>
      <c r="D1101" t="s">
        <v>52</v>
      </c>
      <c r="E1101" s="10">
        <v>0</v>
      </c>
      <c r="F1101" s="10">
        <v>1</v>
      </c>
      <c r="G1101" s="10">
        <v>0</v>
      </c>
      <c r="H1101" s="10">
        <v>0</v>
      </c>
      <c r="I1101" s="11">
        <f t="shared" si="18"/>
        <v>0</v>
      </c>
    </row>
    <row r="1102" spans="1:9" x14ac:dyDescent="0.25">
      <c r="A1102" t="s">
        <v>39</v>
      </c>
      <c r="B1102" t="s">
        <v>5</v>
      </c>
      <c r="C1102">
        <v>12</v>
      </c>
      <c r="D1102" t="s">
        <v>52</v>
      </c>
      <c r="E1102" s="28">
        <v>4</v>
      </c>
      <c r="F1102" s="10">
        <v>266</v>
      </c>
      <c r="G1102" s="27"/>
      <c r="H1102" s="10">
        <v>0</v>
      </c>
      <c r="I1102" s="11">
        <f t="shared" si="18"/>
        <v>1.4814814814814816</v>
      </c>
    </row>
    <row r="1103" spans="1:9" x14ac:dyDescent="0.25">
      <c r="A1103" t="s">
        <v>39</v>
      </c>
      <c r="B1103" t="s">
        <v>5</v>
      </c>
      <c r="C1103">
        <v>12</v>
      </c>
      <c r="D1103" t="s">
        <v>52</v>
      </c>
      <c r="E1103" s="28">
        <v>3</v>
      </c>
      <c r="F1103" s="10">
        <v>333</v>
      </c>
      <c r="G1103" s="27"/>
      <c r="H1103" s="10">
        <v>0</v>
      </c>
      <c r="I1103" s="11">
        <f t="shared" si="18"/>
        <v>0.89285714285714279</v>
      </c>
    </row>
    <row r="1104" spans="1:9" x14ac:dyDescent="0.25">
      <c r="A1104" t="s">
        <v>39</v>
      </c>
      <c r="B1104" t="s">
        <v>5</v>
      </c>
      <c r="C1104">
        <v>12</v>
      </c>
      <c r="D1104" t="s">
        <v>52</v>
      </c>
      <c r="E1104" s="28">
        <v>0</v>
      </c>
      <c r="F1104" s="10">
        <v>1</v>
      </c>
      <c r="G1104" s="27"/>
      <c r="H1104" s="10">
        <v>0</v>
      </c>
      <c r="I1104" s="11">
        <f t="shared" si="18"/>
        <v>0</v>
      </c>
    </row>
    <row r="1105" spans="1:9" x14ac:dyDescent="0.25">
      <c r="A1105" t="s">
        <v>39</v>
      </c>
      <c r="B1105" t="s">
        <v>5</v>
      </c>
      <c r="C1105">
        <v>12</v>
      </c>
      <c r="D1105" t="s">
        <v>52</v>
      </c>
      <c r="E1105" s="28">
        <v>0</v>
      </c>
      <c r="F1105" s="10">
        <v>1</v>
      </c>
      <c r="G1105" s="27"/>
      <c r="H1105" s="10">
        <v>0</v>
      </c>
      <c r="I1105" s="11">
        <f t="shared" si="18"/>
        <v>0</v>
      </c>
    </row>
    <row r="1106" spans="1:9" x14ac:dyDescent="0.25">
      <c r="A1106" t="s">
        <v>39</v>
      </c>
      <c r="B1106" t="s">
        <v>5</v>
      </c>
      <c r="C1106">
        <v>12</v>
      </c>
      <c r="D1106" t="s">
        <v>52</v>
      </c>
      <c r="E1106" s="28">
        <v>0</v>
      </c>
      <c r="F1106" s="10">
        <v>1</v>
      </c>
      <c r="G1106" s="27"/>
      <c r="H1106" s="10">
        <v>0</v>
      </c>
      <c r="I1106" s="11">
        <f t="shared" si="18"/>
        <v>0</v>
      </c>
    </row>
    <row r="1107" spans="1:9" x14ac:dyDescent="0.25">
      <c r="A1107" t="s">
        <v>37</v>
      </c>
      <c r="B1107" t="s">
        <v>5</v>
      </c>
      <c r="C1107">
        <v>12</v>
      </c>
      <c r="D1107" t="s">
        <v>50</v>
      </c>
      <c r="E1107" s="10">
        <v>1</v>
      </c>
      <c r="F1107" s="10">
        <v>62</v>
      </c>
      <c r="G1107" s="10">
        <v>5</v>
      </c>
      <c r="H1107" s="10">
        <v>0</v>
      </c>
      <c r="I1107" s="11">
        <f t="shared" si="18"/>
        <v>1.4705882352941175</v>
      </c>
    </row>
    <row r="1108" spans="1:9" x14ac:dyDescent="0.25">
      <c r="A1108" t="s">
        <v>37</v>
      </c>
      <c r="B1108" t="s">
        <v>5</v>
      </c>
      <c r="C1108">
        <v>12</v>
      </c>
      <c r="D1108" t="s">
        <v>50</v>
      </c>
      <c r="E1108" s="10">
        <v>0</v>
      </c>
      <c r="F1108" s="10">
        <v>1</v>
      </c>
      <c r="G1108" s="10">
        <v>0</v>
      </c>
      <c r="H1108" s="10">
        <v>0</v>
      </c>
      <c r="I1108" s="11">
        <f t="shared" si="18"/>
        <v>0</v>
      </c>
    </row>
    <row r="1109" spans="1:9" x14ac:dyDescent="0.25">
      <c r="A1109" t="s">
        <v>37</v>
      </c>
      <c r="B1109" t="s">
        <v>5</v>
      </c>
      <c r="C1109">
        <v>12</v>
      </c>
      <c r="D1109" t="s">
        <v>50</v>
      </c>
      <c r="E1109" s="10">
        <v>1</v>
      </c>
      <c r="F1109" s="10">
        <v>112</v>
      </c>
      <c r="G1109" s="10">
        <v>8</v>
      </c>
      <c r="H1109" s="10">
        <v>0</v>
      </c>
      <c r="I1109" s="11">
        <f t="shared" si="18"/>
        <v>0.82644628099173556</v>
      </c>
    </row>
    <row r="1110" spans="1:9" x14ac:dyDescent="0.25">
      <c r="A1110" t="s">
        <v>37</v>
      </c>
      <c r="B1110" t="s">
        <v>5</v>
      </c>
      <c r="C1110">
        <v>12</v>
      </c>
      <c r="D1110" t="s">
        <v>50</v>
      </c>
      <c r="E1110" s="10">
        <v>0</v>
      </c>
      <c r="F1110" s="10">
        <v>1</v>
      </c>
      <c r="G1110" s="10">
        <v>0</v>
      </c>
      <c r="H1110" s="10">
        <v>0</v>
      </c>
      <c r="I1110" s="11">
        <f t="shared" si="18"/>
        <v>0</v>
      </c>
    </row>
    <row r="1111" spans="1:9" x14ac:dyDescent="0.25">
      <c r="A1111" t="s">
        <v>37</v>
      </c>
      <c r="B1111" t="s">
        <v>5</v>
      </c>
      <c r="C1111">
        <v>12</v>
      </c>
      <c r="D1111" t="s">
        <v>50</v>
      </c>
      <c r="E1111" s="10">
        <v>2</v>
      </c>
      <c r="F1111" s="10">
        <v>61</v>
      </c>
      <c r="G1111" s="10">
        <v>10</v>
      </c>
      <c r="H1111" s="10">
        <v>0</v>
      </c>
      <c r="I1111" s="11">
        <f t="shared" si="18"/>
        <v>2.7397260273972601</v>
      </c>
    </row>
    <row r="1112" spans="1:9" x14ac:dyDescent="0.25">
      <c r="A1112" t="s">
        <v>37</v>
      </c>
      <c r="B1112" t="s">
        <v>5</v>
      </c>
      <c r="C1112">
        <v>12</v>
      </c>
      <c r="D1112" t="s">
        <v>50</v>
      </c>
      <c r="E1112" s="28">
        <v>0</v>
      </c>
      <c r="F1112" s="10">
        <v>1</v>
      </c>
      <c r="G1112" s="27"/>
      <c r="H1112" s="10">
        <v>0</v>
      </c>
      <c r="I1112" s="11">
        <f t="shared" si="18"/>
        <v>0</v>
      </c>
    </row>
    <row r="1113" spans="1:9" x14ac:dyDescent="0.25">
      <c r="A1113" t="s">
        <v>37</v>
      </c>
      <c r="B1113" t="s">
        <v>5</v>
      </c>
      <c r="C1113">
        <v>12</v>
      </c>
      <c r="D1113" t="s">
        <v>50</v>
      </c>
      <c r="E1113" s="28">
        <v>0</v>
      </c>
      <c r="F1113" s="10">
        <v>1</v>
      </c>
      <c r="G1113" s="27"/>
      <c r="H1113" s="10">
        <v>0</v>
      </c>
      <c r="I1113" s="11">
        <f t="shared" si="18"/>
        <v>0</v>
      </c>
    </row>
    <row r="1114" spans="1:9" x14ac:dyDescent="0.25">
      <c r="A1114" t="s">
        <v>37</v>
      </c>
      <c r="B1114" t="s">
        <v>5</v>
      </c>
      <c r="C1114">
        <v>12</v>
      </c>
      <c r="D1114" t="s">
        <v>50</v>
      </c>
      <c r="E1114" s="28">
        <v>4</v>
      </c>
      <c r="F1114" s="10">
        <v>263</v>
      </c>
      <c r="G1114" s="27">
        <v>20</v>
      </c>
      <c r="H1114" s="10">
        <v>0</v>
      </c>
      <c r="I1114" s="11">
        <f t="shared" si="18"/>
        <v>1.3937282229965158</v>
      </c>
    </row>
    <row r="1115" spans="1:9" x14ac:dyDescent="0.25">
      <c r="A1115" t="s">
        <v>37</v>
      </c>
      <c r="B1115" t="s">
        <v>5</v>
      </c>
      <c r="C1115">
        <v>12</v>
      </c>
      <c r="D1115" t="s">
        <v>50</v>
      </c>
      <c r="E1115" s="28">
        <v>9</v>
      </c>
      <c r="F1115" s="10">
        <v>230</v>
      </c>
      <c r="G1115" s="27">
        <v>18</v>
      </c>
      <c r="H1115" s="10">
        <v>0</v>
      </c>
      <c r="I1115" s="11">
        <f t="shared" si="18"/>
        <v>3.5019455252918288</v>
      </c>
    </row>
    <row r="1116" spans="1:9" x14ac:dyDescent="0.25">
      <c r="A1116" t="s">
        <v>37</v>
      </c>
      <c r="B1116" t="s">
        <v>5</v>
      </c>
      <c r="C1116">
        <v>12</v>
      </c>
      <c r="D1116" t="s">
        <v>50</v>
      </c>
      <c r="E1116" s="28">
        <v>0</v>
      </c>
      <c r="F1116" s="10">
        <v>1</v>
      </c>
      <c r="G1116" s="27"/>
      <c r="H1116" s="10">
        <v>0</v>
      </c>
      <c r="I1116" s="11">
        <f t="shared" si="18"/>
        <v>0</v>
      </c>
    </row>
    <row r="1117" spans="1:9" x14ac:dyDescent="0.25">
      <c r="A1117" t="s">
        <v>37</v>
      </c>
      <c r="B1117" t="s">
        <v>5</v>
      </c>
      <c r="C1117">
        <v>12</v>
      </c>
      <c r="D1117" t="s">
        <v>51</v>
      </c>
      <c r="E1117" s="10">
        <v>0</v>
      </c>
      <c r="F1117" s="10">
        <v>1</v>
      </c>
      <c r="G1117" s="10">
        <v>0</v>
      </c>
      <c r="H1117" s="10">
        <v>0</v>
      </c>
      <c r="I1117" s="11">
        <f t="shared" si="18"/>
        <v>0</v>
      </c>
    </row>
    <row r="1118" spans="1:9" x14ac:dyDescent="0.25">
      <c r="A1118" t="s">
        <v>37</v>
      </c>
      <c r="B1118" t="s">
        <v>5</v>
      </c>
      <c r="C1118">
        <v>12</v>
      </c>
      <c r="D1118" t="s">
        <v>51</v>
      </c>
      <c r="E1118" s="10">
        <v>0</v>
      </c>
      <c r="F1118" s="10">
        <v>1</v>
      </c>
      <c r="G1118" s="10">
        <v>0</v>
      </c>
      <c r="H1118" s="10">
        <v>0</v>
      </c>
      <c r="I1118" s="11">
        <f t="shared" si="18"/>
        <v>0</v>
      </c>
    </row>
    <row r="1119" spans="1:9" x14ac:dyDescent="0.25">
      <c r="A1119" t="s">
        <v>37</v>
      </c>
      <c r="B1119" t="s">
        <v>5</v>
      </c>
      <c r="C1119">
        <v>12</v>
      </c>
      <c r="D1119" t="s">
        <v>51</v>
      </c>
      <c r="E1119" s="10">
        <v>0</v>
      </c>
      <c r="F1119" s="10">
        <v>1</v>
      </c>
      <c r="G1119" s="10">
        <v>0</v>
      </c>
      <c r="H1119" s="10">
        <v>0</v>
      </c>
      <c r="I1119" s="11">
        <f t="shared" si="18"/>
        <v>0</v>
      </c>
    </row>
    <row r="1120" spans="1:9" x14ac:dyDescent="0.25">
      <c r="A1120" t="s">
        <v>37</v>
      </c>
      <c r="B1120" t="s">
        <v>5</v>
      </c>
      <c r="C1120">
        <v>12</v>
      </c>
      <c r="D1120" t="s">
        <v>51</v>
      </c>
      <c r="E1120" s="10">
        <v>0</v>
      </c>
      <c r="F1120" s="10">
        <v>1</v>
      </c>
      <c r="G1120" s="10">
        <v>0</v>
      </c>
      <c r="H1120" s="10">
        <v>0</v>
      </c>
      <c r="I1120" s="11">
        <f t="shared" si="18"/>
        <v>0</v>
      </c>
    </row>
    <row r="1121" spans="1:9" x14ac:dyDescent="0.25">
      <c r="A1121" t="s">
        <v>37</v>
      </c>
      <c r="B1121" t="s">
        <v>5</v>
      </c>
      <c r="C1121">
        <v>12</v>
      </c>
      <c r="D1121" t="s">
        <v>51</v>
      </c>
      <c r="E1121" s="10">
        <v>0</v>
      </c>
      <c r="F1121" s="10">
        <v>1</v>
      </c>
      <c r="G1121" s="10">
        <v>0</v>
      </c>
      <c r="H1121" s="10">
        <v>0</v>
      </c>
      <c r="I1121" s="11">
        <f t="shared" si="18"/>
        <v>0</v>
      </c>
    </row>
    <row r="1122" spans="1:9" x14ac:dyDescent="0.25">
      <c r="A1122" t="s">
        <v>37</v>
      </c>
      <c r="B1122" t="s">
        <v>5</v>
      </c>
      <c r="C1122">
        <v>12</v>
      </c>
      <c r="D1122" t="s">
        <v>51</v>
      </c>
      <c r="E1122" s="28">
        <v>0</v>
      </c>
      <c r="F1122" s="10">
        <v>1</v>
      </c>
      <c r="G1122" s="27"/>
      <c r="H1122" s="10">
        <v>0</v>
      </c>
      <c r="I1122" s="11">
        <f t="shared" si="18"/>
        <v>0</v>
      </c>
    </row>
    <row r="1123" spans="1:9" x14ac:dyDescent="0.25">
      <c r="A1123" t="s">
        <v>37</v>
      </c>
      <c r="B1123" t="s">
        <v>5</v>
      </c>
      <c r="C1123">
        <v>12</v>
      </c>
      <c r="D1123" t="s">
        <v>51</v>
      </c>
      <c r="E1123" s="28">
        <v>0</v>
      </c>
      <c r="F1123" s="10">
        <v>1</v>
      </c>
      <c r="G1123" s="27"/>
      <c r="H1123" s="10">
        <v>0</v>
      </c>
      <c r="I1123" s="11">
        <f t="shared" si="18"/>
        <v>0</v>
      </c>
    </row>
    <row r="1124" spans="1:9" x14ac:dyDescent="0.25">
      <c r="A1124" t="s">
        <v>37</v>
      </c>
      <c r="B1124" t="s">
        <v>5</v>
      </c>
      <c r="C1124">
        <v>12</v>
      </c>
      <c r="D1124" t="s">
        <v>51</v>
      </c>
      <c r="E1124" s="28">
        <v>0</v>
      </c>
      <c r="F1124" s="10">
        <v>1</v>
      </c>
      <c r="G1124" s="27"/>
      <c r="H1124" s="10">
        <v>0</v>
      </c>
      <c r="I1124" s="11">
        <f t="shared" si="18"/>
        <v>0</v>
      </c>
    </row>
    <row r="1125" spans="1:9" x14ac:dyDescent="0.25">
      <c r="A1125" t="s">
        <v>37</v>
      </c>
      <c r="B1125" t="s">
        <v>5</v>
      </c>
      <c r="C1125">
        <v>12</v>
      </c>
      <c r="D1125" t="s">
        <v>51</v>
      </c>
      <c r="E1125" s="28">
        <v>0</v>
      </c>
      <c r="F1125" s="10">
        <v>1</v>
      </c>
      <c r="G1125" s="27"/>
      <c r="H1125" s="10">
        <v>0</v>
      </c>
      <c r="I1125" s="11">
        <f t="shared" si="18"/>
        <v>0</v>
      </c>
    </row>
    <row r="1126" spans="1:9" x14ac:dyDescent="0.25">
      <c r="A1126" t="s">
        <v>37</v>
      </c>
      <c r="B1126" t="s">
        <v>5</v>
      </c>
      <c r="C1126">
        <v>12</v>
      </c>
      <c r="D1126" t="s">
        <v>51</v>
      </c>
      <c r="E1126" s="28">
        <v>0</v>
      </c>
      <c r="F1126" s="10">
        <v>1</v>
      </c>
      <c r="G1126" s="27"/>
      <c r="H1126" s="10">
        <v>0</v>
      </c>
      <c r="I1126" s="11">
        <f t="shared" si="18"/>
        <v>0</v>
      </c>
    </row>
    <row r="1127" spans="1:9" x14ac:dyDescent="0.25">
      <c r="A1127" t="s">
        <v>37</v>
      </c>
      <c r="B1127" t="s">
        <v>5</v>
      </c>
      <c r="C1127">
        <v>12</v>
      </c>
      <c r="D1127" t="s">
        <v>52</v>
      </c>
      <c r="E1127" s="10">
        <v>0</v>
      </c>
      <c r="F1127" s="10">
        <v>1</v>
      </c>
      <c r="G1127" s="10">
        <v>0</v>
      </c>
      <c r="H1127" s="10">
        <v>0</v>
      </c>
      <c r="I1127" s="11">
        <f t="shared" si="18"/>
        <v>0</v>
      </c>
    </row>
    <row r="1128" spans="1:9" x14ac:dyDescent="0.25">
      <c r="A1128" t="s">
        <v>37</v>
      </c>
      <c r="B1128" t="s">
        <v>5</v>
      </c>
      <c r="C1128">
        <v>12</v>
      </c>
      <c r="D1128" t="s">
        <v>52</v>
      </c>
      <c r="E1128" s="10">
        <v>10</v>
      </c>
      <c r="F1128" s="10">
        <v>50</v>
      </c>
      <c r="G1128" s="10">
        <v>0</v>
      </c>
      <c r="H1128" s="10">
        <v>0</v>
      </c>
      <c r="I1128" s="11">
        <f t="shared" si="18"/>
        <v>16.666666666666664</v>
      </c>
    </row>
    <row r="1129" spans="1:9" x14ac:dyDescent="0.25">
      <c r="A1129" t="s">
        <v>37</v>
      </c>
      <c r="B1129" t="s">
        <v>5</v>
      </c>
      <c r="C1129">
        <v>12</v>
      </c>
      <c r="D1129" t="s">
        <v>52</v>
      </c>
      <c r="E1129" s="10">
        <v>3</v>
      </c>
      <c r="F1129" s="10">
        <v>64</v>
      </c>
      <c r="G1129" s="10">
        <v>0</v>
      </c>
      <c r="H1129" s="10">
        <v>0</v>
      </c>
      <c r="I1129" s="11">
        <f t="shared" si="18"/>
        <v>4.4776119402985071</v>
      </c>
    </row>
    <row r="1130" spans="1:9" x14ac:dyDescent="0.25">
      <c r="A1130" t="s">
        <v>37</v>
      </c>
      <c r="B1130" t="s">
        <v>5</v>
      </c>
      <c r="C1130">
        <v>12</v>
      </c>
      <c r="D1130" t="s">
        <v>52</v>
      </c>
      <c r="E1130" s="10">
        <v>2</v>
      </c>
      <c r="F1130" s="10">
        <v>38</v>
      </c>
      <c r="G1130" s="10">
        <v>0</v>
      </c>
      <c r="H1130" s="10">
        <v>0</v>
      </c>
      <c r="I1130" s="11">
        <f t="shared" ref="I1130:I1193" si="19">IF(ISBLANK(E1130),"",SUM(E1130,H1130)/SUM(E1130:H1130)*100)</f>
        <v>5</v>
      </c>
    </row>
    <row r="1131" spans="1:9" x14ac:dyDescent="0.25">
      <c r="A1131" t="s">
        <v>37</v>
      </c>
      <c r="B1131" t="s">
        <v>5</v>
      </c>
      <c r="C1131">
        <v>12</v>
      </c>
      <c r="D1131" t="s">
        <v>52</v>
      </c>
      <c r="E1131" s="10">
        <v>1</v>
      </c>
      <c r="F1131" s="10">
        <v>81</v>
      </c>
      <c r="G1131" s="10">
        <v>0</v>
      </c>
      <c r="H1131" s="10">
        <v>0</v>
      </c>
      <c r="I1131" s="11">
        <f t="shared" si="19"/>
        <v>1.2195121951219512</v>
      </c>
    </row>
    <row r="1132" spans="1:9" x14ac:dyDescent="0.25">
      <c r="A1132" t="s">
        <v>37</v>
      </c>
      <c r="B1132" t="s">
        <v>5</v>
      </c>
      <c r="C1132">
        <v>12</v>
      </c>
      <c r="D1132" t="s">
        <v>52</v>
      </c>
      <c r="E1132" s="28">
        <v>8</v>
      </c>
      <c r="F1132" s="10">
        <v>363</v>
      </c>
      <c r="G1132" s="27">
        <v>0</v>
      </c>
      <c r="H1132" s="10">
        <v>0</v>
      </c>
      <c r="I1132" s="11">
        <f t="shared" si="19"/>
        <v>2.1563342318059302</v>
      </c>
    </row>
    <row r="1133" spans="1:9" x14ac:dyDescent="0.25">
      <c r="A1133" t="s">
        <v>37</v>
      </c>
      <c r="B1133" t="s">
        <v>5</v>
      </c>
      <c r="C1133">
        <v>12</v>
      </c>
      <c r="D1133" t="s">
        <v>52</v>
      </c>
      <c r="E1133" s="28">
        <v>0</v>
      </c>
      <c r="F1133" s="10">
        <v>1</v>
      </c>
      <c r="G1133" s="27"/>
      <c r="H1133" s="10">
        <v>0</v>
      </c>
      <c r="I1133" s="11">
        <f t="shared" si="19"/>
        <v>0</v>
      </c>
    </row>
    <row r="1134" spans="1:9" x14ac:dyDescent="0.25">
      <c r="A1134" t="s">
        <v>37</v>
      </c>
      <c r="B1134" t="s">
        <v>5</v>
      </c>
      <c r="C1134">
        <v>12</v>
      </c>
      <c r="D1134" t="s">
        <v>52</v>
      </c>
      <c r="E1134" s="28">
        <v>5</v>
      </c>
      <c r="F1134" s="10">
        <v>507</v>
      </c>
      <c r="G1134" s="27"/>
      <c r="H1134" s="10">
        <v>0</v>
      </c>
      <c r="I1134" s="11">
        <f t="shared" si="19"/>
        <v>0.9765625</v>
      </c>
    </row>
    <row r="1135" spans="1:9" x14ac:dyDescent="0.25">
      <c r="A1135" t="s">
        <v>37</v>
      </c>
      <c r="B1135" t="s">
        <v>5</v>
      </c>
      <c r="C1135">
        <v>12</v>
      </c>
      <c r="D1135" t="s">
        <v>52</v>
      </c>
      <c r="E1135" s="28">
        <v>0</v>
      </c>
      <c r="F1135" s="10">
        <v>1</v>
      </c>
      <c r="G1135" s="27"/>
      <c r="H1135" s="10">
        <v>0</v>
      </c>
      <c r="I1135" s="11">
        <f t="shared" si="19"/>
        <v>0</v>
      </c>
    </row>
    <row r="1136" spans="1:9" x14ac:dyDescent="0.25">
      <c r="A1136" t="s">
        <v>37</v>
      </c>
      <c r="B1136" t="s">
        <v>5</v>
      </c>
      <c r="C1136">
        <v>12</v>
      </c>
      <c r="D1136" t="s">
        <v>52</v>
      </c>
      <c r="E1136" s="28">
        <v>0</v>
      </c>
      <c r="F1136" s="10">
        <v>1</v>
      </c>
      <c r="G1136" s="27"/>
      <c r="H1136" s="10">
        <v>0</v>
      </c>
      <c r="I1136" s="11">
        <f t="shared" si="19"/>
        <v>0</v>
      </c>
    </row>
    <row r="1137" spans="1:9" x14ac:dyDescent="0.25">
      <c r="A1137" t="s">
        <v>36</v>
      </c>
      <c r="B1137" t="s">
        <v>3</v>
      </c>
      <c r="C1137">
        <v>12</v>
      </c>
      <c r="D1137" t="s">
        <v>52</v>
      </c>
      <c r="E1137" s="10">
        <v>29</v>
      </c>
      <c r="F1137" s="10">
        <v>278</v>
      </c>
      <c r="G1137" s="10">
        <v>0</v>
      </c>
      <c r="H1137" s="10">
        <v>0</v>
      </c>
      <c r="I1137" s="11">
        <f t="shared" si="19"/>
        <v>9.4462540716612384</v>
      </c>
    </row>
    <row r="1138" spans="1:9" x14ac:dyDescent="0.25">
      <c r="A1138" t="s">
        <v>36</v>
      </c>
      <c r="B1138" t="s">
        <v>3</v>
      </c>
      <c r="C1138">
        <v>12</v>
      </c>
      <c r="D1138" t="s">
        <v>52</v>
      </c>
      <c r="E1138" s="10">
        <v>14</v>
      </c>
      <c r="F1138" s="10">
        <v>283</v>
      </c>
      <c r="G1138" s="10">
        <v>0</v>
      </c>
      <c r="H1138" s="10">
        <v>0</v>
      </c>
      <c r="I1138" s="11">
        <f t="shared" si="19"/>
        <v>4.7138047138047137</v>
      </c>
    </row>
    <row r="1139" spans="1:9" x14ac:dyDescent="0.25">
      <c r="A1139" t="s">
        <v>36</v>
      </c>
      <c r="B1139" t="s">
        <v>3</v>
      </c>
      <c r="C1139">
        <v>12</v>
      </c>
      <c r="D1139" t="s">
        <v>52</v>
      </c>
      <c r="E1139" s="10">
        <v>33</v>
      </c>
      <c r="F1139" s="10">
        <v>321</v>
      </c>
      <c r="G1139" s="10">
        <v>0</v>
      </c>
      <c r="H1139" s="10">
        <v>0</v>
      </c>
      <c r="I1139" s="11">
        <f t="shared" si="19"/>
        <v>9.3220338983050848</v>
      </c>
    </row>
    <row r="1140" spans="1:9" x14ac:dyDescent="0.25">
      <c r="A1140" t="s">
        <v>36</v>
      </c>
      <c r="B1140" t="s">
        <v>3</v>
      </c>
      <c r="C1140">
        <v>12</v>
      </c>
      <c r="D1140" t="s">
        <v>52</v>
      </c>
      <c r="E1140" s="10">
        <v>5</v>
      </c>
      <c r="F1140" s="10">
        <v>402</v>
      </c>
      <c r="G1140" s="10">
        <v>0</v>
      </c>
      <c r="H1140" s="10">
        <v>0</v>
      </c>
      <c r="I1140" s="11">
        <f t="shared" si="19"/>
        <v>1.2285012285012284</v>
      </c>
    </row>
    <row r="1141" spans="1:9" x14ac:dyDescent="0.25">
      <c r="A1141" t="s">
        <v>36</v>
      </c>
      <c r="B1141" t="s">
        <v>3</v>
      </c>
      <c r="C1141">
        <v>12</v>
      </c>
      <c r="D1141" t="s">
        <v>52</v>
      </c>
      <c r="E1141" s="10">
        <v>24</v>
      </c>
      <c r="F1141" s="10">
        <v>320</v>
      </c>
      <c r="G1141" s="10">
        <v>0</v>
      </c>
      <c r="H1141" s="10">
        <v>0</v>
      </c>
      <c r="I1141" s="11">
        <f t="shared" si="19"/>
        <v>6.9767441860465116</v>
      </c>
    </row>
    <row r="1142" spans="1:9" x14ac:dyDescent="0.25">
      <c r="A1142" t="s">
        <v>40</v>
      </c>
      <c r="B1142" t="s">
        <v>3</v>
      </c>
      <c r="C1142">
        <v>1</v>
      </c>
      <c r="D1142" t="s">
        <v>492</v>
      </c>
      <c r="E1142" s="10">
        <v>0</v>
      </c>
      <c r="F1142" s="10">
        <v>1</v>
      </c>
      <c r="G1142" s="10"/>
      <c r="H1142" s="10">
        <v>0</v>
      </c>
      <c r="I1142" s="11">
        <f t="shared" si="19"/>
        <v>0</v>
      </c>
    </row>
    <row r="1143" spans="1:9" x14ac:dyDescent="0.25">
      <c r="A1143" t="s">
        <v>40</v>
      </c>
      <c r="B1143" t="s">
        <v>3</v>
      </c>
      <c r="C1143">
        <v>1</v>
      </c>
      <c r="D1143" t="s">
        <v>492</v>
      </c>
      <c r="E1143" s="10">
        <v>2</v>
      </c>
      <c r="F1143" s="10">
        <v>68</v>
      </c>
      <c r="G1143" s="10"/>
      <c r="H1143" s="10">
        <v>0</v>
      </c>
      <c r="I1143" s="11">
        <f t="shared" si="19"/>
        <v>2.8571428571428572</v>
      </c>
    </row>
    <row r="1144" spans="1:9" x14ac:dyDescent="0.25">
      <c r="A1144" t="s">
        <v>40</v>
      </c>
      <c r="B1144" t="s">
        <v>3</v>
      </c>
      <c r="C1144">
        <v>1</v>
      </c>
      <c r="D1144" t="s">
        <v>492</v>
      </c>
      <c r="E1144" s="10">
        <v>0</v>
      </c>
      <c r="F1144" s="10">
        <v>1</v>
      </c>
      <c r="G1144" s="10"/>
      <c r="H1144" s="10">
        <v>0</v>
      </c>
      <c r="I1144" s="11">
        <f t="shared" si="19"/>
        <v>0</v>
      </c>
    </row>
    <row r="1145" spans="1:9" x14ac:dyDescent="0.25">
      <c r="A1145" t="s">
        <v>40</v>
      </c>
      <c r="B1145" t="s">
        <v>3</v>
      </c>
      <c r="C1145">
        <v>1</v>
      </c>
      <c r="D1145" t="s">
        <v>492</v>
      </c>
      <c r="E1145" s="10">
        <v>1</v>
      </c>
      <c r="F1145" s="10">
        <v>58</v>
      </c>
      <c r="G1145" s="10"/>
      <c r="H1145" s="10">
        <v>0</v>
      </c>
      <c r="I1145" s="11">
        <f t="shared" si="19"/>
        <v>1.6949152542372881</v>
      </c>
    </row>
    <row r="1146" spans="1:9" x14ac:dyDescent="0.25">
      <c r="A1146" t="s">
        <v>40</v>
      </c>
      <c r="B1146" t="s">
        <v>3</v>
      </c>
      <c r="C1146">
        <v>1</v>
      </c>
      <c r="D1146" t="s">
        <v>492</v>
      </c>
      <c r="E1146" s="10">
        <v>0</v>
      </c>
      <c r="F1146" s="10">
        <v>1</v>
      </c>
      <c r="G1146" s="10"/>
      <c r="H1146" s="10">
        <v>0</v>
      </c>
      <c r="I1146" s="11">
        <f t="shared" si="19"/>
        <v>0</v>
      </c>
    </row>
    <row r="1147" spans="1:9" x14ac:dyDescent="0.25">
      <c r="A1147" t="s">
        <v>41</v>
      </c>
      <c r="B1147" t="s">
        <v>3</v>
      </c>
      <c r="C1147">
        <v>1</v>
      </c>
      <c r="D1147" t="s">
        <v>492</v>
      </c>
      <c r="E1147" s="10">
        <v>0</v>
      </c>
      <c r="F1147" s="10">
        <v>1</v>
      </c>
      <c r="G1147" s="10"/>
      <c r="H1147" s="10">
        <v>0</v>
      </c>
      <c r="I1147" s="11">
        <f t="shared" si="19"/>
        <v>0</v>
      </c>
    </row>
    <row r="1148" spans="1:9" x14ac:dyDescent="0.25">
      <c r="A1148" t="s">
        <v>41</v>
      </c>
      <c r="B1148" t="s">
        <v>3</v>
      </c>
      <c r="C1148">
        <v>1</v>
      </c>
      <c r="D1148" t="s">
        <v>492</v>
      </c>
      <c r="E1148" s="10">
        <v>0</v>
      </c>
      <c r="F1148" s="10">
        <v>1</v>
      </c>
      <c r="G1148" s="10"/>
      <c r="H1148" s="10">
        <v>0</v>
      </c>
      <c r="I1148" s="11">
        <f t="shared" si="19"/>
        <v>0</v>
      </c>
    </row>
    <row r="1149" spans="1:9" x14ac:dyDescent="0.25">
      <c r="A1149" t="s">
        <v>41</v>
      </c>
      <c r="B1149" t="s">
        <v>3</v>
      </c>
      <c r="C1149">
        <v>1</v>
      </c>
      <c r="D1149" t="s">
        <v>492</v>
      </c>
      <c r="E1149" s="10">
        <v>0</v>
      </c>
      <c r="F1149" s="10">
        <v>1</v>
      </c>
      <c r="G1149" s="10"/>
      <c r="H1149" s="10">
        <v>0</v>
      </c>
      <c r="I1149" s="11">
        <f t="shared" si="19"/>
        <v>0</v>
      </c>
    </row>
    <row r="1150" spans="1:9" x14ac:dyDescent="0.25">
      <c r="A1150" t="s">
        <v>41</v>
      </c>
      <c r="B1150" t="s">
        <v>3</v>
      </c>
      <c r="C1150">
        <v>1</v>
      </c>
      <c r="D1150" t="s">
        <v>492</v>
      </c>
      <c r="E1150" s="10">
        <v>0</v>
      </c>
      <c r="F1150" s="10">
        <v>1</v>
      </c>
      <c r="G1150" s="10"/>
      <c r="H1150" s="10">
        <v>0</v>
      </c>
      <c r="I1150" s="11">
        <f t="shared" si="19"/>
        <v>0</v>
      </c>
    </row>
    <row r="1151" spans="1:9" x14ac:dyDescent="0.25">
      <c r="A1151" t="s">
        <v>41</v>
      </c>
      <c r="B1151" t="s">
        <v>3</v>
      </c>
      <c r="C1151">
        <v>1</v>
      </c>
      <c r="D1151" t="s">
        <v>492</v>
      </c>
      <c r="E1151" s="10">
        <v>3</v>
      </c>
      <c r="F1151" s="10">
        <v>35</v>
      </c>
      <c r="G1151" s="10"/>
      <c r="H1151" s="10">
        <v>0</v>
      </c>
      <c r="I1151" s="11">
        <f t="shared" si="19"/>
        <v>7.8947368421052628</v>
      </c>
    </row>
    <row r="1152" spans="1:9" x14ac:dyDescent="0.25">
      <c r="A1152" t="s">
        <v>42</v>
      </c>
      <c r="B1152" t="s">
        <v>3</v>
      </c>
      <c r="C1152">
        <v>1</v>
      </c>
      <c r="D1152" t="s">
        <v>492</v>
      </c>
      <c r="E1152" s="10">
        <v>25</v>
      </c>
      <c r="F1152" s="10">
        <v>48</v>
      </c>
      <c r="G1152" s="10"/>
      <c r="H1152" s="10">
        <v>0</v>
      </c>
      <c r="I1152" s="11">
        <f t="shared" si="19"/>
        <v>34.246575342465754</v>
      </c>
    </row>
    <row r="1153" spans="1:9" x14ac:dyDescent="0.25">
      <c r="A1153" t="s">
        <v>42</v>
      </c>
      <c r="B1153" t="s">
        <v>3</v>
      </c>
      <c r="C1153">
        <v>1</v>
      </c>
      <c r="D1153" t="s">
        <v>492</v>
      </c>
      <c r="E1153" s="10">
        <v>9</v>
      </c>
      <c r="F1153" s="10">
        <v>38</v>
      </c>
      <c r="G1153" s="10"/>
      <c r="H1153" s="10">
        <v>0</v>
      </c>
      <c r="I1153" s="11">
        <f t="shared" si="19"/>
        <v>19.148936170212767</v>
      </c>
    </row>
    <row r="1154" spans="1:9" x14ac:dyDescent="0.25">
      <c r="A1154" t="s">
        <v>42</v>
      </c>
      <c r="B1154" t="s">
        <v>3</v>
      </c>
      <c r="C1154">
        <v>1</v>
      </c>
      <c r="D1154" t="s">
        <v>492</v>
      </c>
      <c r="E1154" s="10">
        <v>14</v>
      </c>
      <c r="F1154" s="10">
        <v>35</v>
      </c>
      <c r="G1154" s="10"/>
      <c r="H1154" s="10">
        <v>0</v>
      </c>
      <c r="I1154" s="11">
        <f t="shared" si="19"/>
        <v>28.571428571428569</v>
      </c>
    </row>
    <row r="1155" spans="1:9" x14ac:dyDescent="0.25">
      <c r="A1155" t="s">
        <v>42</v>
      </c>
      <c r="B1155" t="s">
        <v>3</v>
      </c>
      <c r="C1155">
        <v>1</v>
      </c>
      <c r="D1155" t="s">
        <v>492</v>
      </c>
      <c r="E1155" s="10">
        <v>3</v>
      </c>
      <c r="F1155" s="10">
        <v>53</v>
      </c>
      <c r="G1155" s="10"/>
      <c r="H1155" s="10">
        <v>0</v>
      </c>
      <c r="I1155" s="11">
        <f t="shared" si="19"/>
        <v>5.3571428571428568</v>
      </c>
    </row>
    <row r="1156" spans="1:9" x14ac:dyDescent="0.25">
      <c r="A1156" t="s">
        <v>42</v>
      </c>
      <c r="B1156" t="s">
        <v>3</v>
      </c>
      <c r="C1156">
        <v>1</v>
      </c>
      <c r="D1156" t="s">
        <v>492</v>
      </c>
      <c r="E1156" s="10">
        <v>36</v>
      </c>
      <c r="F1156" s="10">
        <v>88</v>
      </c>
      <c r="G1156" s="10"/>
      <c r="H1156" s="10">
        <v>0</v>
      </c>
      <c r="I1156" s="11">
        <f t="shared" si="19"/>
        <v>29.032258064516132</v>
      </c>
    </row>
    <row r="1157" spans="1:9" x14ac:dyDescent="0.25">
      <c r="A1157" t="s">
        <v>43</v>
      </c>
      <c r="B1157" t="s">
        <v>3</v>
      </c>
      <c r="C1157">
        <v>1</v>
      </c>
      <c r="D1157" t="s">
        <v>492</v>
      </c>
      <c r="E1157" s="10">
        <v>2</v>
      </c>
      <c r="F1157" s="10">
        <v>56</v>
      </c>
      <c r="G1157" s="10"/>
      <c r="H1157" s="10">
        <v>0</v>
      </c>
      <c r="I1157" s="11">
        <f t="shared" si="19"/>
        <v>3.4482758620689653</v>
      </c>
    </row>
    <row r="1158" spans="1:9" x14ac:dyDescent="0.25">
      <c r="A1158" t="s">
        <v>43</v>
      </c>
      <c r="B1158" t="s">
        <v>3</v>
      </c>
      <c r="C1158">
        <v>1</v>
      </c>
      <c r="D1158" t="s">
        <v>492</v>
      </c>
      <c r="E1158" s="10">
        <v>3</v>
      </c>
      <c r="F1158" s="10">
        <v>97</v>
      </c>
      <c r="G1158" s="10"/>
      <c r="H1158" s="10">
        <v>0</v>
      </c>
      <c r="I1158" s="11">
        <f t="shared" si="19"/>
        <v>3</v>
      </c>
    </row>
    <row r="1159" spans="1:9" x14ac:dyDescent="0.25">
      <c r="A1159" t="s">
        <v>43</v>
      </c>
      <c r="B1159" t="s">
        <v>3</v>
      </c>
      <c r="C1159">
        <v>1</v>
      </c>
      <c r="D1159" t="s">
        <v>492</v>
      </c>
      <c r="E1159" s="10">
        <v>4</v>
      </c>
      <c r="F1159" s="10">
        <v>40</v>
      </c>
      <c r="G1159" s="10"/>
      <c r="H1159" s="10">
        <v>0</v>
      </c>
      <c r="I1159" s="11">
        <f t="shared" si="19"/>
        <v>9.0909090909090917</v>
      </c>
    </row>
    <row r="1160" spans="1:9" x14ac:dyDescent="0.25">
      <c r="A1160" t="s">
        <v>43</v>
      </c>
      <c r="B1160" t="s">
        <v>3</v>
      </c>
      <c r="C1160">
        <v>1</v>
      </c>
      <c r="D1160" t="s">
        <v>492</v>
      </c>
      <c r="E1160" s="10">
        <v>0</v>
      </c>
      <c r="F1160" s="10">
        <v>1</v>
      </c>
      <c r="G1160" s="10"/>
      <c r="H1160" s="10">
        <v>0</v>
      </c>
      <c r="I1160" s="11">
        <f t="shared" si="19"/>
        <v>0</v>
      </c>
    </row>
    <row r="1161" spans="1:9" x14ac:dyDescent="0.25">
      <c r="A1161" t="s">
        <v>43</v>
      </c>
      <c r="B1161" t="s">
        <v>3</v>
      </c>
      <c r="C1161">
        <v>1</v>
      </c>
      <c r="D1161" t="s">
        <v>492</v>
      </c>
      <c r="E1161" s="10">
        <v>4</v>
      </c>
      <c r="F1161" s="10">
        <v>33</v>
      </c>
      <c r="G1161" s="10"/>
      <c r="H1161" s="10">
        <v>0</v>
      </c>
      <c r="I1161" s="11">
        <f t="shared" si="19"/>
        <v>10.810810810810811</v>
      </c>
    </row>
    <row r="1162" spans="1:9" x14ac:dyDescent="0.25">
      <c r="A1162" t="s">
        <v>9</v>
      </c>
      <c r="B1162" t="s">
        <v>3</v>
      </c>
      <c r="C1162">
        <v>2</v>
      </c>
      <c r="D1162" t="s">
        <v>492</v>
      </c>
      <c r="E1162" s="10">
        <v>3</v>
      </c>
      <c r="F1162" s="10">
        <v>32</v>
      </c>
      <c r="G1162" s="10"/>
      <c r="H1162" s="10">
        <v>0</v>
      </c>
      <c r="I1162" s="11">
        <f t="shared" si="19"/>
        <v>8.5714285714285712</v>
      </c>
    </row>
    <row r="1163" spans="1:9" x14ac:dyDescent="0.25">
      <c r="A1163" t="s">
        <v>9</v>
      </c>
      <c r="B1163" t="s">
        <v>3</v>
      </c>
      <c r="C1163">
        <v>2</v>
      </c>
      <c r="D1163" t="s">
        <v>492</v>
      </c>
      <c r="E1163" s="10">
        <v>0</v>
      </c>
      <c r="F1163" s="10">
        <v>1</v>
      </c>
      <c r="G1163" s="10"/>
      <c r="H1163" s="10">
        <v>0</v>
      </c>
      <c r="I1163" s="11">
        <f t="shared" si="19"/>
        <v>0</v>
      </c>
    </row>
    <row r="1164" spans="1:9" x14ac:dyDescent="0.25">
      <c r="A1164" t="s">
        <v>9</v>
      </c>
      <c r="B1164" t="s">
        <v>3</v>
      </c>
      <c r="C1164">
        <v>2</v>
      </c>
      <c r="D1164" t="s">
        <v>492</v>
      </c>
      <c r="E1164" s="10">
        <v>0</v>
      </c>
      <c r="F1164" s="10">
        <v>1</v>
      </c>
      <c r="G1164" s="10"/>
      <c r="H1164" s="10">
        <v>0</v>
      </c>
      <c r="I1164" s="11">
        <f t="shared" si="19"/>
        <v>0</v>
      </c>
    </row>
    <row r="1165" spans="1:9" x14ac:dyDescent="0.25">
      <c r="A1165" t="s">
        <v>9</v>
      </c>
      <c r="B1165" t="s">
        <v>3</v>
      </c>
      <c r="C1165">
        <v>2</v>
      </c>
      <c r="D1165" t="s">
        <v>492</v>
      </c>
      <c r="E1165" s="10">
        <v>4</v>
      </c>
      <c r="F1165" s="10">
        <v>56</v>
      </c>
      <c r="G1165" s="10"/>
      <c r="H1165" s="10">
        <v>0</v>
      </c>
      <c r="I1165" s="11">
        <f t="shared" si="19"/>
        <v>6.666666666666667</v>
      </c>
    </row>
    <row r="1166" spans="1:9" x14ac:dyDescent="0.25">
      <c r="A1166" t="s">
        <v>9</v>
      </c>
      <c r="B1166" t="s">
        <v>3</v>
      </c>
      <c r="C1166">
        <v>2</v>
      </c>
      <c r="D1166" t="s">
        <v>492</v>
      </c>
      <c r="E1166" s="10">
        <v>0</v>
      </c>
      <c r="F1166" s="10">
        <v>1</v>
      </c>
      <c r="G1166" s="10"/>
      <c r="H1166" s="10">
        <v>0</v>
      </c>
      <c r="I1166" s="11">
        <f t="shared" si="19"/>
        <v>0</v>
      </c>
    </row>
    <row r="1167" spans="1:9" x14ac:dyDescent="0.25">
      <c r="A1167" t="s">
        <v>12</v>
      </c>
      <c r="B1167" t="s">
        <v>3</v>
      </c>
      <c r="C1167">
        <v>2</v>
      </c>
      <c r="D1167" t="s">
        <v>492</v>
      </c>
      <c r="E1167" s="10">
        <v>10</v>
      </c>
      <c r="F1167" s="10">
        <v>73</v>
      </c>
      <c r="G1167" s="10"/>
      <c r="H1167" s="10">
        <v>0</v>
      </c>
      <c r="I1167" s="11">
        <f t="shared" si="19"/>
        <v>12.048192771084338</v>
      </c>
    </row>
    <row r="1168" spans="1:9" x14ac:dyDescent="0.25">
      <c r="A1168" t="s">
        <v>12</v>
      </c>
      <c r="B1168" t="s">
        <v>3</v>
      </c>
      <c r="C1168">
        <v>2</v>
      </c>
      <c r="D1168" t="s">
        <v>492</v>
      </c>
      <c r="E1168" s="10">
        <v>0</v>
      </c>
      <c r="F1168" s="10">
        <v>1</v>
      </c>
      <c r="G1168" s="10"/>
      <c r="H1168" s="10">
        <v>0</v>
      </c>
      <c r="I1168" s="11">
        <f t="shared" si="19"/>
        <v>0</v>
      </c>
    </row>
    <row r="1169" spans="1:9" x14ac:dyDescent="0.25">
      <c r="A1169" t="s">
        <v>12</v>
      </c>
      <c r="B1169" t="s">
        <v>3</v>
      </c>
      <c r="C1169">
        <v>2</v>
      </c>
      <c r="D1169" t="s">
        <v>492</v>
      </c>
      <c r="E1169" s="10">
        <v>13</v>
      </c>
      <c r="F1169" s="10">
        <v>56</v>
      </c>
      <c r="G1169" s="10"/>
      <c r="H1169" s="10">
        <v>0</v>
      </c>
      <c r="I1169" s="11">
        <f t="shared" si="19"/>
        <v>18.840579710144929</v>
      </c>
    </row>
    <row r="1170" spans="1:9" x14ac:dyDescent="0.25">
      <c r="A1170" t="s">
        <v>12</v>
      </c>
      <c r="B1170" t="s">
        <v>3</v>
      </c>
      <c r="C1170">
        <v>2</v>
      </c>
      <c r="D1170" t="s">
        <v>492</v>
      </c>
      <c r="E1170" s="10">
        <v>1</v>
      </c>
      <c r="F1170" s="10">
        <v>33</v>
      </c>
      <c r="G1170" s="10"/>
      <c r="H1170" s="10">
        <v>0</v>
      </c>
      <c r="I1170" s="11">
        <f t="shared" si="19"/>
        <v>2.9411764705882351</v>
      </c>
    </row>
    <row r="1171" spans="1:9" x14ac:dyDescent="0.25">
      <c r="A1171" t="s">
        <v>12</v>
      </c>
      <c r="B1171" t="s">
        <v>3</v>
      </c>
      <c r="C1171">
        <v>2</v>
      </c>
      <c r="D1171" t="s">
        <v>492</v>
      </c>
      <c r="E1171" s="10">
        <v>0</v>
      </c>
      <c r="F1171" s="10">
        <v>1</v>
      </c>
      <c r="G1171" s="10"/>
      <c r="H1171" s="10">
        <v>0</v>
      </c>
      <c r="I1171" s="11">
        <f t="shared" si="19"/>
        <v>0</v>
      </c>
    </row>
    <row r="1172" spans="1:9" x14ac:dyDescent="0.25">
      <c r="A1172" t="s">
        <v>11</v>
      </c>
      <c r="B1172" t="s">
        <v>3</v>
      </c>
      <c r="C1172">
        <v>2</v>
      </c>
      <c r="D1172" t="s">
        <v>492</v>
      </c>
      <c r="E1172" s="10">
        <v>3</v>
      </c>
      <c r="F1172" s="10">
        <v>50</v>
      </c>
      <c r="G1172" s="10"/>
      <c r="H1172" s="10">
        <v>0</v>
      </c>
      <c r="I1172" s="11">
        <f t="shared" si="19"/>
        <v>5.6603773584905666</v>
      </c>
    </row>
    <row r="1173" spans="1:9" x14ac:dyDescent="0.25">
      <c r="A1173" t="s">
        <v>11</v>
      </c>
      <c r="B1173" t="s">
        <v>3</v>
      </c>
      <c r="C1173">
        <v>2</v>
      </c>
      <c r="D1173" t="s">
        <v>492</v>
      </c>
      <c r="E1173" s="10">
        <v>0</v>
      </c>
      <c r="F1173" s="10">
        <v>1</v>
      </c>
      <c r="G1173" s="10"/>
      <c r="H1173" s="10">
        <v>0</v>
      </c>
      <c r="I1173" s="11">
        <f t="shared" si="19"/>
        <v>0</v>
      </c>
    </row>
    <row r="1174" spans="1:9" x14ac:dyDescent="0.25">
      <c r="A1174" t="s">
        <v>11</v>
      </c>
      <c r="B1174" t="s">
        <v>3</v>
      </c>
      <c r="C1174">
        <v>2</v>
      </c>
      <c r="D1174" t="s">
        <v>492</v>
      </c>
      <c r="E1174" s="10">
        <v>3</v>
      </c>
      <c r="F1174" s="10">
        <v>34</v>
      </c>
      <c r="G1174" s="10"/>
      <c r="H1174" s="10">
        <v>0</v>
      </c>
      <c r="I1174" s="11">
        <f t="shared" si="19"/>
        <v>8.1081081081081088</v>
      </c>
    </row>
    <row r="1175" spans="1:9" x14ac:dyDescent="0.25">
      <c r="A1175" t="s">
        <v>11</v>
      </c>
      <c r="B1175" t="s">
        <v>3</v>
      </c>
      <c r="C1175">
        <v>2</v>
      </c>
      <c r="D1175" t="s">
        <v>492</v>
      </c>
      <c r="E1175" s="10">
        <v>2</v>
      </c>
      <c r="F1175" s="10">
        <v>57</v>
      </c>
      <c r="H1175" s="10">
        <v>0</v>
      </c>
      <c r="I1175" s="11">
        <f t="shared" si="19"/>
        <v>3.3898305084745761</v>
      </c>
    </row>
    <row r="1176" spans="1:9" x14ac:dyDescent="0.25">
      <c r="A1176" t="s">
        <v>11</v>
      </c>
      <c r="B1176" t="s">
        <v>3</v>
      </c>
      <c r="C1176">
        <v>2</v>
      </c>
      <c r="D1176" t="s">
        <v>492</v>
      </c>
      <c r="E1176" s="10">
        <v>0</v>
      </c>
      <c r="F1176" s="10">
        <v>1</v>
      </c>
      <c r="H1176" s="10">
        <v>0</v>
      </c>
      <c r="I1176" s="11">
        <f t="shared" si="19"/>
        <v>0</v>
      </c>
    </row>
    <row r="1177" spans="1:9" x14ac:dyDescent="0.25">
      <c r="A1177" t="s">
        <v>10</v>
      </c>
      <c r="B1177" t="s">
        <v>3</v>
      </c>
      <c r="C1177">
        <v>2</v>
      </c>
      <c r="D1177" t="s">
        <v>492</v>
      </c>
      <c r="E1177" s="10">
        <v>0</v>
      </c>
      <c r="F1177" s="10">
        <v>1</v>
      </c>
      <c r="H1177" s="10">
        <v>0</v>
      </c>
      <c r="I1177" s="11">
        <f t="shared" si="19"/>
        <v>0</v>
      </c>
    </row>
    <row r="1178" spans="1:9" x14ac:dyDescent="0.25">
      <c r="A1178" t="s">
        <v>10</v>
      </c>
      <c r="B1178" t="s">
        <v>3</v>
      </c>
      <c r="C1178">
        <v>2</v>
      </c>
      <c r="D1178" t="s">
        <v>492</v>
      </c>
      <c r="E1178" s="10">
        <v>0</v>
      </c>
      <c r="F1178" s="10">
        <v>1</v>
      </c>
      <c r="H1178" s="10">
        <v>0</v>
      </c>
      <c r="I1178" s="11">
        <f t="shared" si="19"/>
        <v>0</v>
      </c>
    </row>
    <row r="1179" spans="1:9" x14ac:dyDescent="0.25">
      <c r="A1179" t="s">
        <v>10</v>
      </c>
      <c r="B1179" t="s">
        <v>3</v>
      </c>
      <c r="C1179">
        <v>2</v>
      </c>
      <c r="D1179" t="s">
        <v>492</v>
      </c>
      <c r="E1179" s="10">
        <v>0</v>
      </c>
      <c r="F1179" s="10">
        <v>1</v>
      </c>
      <c r="H1179" s="10">
        <v>0</v>
      </c>
      <c r="I1179" s="11">
        <f t="shared" si="19"/>
        <v>0</v>
      </c>
    </row>
    <row r="1180" spans="1:9" x14ac:dyDescent="0.25">
      <c r="A1180" t="s">
        <v>10</v>
      </c>
      <c r="B1180" t="s">
        <v>3</v>
      </c>
      <c r="C1180">
        <v>2</v>
      </c>
      <c r="D1180" t="s">
        <v>492</v>
      </c>
      <c r="E1180" s="10">
        <v>2</v>
      </c>
      <c r="F1180" s="10">
        <v>100</v>
      </c>
      <c r="H1180" s="10">
        <v>0</v>
      </c>
      <c r="I1180" s="11">
        <f t="shared" si="19"/>
        <v>1.9607843137254901</v>
      </c>
    </row>
    <row r="1181" spans="1:9" x14ac:dyDescent="0.25">
      <c r="A1181" t="s">
        <v>10</v>
      </c>
      <c r="B1181" t="s">
        <v>3</v>
      </c>
      <c r="C1181">
        <v>2</v>
      </c>
      <c r="D1181" t="s">
        <v>492</v>
      </c>
      <c r="E1181" s="10">
        <v>11</v>
      </c>
      <c r="F1181" s="10">
        <v>77</v>
      </c>
      <c r="H1181" s="10">
        <v>0</v>
      </c>
      <c r="I1181" s="11">
        <f t="shared" si="19"/>
        <v>12.5</v>
      </c>
    </row>
    <row r="1182" spans="1:9" x14ac:dyDescent="0.25">
      <c r="A1182" t="s">
        <v>20</v>
      </c>
      <c r="B1182" t="s">
        <v>3</v>
      </c>
      <c r="C1182">
        <v>3</v>
      </c>
      <c r="D1182" t="s">
        <v>492</v>
      </c>
      <c r="E1182" s="10">
        <v>8</v>
      </c>
      <c r="F1182" s="10">
        <v>27</v>
      </c>
      <c r="H1182" s="10">
        <v>0</v>
      </c>
      <c r="I1182" s="11">
        <f t="shared" si="19"/>
        <v>22.857142857142858</v>
      </c>
    </row>
    <row r="1183" spans="1:9" x14ac:dyDescent="0.25">
      <c r="A1183" t="s">
        <v>20</v>
      </c>
      <c r="B1183" t="s">
        <v>3</v>
      </c>
      <c r="C1183">
        <v>3</v>
      </c>
      <c r="D1183" t="s">
        <v>492</v>
      </c>
      <c r="E1183" s="10">
        <v>9</v>
      </c>
      <c r="F1183" s="10">
        <v>46</v>
      </c>
      <c r="H1183" s="10">
        <v>0</v>
      </c>
      <c r="I1183" s="11">
        <f t="shared" si="19"/>
        <v>16.363636363636363</v>
      </c>
    </row>
    <row r="1184" spans="1:9" x14ac:dyDescent="0.25">
      <c r="A1184" t="s">
        <v>20</v>
      </c>
      <c r="B1184" t="s">
        <v>3</v>
      </c>
      <c r="C1184">
        <v>3</v>
      </c>
      <c r="D1184" t="s">
        <v>492</v>
      </c>
      <c r="E1184" s="10">
        <v>0</v>
      </c>
      <c r="F1184" s="10">
        <v>1</v>
      </c>
      <c r="H1184" s="10">
        <v>0</v>
      </c>
      <c r="I1184" s="11">
        <f t="shared" si="19"/>
        <v>0</v>
      </c>
    </row>
    <row r="1185" spans="1:9" x14ac:dyDescent="0.25">
      <c r="A1185" t="s">
        <v>20</v>
      </c>
      <c r="B1185" t="s">
        <v>3</v>
      </c>
      <c r="C1185">
        <v>3</v>
      </c>
      <c r="D1185" t="s">
        <v>492</v>
      </c>
      <c r="E1185" s="10">
        <v>0</v>
      </c>
      <c r="F1185" s="10">
        <v>1</v>
      </c>
      <c r="H1185" s="10">
        <v>0</v>
      </c>
      <c r="I1185" s="11">
        <f t="shared" si="19"/>
        <v>0</v>
      </c>
    </row>
    <row r="1186" spans="1:9" x14ac:dyDescent="0.25">
      <c r="A1186" t="s">
        <v>20</v>
      </c>
      <c r="B1186" t="s">
        <v>3</v>
      </c>
      <c r="C1186">
        <v>3</v>
      </c>
      <c r="D1186" t="s">
        <v>492</v>
      </c>
      <c r="E1186" s="10">
        <v>0</v>
      </c>
      <c r="F1186" s="10">
        <v>1</v>
      </c>
      <c r="H1186" s="10">
        <v>0</v>
      </c>
      <c r="I1186" s="11">
        <f t="shared" si="19"/>
        <v>0</v>
      </c>
    </row>
    <row r="1187" spans="1:9" x14ac:dyDescent="0.25">
      <c r="A1187" t="s">
        <v>22</v>
      </c>
      <c r="B1187" t="s">
        <v>3</v>
      </c>
      <c r="C1187">
        <v>3</v>
      </c>
      <c r="D1187" t="s">
        <v>492</v>
      </c>
      <c r="E1187" s="10">
        <v>10</v>
      </c>
      <c r="F1187" s="10">
        <v>13</v>
      </c>
      <c r="H1187" s="10">
        <v>0</v>
      </c>
      <c r="I1187" s="11">
        <f t="shared" si="19"/>
        <v>43.478260869565219</v>
      </c>
    </row>
    <row r="1188" spans="1:9" x14ac:dyDescent="0.25">
      <c r="A1188" t="s">
        <v>22</v>
      </c>
      <c r="B1188" t="s">
        <v>3</v>
      </c>
      <c r="C1188">
        <v>3</v>
      </c>
      <c r="D1188" t="s">
        <v>492</v>
      </c>
      <c r="E1188" s="10">
        <v>3</v>
      </c>
      <c r="F1188" s="10">
        <v>25</v>
      </c>
      <c r="H1188" s="10">
        <v>0</v>
      </c>
      <c r="I1188" s="11">
        <f t="shared" si="19"/>
        <v>10.714285714285714</v>
      </c>
    </row>
    <row r="1189" spans="1:9" x14ac:dyDescent="0.25">
      <c r="A1189" t="s">
        <v>22</v>
      </c>
      <c r="B1189" t="s">
        <v>3</v>
      </c>
      <c r="C1189">
        <v>3</v>
      </c>
      <c r="D1189" t="s">
        <v>492</v>
      </c>
      <c r="E1189" s="10">
        <v>0</v>
      </c>
      <c r="F1189" s="10">
        <v>1</v>
      </c>
      <c r="H1189" s="10">
        <v>0</v>
      </c>
      <c r="I1189" s="11">
        <f t="shared" si="19"/>
        <v>0</v>
      </c>
    </row>
    <row r="1190" spans="1:9" x14ac:dyDescent="0.25">
      <c r="A1190" t="s">
        <v>22</v>
      </c>
      <c r="B1190" t="s">
        <v>3</v>
      </c>
      <c r="C1190">
        <v>3</v>
      </c>
      <c r="D1190" t="s">
        <v>492</v>
      </c>
      <c r="E1190" s="10">
        <v>6</v>
      </c>
      <c r="F1190" s="10">
        <v>22</v>
      </c>
      <c r="H1190" s="10">
        <v>0</v>
      </c>
      <c r="I1190" s="11">
        <f t="shared" si="19"/>
        <v>21.428571428571427</v>
      </c>
    </row>
    <row r="1191" spans="1:9" x14ac:dyDescent="0.25">
      <c r="A1191" t="s">
        <v>22</v>
      </c>
      <c r="B1191" t="s">
        <v>3</v>
      </c>
      <c r="C1191">
        <v>3</v>
      </c>
      <c r="D1191" t="s">
        <v>492</v>
      </c>
      <c r="E1191" s="10">
        <v>0</v>
      </c>
      <c r="F1191" s="10">
        <v>1</v>
      </c>
      <c r="H1191" s="10">
        <v>0</v>
      </c>
      <c r="I1191" s="11">
        <f t="shared" si="19"/>
        <v>0</v>
      </c>
    </row>
    <row r="1192" spans="1:9" x14ac:dyDescent="0.25">
      <c r="A1192" t="s">
        <v>18</v>
      </c>
      <c r="B1192" t="s">
        <v>3</v>
      </c>
      <c r="C1192">
        <v>3</v>
      </c>
      <c r="D1192" t="s">
        <v>492</v>
      </c>
      <c r="E1192" s="10">
        <v>5</v>
      </c>
      <c r="F1192" s="10">
        <v>10</v>
      </c>
      <c r="H1192" s="10">
        <v>0</v>
      </c>
      <c r="I1192" s="11">
        <f t="shared" si="19"/>
        <v>33.333333333333329</v>
      </c>
    </row>
    <row r="1193" spans="1:9" x14ac:dyDescent="0.25">
      <c r="A1193" t="s">
        <v>18</v>
      </c>
      <c r="B1193" t="s">
        <v>3</v>
      </c>
      <c r="C1193">
        <v>3</v>
      </c>
      <c r="D1193" t="s">
        <v>492</v>
      </c>
      <c r="E1193" s="10">
        <v>6</v>
      </c>
      <c r="F1193" s="10">
        <v>24</v>
      </c>
      <c r="H1193" s="10">
        <v>0</v>
      </c>
      <c r="I1193" s="11">
        <f t="shared" si="19"/>
        <v>20</v>
      </c>
    </row>
    <row r="1194" spans="1:9" x14ac:dyDescent="0.25">
      <c r="A1194" t="s">
        <v>18</v>
      </c>
      <c r="B1194" t="s">
        <v>3</v>
      </c>
      <c r="C1194">
        <v>3</v>
      </c>
      <c r="D1194" t="s">
        <v>492</v>
      </c>
      <c r="E1194" s="10">
        <v>6</v>
      </c>
      <c r="F1194" s="10">
        <v>31</v>
      </c>
      <c r="H1194" s="10">
        <v>0</v>
      </c>
      <c r="I1194" s="11">
        <f t="shared" ref="I1194:I1252" si="20">IF(ISBLANK(E1194),"",SUM(E1194,H1194)/SUM(E1194:H1194)*100)</f>
        <v>16.216216216216218</v>
      </c>
    </row>
    <row r="1195" spans="1:9" x14ac:dyDescent="0.25">
      <c r="A1195" t="s">
        <v>18</v>
      </c>
      <c r="B1195" t="s">
        <v>3</v>
      </c>
      <c r="C1195">
        <v>3</v>
      </c>
      <c r="D1195" t="s">
        <v>492</v>
      </c>
      <c r="E1195" s="10">
        <v>3</v>
      </c>
      <c r="F1195" s="10">
        <v>28</v>
      </c>
      <c r="H1195" s="10">
        <v>0</v>
      </c>
      <c r="I1195" s="11">
        <f t="shared" si="20"/>
        <v>9.67741935483871</v>
      </c>
    </row>
    <row r="1196" spans="1:9" x14ac:dyDescent="0.25">
      <c r="A1196" t="s">
        <v>18</v>
      </c>
      <c r="B1196" t="s">
        <v>3</v>
      </c>
      <c r="C1196">
        <v>3</v>
      </c>
      <c r="D1196" t="s">
        <v>492</v>
      </c>
      <c r="E1196" s="10">
        <v>0</v>
      </c>
      <c r="F1196" s="10">
        <v>1</v>
      </c>
      <c r="H1196" s="10">
        <v>0</v>
      </c>
      <c r="I1196" s="11">
        <f t="shared" si="20"/>
        <v>0</v>
      </c>
    </row>
    <row r="1197" spans="1:9" x14ac:dyDescent="0.25">
      <c r="A1197" t="s">
        <v>19</v>
      </c>
      <c r="B1197" t="s">
        <v>3</v>
      </c>
      <c r="C1197">
        <v>3</v>
      </c>
      <c r="D1197" t="s">
        <v>492</v>
      </c>
      <c r="E1197" s="10">
        <v>20</v>
      </c>
      <c r="F1197" s="10">
        <v>20</v>
      </c>
      <c r="H1197" s="10">
        <v>0</v>
      </c>
      <c r="I1197" s="11">
        <f t="shared" si="20"/>
        <v>50</v>
      </c>
    </row>
    <row r="1198" spans="1:9" x14ac:dyDescent="0.25">
      <c r="A1198" t="s">
        <v>19</v>
      </c>
      <c r="B1198" t="s">
        <v>3</v>
      </c>
      <c r="C1198">
        <v>3</v>
      </c>
      <c r="D1198" t="s">
        <v>492</v>
      </c>
      <c r="E1198" s="10">
        <v>13</v>
      </c>
      <c r="F1198" s="10">
        <v>19</v>
      </c>
      <c r="H1198" s="10">
        <v>0</v>
      </c>
      <c r="I1198" s="11">
        <f t="shared" si="20"/>
        <v>40.625</v>
      </c>
    </row>
    <row r="1199" spans="1:9" x14ac:dyDescent="0.25">
      <c r="A1199" t="s">
        <v>19</v>
      </c>
      <c r="B1199" t="s">
        <v>3</v>
      </c>
      <c r="C1199">
        <v>3</v>
      </c>
      <c r="D1199" t="s">
        <v>492</v>
      </c>
      <c r="E1199" s="10">
        <v>23</v>
      </c>
      <c r="F1199" s="10">
        <v>25</v>
      </c>
      <c r="H1199" s="10">
        <v>0</v>
      </c>
      <c r="I1199" s="11">
        <f t="shared" si="20"/>
        <v>47.916666666666671</v>
      </c>
    </row>
    <row r="1200" spans="1:9" x14ac:dyDescent="0.25">
      <c r="A1200" t="s">
        <v>19</v>
      </c>
      <c r="B1200" t="s">
        <v>3</v>
      </c>
      <c r="C1200">
        <v>3</v>
      </c>
      <c r="D1200" t="s">
        <v>492</v>
      </c>
      <c r="E1200" s="10">
        <v>5</v>
      </c>
      <c r="F1200" s="10">
        <v>38</v>
      </c>
      <c r="H1200" s="10">
        <v>0</v>
      </c>
      <c r="I1200" s="11">
        <f t="shared" si="20"/>
        <v>11.627906976744185</v>
      </c>
    </row>
    <row r="1201" spans="1:9" x14ac:dyDescent="0.25">
      <c r="A1201" t="s">
        <v>19</v>
      </c>
      <c r="B1201" t="s">
        <v>3</v>
      </c>
      <c r="C1201">
        <v>3</v>
      </c>
      <c r="D1201" t="s">
        <v>492</v>
      </c>
      <c r="E1201" s="10">
        <v>12</v>
      </c>
      <c r="F1201" s="10">
        <v>10</v>
      </c>
      <c r="H1201" s="10">
        <v>0</v>
      </c>
      <c r="I1201" s="11">
        <f t="shared" si="20"/>
        <v>54.54545454545454</v>
      </c>
    </row>
    <row r="1202" spans="1:9" x14ac:dyDescent="0.25">
      <c r="A1202" t="s">
        <v>21</v>
      </c>
      <c r="B1202" t="s">
        <v>3</v>
      </c>
      <c r="C1202">
        <v>3</v>
      </c>
      <c r="D1202" t="s">
        <v>492</v>
      </c>
      <c r="E1202" s="1">
        <v>4</v>
      </c>
      <c r="F1202" s="10">
        <v>40</v>
      </c>
      <c r="H1202" s="10">
        <v>0</v>
      </c>
      <c r="I1202" s="11">
        <f t="shared" si="20"/>
        <v>9.0909090909090917</v>
      </c>
    </row>
    <row r="1203" spans="1:9" x14ac:dyDescent="0.25">
      <c r="A1203" t="s">
        <v>21</v>
      </c>
      <c r="B1203" t="s">
        <v>3</v>
      </c>
      <c r="C1203">
        <v>3</v>
      </c>
      <c r="D1203" t="s">
        <v>492</v>
      </c>
      <c r="E1203" s="1">
        <v>0</v>
      </c>
      <c r="F1203" s="10">
        <v>1</v>
      </c>
      <c r="H1203" s="10">
        <v>0</v>
      </c>
      <c r="I1203" s="11">
        <f t="shared" si="20"/>
        <v>0</v>
      </c>
    </row>
    <row r="1204" spans="1:9" x14ac:dyDescent="0.25">
      <c r="A1204" t="s">
        <v>21</v>
      </c>
      <c r="B1204" t="s">
        <v>3</v>
      </c>
      <c r="C1204">
        <v>3</v>
      </c>
      <c r="D1204" t="s">
        <v>492</v>
      </c>
      <c r="E1204" s="1">
        <v>20</v>
      </c>
      <c r="F1204" s="10">
        <v>68</v>
      </c>
      <c r="H1204" s="10">
        <v>0</v>
      </c>
      <c r="I1204" s="11">
        <f t="shared" si="20"/>
        <v>22.727272727272727</v>
      </c>
    </row>
    <row r="1205" spans="1:9" x14ac:dyDescent="0.25">
      <c r="A1205" t="s">
        <v>21</v>
      </c>
      <c r="B1205" t="s">
        <v>3</v>
      </c>
      <c r="C1205">
        <v>3</v>
      </c>
      <c r="D1205" t="s">
        <v>492</v>
      </c>
      <c r="E1205" s="1">
        <v>10</v>
      </c>
      <c r="F1205" s="10">
        <v>41</v>
      </c>
      <c r="H1205" s="10">
        <v>0</v>
      </c>
      <c r="I1205" s="11">
        <f t="shared" si="20"/>
        <v>19.607843137254903</v>
      </c>
    </row>
    <row r="1206" spans="1:9" x14ac:dyDescent="0.25">
      <c r="A1206" t="s">
        <v>21</v>
      </c>
      <c r="B1206" t="s">
        <v>3</v>
      </c>
      <c r="C1206">
        <v>3</v>
      </c>
      <c r="D1206" t="s">
        <v>492</v>
      </c>
      <c r="E1206" s="1">
        <v>5</v>
      </c>
      <c r="F1206" s="10">
        <v>64</v>
      </c>
      <c r="H1206" s="10">
        <v>0</v>
      </c>
      <c r="I1206" s="11">
        <f t="shared" si="20"/>
        <v>7.2463768115942031</v>
      </c>
    </row>
    <row r="1207" spans="1:9" x14ac:dyDescent="0.25">
      <c r="A1207" t="s">
        <v>36</v>
      </c>
      <c r="B1207" t="s">
        <v>3</v>
      </c>
      <c r="C1207">
        <v>12</v>
      </c>
      <c r="D1207" t="s">
        <v>492</v>
      </c>
      <c r="E1207" s="1">
        <v>0</v>
      </c>
      <c r="F1207" s="10">
        <v>1</v>
      </c>
      <c r="H1207" s="10">
        <v>0</v>
      </c>
      <c r="I1207" s="11">
        <f t="shared" si="20"/>
        <v>0</v>
      </c>
    </row>
    <row r="1208" spans="1:9" x14ac:dyDescent="0.25">
      <c r="A1208" t="s">
        <v>36</v>
      </c>
      <c r="B1208" t="s">
        <v>3</v>
      </c>
      <c r="C1208">
        <v>12</v>
      </c>
      <c r="D1208" t="s">
        <v>492</v>
      </c>
      <c r="E1208" s="1">
        <v>1</v>
      </c>
      <c r="F1208" s="10">
        <v>11</v>
      </c>
      <c r="H1208" s="10">
        <v>0</v>
      </c>
      <c r="I1208" s="11">
        <f t="shared" si="20"/>
        <v>8.3333333333333321</v>
      </c>
    </row>
    <row r="1209" spans="1:9" x14ac:dyDescent="0.25">
      <c r="A1209" t="s">
        <v>36</v>
      </c>
      <c r="B1209" t="s">
        <v>3</v>
      </c>
      <c r="C1209">
        <v>12</v>
      </c>
      <c r="D1209" t="s">
        <v>492</v>
      </c>
      <c r="E1209" s="1">
        <v>0</v>
      </c>
      <c r="F1209" s="10">
        <v>1</v>
      </c>
      <c r="H1209" s="10">
        <v>0</v>
      </c>
      <c r="I1209" s="11">
        <f t="shared" si="20"/>
        <v>0</v>
      </c>
    </row>
    <row r="1210" spans="1:9" x14ac:dyDescent="0.25">
      <c r="A1210" t="s">
        <v>36</v>
      </c>
      <c r="B1210" t="s">
        <v>3</v>
      </c>
      <c r="C1210">
        <v>12</v>
      </c>
      <c r="D1210" t="s">
        <v>492</v>
      </c>
      <c r="E1210" s="1">
        <v>0</v>
      </c>
      <c r="F1210" s="10">
        <v>1</v>
      </c>
      <c r="H1210" s="10">
        <v>0</v>
      </c>
      <c r="I1210" s="11">
        <f t="shared" si="20"/>
        <v>0</v>
      </c>
    </row>
    <row r="1211" spans="1:9" x14ac:dyDescent="0.25">
      <c r="A1211" t="s">
        <v>36</v>
      </c>
      <c r="B1211" t="s">
        <v>3</v>
      </c>
      <c r="C1211">
        <v>12</v>
      </c>
      <c r="D1211" t="s">
        <v>492</v>
      </c>
      <c r="E1211" s="1">
        <v>1</v>
      </c>
      <c r="F1211" s="10">
        <v>10</v>
      </c>
      <c r="H1211" s="10">
        <v>0</v>
      </c>
      <c r="I1211" s="11">
        <f t="shared" si="20"/>
        <v>9.0909090909090917</v>
      </c>
    </row>
    <row r="1212" spans="1:9" x14ac:dyDescent="0.25">
      <c r="A1212" t="s">
        <v>34</v>
      </c>
      <c r="B1212" t="s">
        <v>3</v>
      </c>
      <c r="C1212">
        <v>12</v>
      </c>
      <c r="D1212" t="s">
        <v>492</v>
      </c>
      <c r="E1212" s="1">
        <v>0</v>
      </c>
      <c r="F1212" s="10">
        <v>1</v>
      </c>
      <c r="H1212" s="10">
        <v>0</v>
      </c>
      <c r="I1212" s="11">
        <f t="shared" si="20"/>
        <v>0</v>
      </c>
    </row>
    <row r="1213" spans="1:9" x14ac:dyDescent="0.25">
      <c r="A1213" t="s">
        <v>34</v>
      </c>
      <c r="B1213" t="s">
        <v>3</v>
      </c>
      <c r="C1213">
        <v>12</v>
      </c>
      <c r="D1213" t="s">
        <v>492</v>
      </c>
      <c r="E1213" s="1">
        <v>0</v>
      </c>
      <c r="F1213" s="10">
        <v>1</v>
      </c>
      <c r="H1213" s="10">
        <v>0</v>
      </c>
      <c r="I1213" s="11">
        <f t="shared" si="20"/>
        <v>0</v>
      </c>
    </row>
    <row r="1214" spans="1:9" x14ac:dyDescent="0.25">
      <c r="A1214" t="s">
        <v>34</v>
      </c>
      <c r="B1214" t="s">
        <v>3</v>
      </c>
      <c r="C1214">
        <v>12</v>
      </c>
      <c r="D1214" t="s">
        <v>492</v>
      </c>
      <c r="E1214" s="1">
        <v>0</v>
      </c>
      <c r="F1214" s="10">
        <v>1</v>
      </c>
      <c r="H1214" s="10">
        <v>0</v>
      </c>
      <c r="I1214" s="11">
        <f t="shared" si="20"/>
        <v>0</v>
      </c>
    </row>
    <row r="1215" spans="1:9" x14ac:dyDescent="0.25">
      <c r="A1215" t="s">
        <v>34</v>
      </c>
      <c r="B1215" t="s">
        <v>3</v>
      </c>
      <c r="C1215">
        <v>12</v>
      </c>
      <c r="D1215" t="s">
        <v>492</v>
      </c>
      <c r="E1215" s="1">
        <v>1</v>
      </c>
      <c r="F1215" s="10">
        <v>7</v>
      </c>
      <c r="H1215" s="10">
        <v>0</v>
      </c>
      <c r="I1215" s="11">
        <f t="shared" si="20"/>
        <v>12.5</v>
      </c>
    </row>
    <row r="1216" spans="1:9" x14ac:dyDescent="0.25">
      <c r="A1216" t="s">
        <v>34</v>
      </c>
      <c r="B1216" t="s">
        <v>3</v>
      </c>
      <c r="C1216">
        <v>12</v>
      </c>
      <c r="D1216" t="s">
        <v>492</v>
      </c>
      <c r="E1216" s="1">
        <v>0</v>
      </c>
      <c r="F1216" s="10">
        <v>1</v>
      </c>
      <c r="H1216" s="10">
        <v>0</v>
      </c>
      <c r="I1216" s="11">
        <f t="shared" si="20"/>
        <v>0</v>
      </c>
    </row>
    <row r="1217" spans="1:9" x14ac:dyDescent="0.25">
      <c r="A1217" t="s">
        <v>33</v>
      </c>
      <c r="B1217" t="s">
        <v>3</v>
      </c>
      <c r="C1217">
        <v>12</v>
      </c>
      <c r="D1217" t="s">
        <v>492</v>
      </c>
      <c r="E1217" s="1">
        <v>0</v>
      </c>
      <c r="F1217" s="10">
        <v>1</v>
      </c>
      <c r="H1217" s="10">
        <v>0</v>
      </c>
      <c r="I1217" s="11">
        <f t="shared" si="20"/>
        <v>0</v>
      </c>
    </row>
    <row r="1218" spans="1:9" x14ac:dyDescent="0.25">
      <c r="A1218" t="s">
        <v>33</v>
      </c>
      <c r="B1218" t="s">
        <v>3</v>
      </c>
      <c r="C1218">
        <v>12</v>
      </c>
      <c r="D1218" t="s">
        <v>492</v>
      </c>
      <c r="E1218" s="1">
        <v>0</v>
      </c>
      <c r="F1218" s="10">
        <v>1</v>
      </c>
      <c r="H1218" s="10">
        <v>0</v>
      </c>
      <c r="I1218" s="11">
        <f t="shared" si="20"/>
        <v>0</v>
      </c>
    </row>
    <row r="1219" spans="1:9" x14ac:dyDescent="0.25">
      <c r="A1219" t="s">
        <v>33</v>
      </c>
      <c r="B1219" t="s">
        <v>3</v>
      </c>
      <c r="C1219">
        <v>12</v>
      </c>
      <c r="D1219" t="s">
        <v>492</v>
      </c>
      <c r="E1219" s="1">
        <v>0</v>
      </c>
      <c r="F1219" s="10">
        <v>1</v>
      </c>
      <c r="H1219" s="10">
        <v>0</v>
      </c>
      <c r="I1219" s="11">
        <f t="shared" si="20"/>
        <v>0</v>
      </c>
    </row>
    <row r="1220" spans="1:9" x14ac:dyDescent="0.25">
      <c r="A1220" t="s">
        <v>33</v>
      </c>
      <c r="B1220" t="s">
        <v>3</v>
      </c>
      <c r="C1220">
        <v>12</v>
      </c>
      <c r="D1220" t="s">
        <v>492</v>
      </c>
      <c r="E1220" s="1">
        <v>0</v>
      </c>
      <c r="F1220" s="10">
        <v>1</v>
      </c>
      <c r="H1220" s="10">
        <v>0</v>
      </c>
      <c r="I1220" s="11">
        <f t="shared" si="20"/>
        <v>0</v>
      </c>
    </row>
    <row r="1221" spans="1:9" x14ac:dyDescent="0.25">
      <c r="A1221" t="s">
        <v>33</v>
      </c>
      <c r="B1221" t="s">
        <v>3</v>
      </c>
      <c r="C1221">
        <v>12</v>
      </c>
      <c r="D1221" t="s">
        <v>492</v>
      </c>
      <c r="E1221" s="1">
        <v>7</v>
      </c>
      <c r="F1221" s="10">
        <v>9</v>
      </c>
      <c r="H1221" s="10">
        <v>0</v>
      </c>
      <c r="I1221" s="11">
        <f t="shared" si="20"/>
        <v>43.75</v>
      </c>
    </row>
    <row r="1222" spans="1:9" x14ac:dyDescent="0.25">
      <c r="A1222" t="s">
        <v>35</v>
      </c>
      <c r="B1222" t="s">
        <v>3</v>
      </c>
      <c r="C1222">
        <v>12</v>
      </c>
      <c r="D1222" t="s">
        <v>492</v>
      </c>
      <c r="E1222" s="1">
        <v>1</v>
      </c>
      <c r="F1222" s="10">
        <v>28</v>
      </c>
      <c r="H1222" s="10">
        <v>0</v>
      </c>
      <c r="I1222" s="11">
        <f t="shared" si="20"/>
        <v>3.4482758620689653</v>
      </c>
    </row>
    <row r="1223" spans="1:9" x14ac:dyDescent="0.25">
      <c r="A1223" t="s">
        <v>35</v>
      </c>
      <c r="B1223" t="s">
        <v>3</v>
      </c>
      <c r="C1223">
        <v>12</v>
      </c>
      <c r="D1223" t="s">
        <v>492</v>
      </c>
      <c r="E1223" s="1">
        <v>3</v>
      </c>
      <c r="F1223" s="10">
        <v>6</v>
      </c>
      <c r="H1223" s="10">
        <v>0</v>
      </c>
      <c r="I1223" s="11">
        <f t="shared" si="20"/>
        <v>33.333333333333329</v>
      </c>
    </row>
    <row r="1224" spans="1:9" x14ac:dyDescent="0.25">
      <c r="A1224" t="s">
        <v>35</v>
      </c>
      <c r="B1224" t="s">
        <v>3</v>
      </c>
      <c r="C1224">
        <v>12</v>
      </c>
      <c r="D1224" t="s">
        <v>492</v>
      </c>
      <c r="E1224" s="1">
        <v>0</v>
      </c>
      <c r="F1224" s="10">
        <v>1</v>
      </c>
      <c r="H1224" s="10">
        <v>0</v>
      </c>
      <c r="I1224" s="11">
        <f t="shared" si="20"/>
        <v>0</v>
      </c>
    </row>
    <row r="1225" spans="1:9" x14ac:dyDescent="0.25">
      <c r="A1225" t="s">
        <v>35</v>
      </c>
      <c r="B1225" t="s">
        <v>3</v>
      </c>
      <c r="C1225">
        <v>12</v>
      </c>
      <c r="D1225" t="s">
        <v>492</v>
      </c>
      <c r="E1225" s="1">
        <v>0</v>
      </c>
      <c r="F1225" s="10">
        <v>1</v>
      </c>
      <c r="H1225" s="10">
        <v>0</v>
      </c>
      <c r="I1225" s="11">
        <f t="shared" si="20"/>
        <v>0</v>
      </c>
    </row>
    <row r="1226" spans="1:9" x14ac:dyDescent="0.25">
      <c r="A1226" t="s">
        <v>35</v>
      </c>
      <c r="B1226" t="s">
        <v>3</v>
      </c>
      <c r="C1226">
        <v>12</v>
      </c>
      <c r="D1226" t="s">
        <v>492</v>
      </c>
      <c r="E1226" s="1">
        <v>0</v>
      </c>
      <c r="F1226" s="10">
        <v>1</v>
      </c>
      <c r="H1226" s="10">
        <v>0</v>
      </c>
      <c r="I1226" s="11">
        <f t="shared" si="20"/>
        <v>0</v>
      </c>
    </row>
    <row r="1227" spans="1:9" x14ac:dyDescent="0.25">
      <c r="A1227">
        <v>5001</v>
      </c>
      <c r="B1227" t="s">
        <v>5</v>
      </c>
      <c r="C1227">
        <v>1</v>
      </c>
      <c r="D1227" t="s">
        <v>492</v>
      </c>
      <c r="E1227" s="1">
        <v>0</v>
      </c>
      <c r="F1227" s="10">
        <v>1</v>
      </c>
      <c r="H1227" s="10">
        <v>0</v>
      </c>
      <c r="I1227" s="11">
        <f t="shared" si="20"/>
        <v>0</v>
      </c>
    </row>
    <row r="1228" spans="1:9" x14ac:dyDescent="0.25">
      <c r="A1228">
        <v>5001</v>
      </c>
      <c r="B1228" t="s">
        <v>5</v>
      </c>
      <c r="C1228">
        <v>1</v>
      </c>
      <c r="D1228" t="s">
        <v>492</v>
      </c>
      <c r="E1228" s="1">
        <v>0</v>
      </c>
      <c r="F1228" s="10">
        <v>1</v>
      </c>
      <c r="H1228" s="10">
        <v>0</v>
      </c>
      <c r="I1228" s="11">
        <f t="shared" si="20"/>
        <v>0</v>
      </c>
    </row>
    <row r="1229" spans="1:9" x14ac:dyDescent="0.25">
      <c r="A1229">
        <v>5001</v>
      </c>
      <c r="B1229" t="s">
        <v>5</v>
      </c>
      <c r="C1229">
        <v>1</v>
      </c>
      <c r="D1229" t="s">
        <v>492</v>
      </c>
      <c r="E1229" s="1">
        <v>22</v>
      </c>
      <c r="F1229" s="10">
        <v>16</v>
      </c>
      <c r="H1229" s="10">
        <v>0</v>
      </c>
      <c r="I1229" s="11">
        <f t="shared" si="20"/>
        <v>57.894736842105267</v>
      </c>
    </row>
    <row r="1230" spans="1:9" x14ac:dyDescent="0.25">
      <c r="A1230">
        <v>5001</v>
      </c>
      <c r="B1230" t="s">
        <v>5</v>
      </c>
      <c r="C1230">
        <v>1</v>
      </c>
      <c r="D1230" t="s">
        <v>492</v>
      </c>
      <c r="E1230" s="1">
        <v>0</v>
      </c>
      <c r="F1230" s="10">
        <v>1</v>
      </c>
      <c r="H1230" s="10">
        <v>0</v>
      </c>
      <c r="I1230" s="11">
        <f t="shared" si="20"/>
        <v>0</v>
      </c>
    </row>
    <row r="1231" spans="1:9" x14ac:dyDescent="0.25">
      <c r="A1231">
        <v>5001</v>
      </c>
      <c r="B1231" t="s">
        <v>5</v>
      </c>
      <c r="C1231">
        <v>1</v>
      </c>
      <c r="D1231" t="s">
        <v>492</v>
      </c>
      <c r="E1231" s="1">
        <v>0</v>
      </c>
      <c r="F1231" s="10">
        <v>1</v>
      </c>
      <c r="H1231" s="10">
        <v>0</v>
      </c>
      <c r="I1231" s="11">
        <f t="shared" si="20"/>
        <v>0</v>
      </c>
    </row>
    <row r="1232" spans="1:9" x14ac:dyDescent="0.25">
      <c r="A1232" t="s">
        <v>6</v>
      </c>
      <c r="B1232" t="s">
        <v>5</v>
      </c>
      <c r="C1232">
        <v>1</v>
      </c>
      <c r="D1232" t="s">
        <v>492</v>
      </c>
      <c r="E1232" s="1">
        <v>0</v>
      </c>
      <c r="F1232" s="10">
        <v>1</v>
      </c>
      <c r="H1232" s="10">
        <v>0</v>
      </c>
      <c r="I1232" s="11">
        <f t="shared" si="20"/>
        <v>0</v>
      </c>
    </row>
    <row r="1233" spans="1:9" x14ac:dyDescent="0.25">
      <c r="A1233" t="s">
        <v>6</v>
      </c>
      <c r="B1233" t="s">
        <v>5</v>
      </c>
      <c r="C1233">
        <v>1</v>
      </c>
      <c r="D1233" t="s">
        <v>492</v>
      </c>
      <c r="E1233" s="1">
        <v>2</v>
      </c>
      <c r="F1233" s="10">
        <v>60</v>
      </c>
      <c r="H1233" s="10">
        <v>0</v>
      </c>
      <c r="I1233" s="11">
        <f t="shared" si="20"/>
        <v>3.225806451612903</v>
      </c>
    </row>
    <row r="1234" spans="1:9" x14ac:dyDescent="0.25">
      <c r="A1234" t="s">
        <v>6</v>
      </c>
      <c r="B1234" t="s">
        <v>5</v>
      </c>
      <c r="C1234">
        <v>1</v>
      </c>
      <c r="D1234" t="s">
        <v>492</v>
      </c>
      <c r="E1234" s="1">
        <v>0</v>
      </c>
      <c r="F1234" s="10">
        <v>1</v>
      </c>
      <c r="H1234" s="10">
        <v>0</v>
      </c>
      <c r="I1234" s="11">
        <f t="shared" si="20"/>
        <v>0</v>
      </c>
    </row>
    <row r="1235" spans="1:9" x14ac:dyDescent="0.25">
      <c r="A1235" t="s">
        <v>6</v>
      </c>
      <c r="B1235" t="s">
        <v>5</v>
      </c>
      <c r="C1235">
        <v>1</v>
      </c>
      <c r="D1235" t="s">
        <v>492</v>
      </c>
      <c r="E1235" s="1">
        <v>0</v>
      </c>
      <c r="F1235" s="10">
        <v>1</v>
      </c>
      <c r="H1235" s="10">
        <v>0</v>
      </c>
      <c r="I1235" s="11">
        <f t="shared" si="20"/>
        <v>0</v>
      </c>
    </row>
    <row r="1236" spans="1:9" x14ac:dyDescent="0.25">
      <c r="A1236" t="s">
        <v>6</v>
      </c>
      <c r="B1236" t="s">
        <v>5</v>
      </c>
      <c r="C1236">
        <v>1</v>
      </c>
      <c r="D1236" t="s">
        <v>492</v>
      </c>
      <c r="E1236" s="1">
        <v>0</v>
      </c>
      <c r="F1236" s="10">
        <v>1</v>
      </c>
      <c r="H1236" s="10">
        <v>0</v>
      </c>
      <c r="I1236" s="11">
        <f t="shared" si="20"/>
        <v>0</v>
      </c>
    </row>
    <row r="1237" spans="1:9" x14ac:dyDescent="0.25">
      <c r="A1237" t="s">
        <v>4</v>
      </c>
      <c r="B1237" t="s">
        <v>5</v>
      </c>
      <c r="C1237">
        <v>1</v>
      </c>
      <c r="D1237" t="s">
        <v>492</v>
      </c>
      <c r="E1237" s="1">
        <v>6</v>
      </c>
      <c r="F1237" s="10">
        <v>20</v>
      </c>
      <c r="H1237" s="10">
        <v>0</v>
      </c>
      <c r="I1237" s="11">
        <f t="shared" si="20"/>
        <v>23.076923076923077</v>
      </c>
    </row>
    <row r="1238" spans="1:9" x14ac:dyDescent="0.25">
      <c r="A1238" t="s">
        <v>4</v>
      </c>
      <c r="B1238" t="s">
        <v>5</v>
      </c>
      <c r="C1238">
        <v>1</v>
      </c>
      <c r="D1238" t="s">
        <v>492</v>
      </c>
      <c r="E1238" s="1">
        <v>3</v>
      </c>
      <c r="F1238" s="10">
        <v>27</v>
      </c>
      <c r="H1238" s="10">
        <v>0</v>
      </c>
      <c r="I1238" s="11">
        <f t="shared" si="20"/>
        <v>10</v>
      </c>
    </row>
    <row r="1239" spans="1:9" x14ac:dyDescent="0.25">
      <c r="A1239" t="s">
        <v>4</v>
      </c>
      <c r="B1239" t="s">
        <v>5</v>
      </c>
      <c r="C1239">
        <v>1</v>
      </c>
      <c r="D1239" t="s">
        <v>492</v>
      </c>
      <c r="E1239" s="1">
        <v>12</v>
      </c>
      <c r="F1239" s="10">
        <v>45</v>
      </c>
      <c r="H1239" s="10">
        <v>0</v>
      </c>
      <c r="I1239" s="11">
        <f t="shared" si="20"/>
        <v>21.052631578947366</v>
      </c>
    </row>
    <row r="1240" spans="1:9" x14ac:dyDescent="0.25">
      <c r="A1240" t="s">
        <v>4</v>
      </c>
      <c r="B1240" t="s">
        <v>5</v>
      </c>
      <c r="C1240">
        <v>1</v>
      </c>
      <c r="D1240" t="s">
        <v>492</v>
      </c>
      <c r="E1240" s="1">
        <v>9</v>
      </c>
      <c r="F1240" s="10">
        <v>31</v>
      </c>
      <c r="H1240" s="10">
        <v>0</v>
      </c>
      <c r="I1240" s="11">
        <f t="shared" si="20"/>
        <v>22.5</v>
      </c>
    </row>
    <row r="1241" spans="1:9" x14ac:dyDescent="0.25">
      <c r="A1241" t="s">
        <v>4</v>
      </c>
      <c r="B1241" t="s">
        <v>5</v>
      </c>
      <c r="C1241">
        <v>1</v>
      </c>
      <c r="D1241" t="s">
        <v>492</v>
      </c>
      <c r="E1241" s="1">
        <v>11</v>
      </c>
      <c r="F1241" s="10">
        <v>33</v>
      </c>
      <c r="H1241" s="10">
        <v>0</v>
      </c>
      <c r="I1241" s="11">
        <f t="shared" si="20"/>
        <v>25</v>
      </c>
    </row>
    <row r="1242" spans="1:9" x14ac:dyDescent="0.25">
      <c r="A1242" t="s">
        <v>7</v>
      </c>
      <c r="B1242" t="s">
        <v>5</v>
      </c>
      <c r="C1242">
        <v>1</v>
      </c>
      <c r="D1242" t="s">
        <v>492</v>
      </c>
      <c r="E1242" s="1">
        <v>0</v>
      </c>
      <c r="F1242" s="10">
        <v>1</v>
      </c>
      <c r="H1242" s="10">
        <v>0</v>
      </c>
      <c r="I1242" s="11">
        <f t="shared" si="20"/>
        <v>0</v>
      </c>
    </row>
    <row r="1243" spans="1:9" x14ac:dyDescent="0.25">
      <c r="A1243" t="s">
        <v>7</v>
      </c>
      <c r="B1243" t="s">
        <v>5</v>
      </c>
      <c r="C1243">
        <v>1</v>
      </c>
      <c r="D1243" t="s">
        <v>492</v>
      </c>
      <c r="E1243" s="1">
        <v>0</v>
      </c>
      <c r="F1243" s="10">
        <v>1</v>
      </c>
      <c r="H1243" s="10">
        <v>0</v>
      </c>
      <c r="I1243" s="11">
        <f t="shared" si="20"/>
        <v>0</v>
      </c>
    </row>
    <row r="1244" spans="1:9" x14ac:dyDescent="0.25">
      <c r="A1244" t="s">
        <v>7</v>
      </c>
      <c r="B1244" t="s">
        <v>5</v>
      </c>
      <c r="C1244">
        <v>1</v>
      </c>
      <c r="D1244" t="s">
        <v>492</v>
      </c>
      <c r="E1244" s="1">
        <v>1</v>
      </c>
      <c r="F1244" s="10">
        <v>79</v>
      </c>
      <c r="H1244" s="10">
        <v>0</v>
      </c>
      <c r="I1244" s="11">
        <f t="shared" si="20"/>
        <v>1.25</v>
      </c>
    </row>
    <row r="1245" spans="1:9" x14ac:dyDescent="0.25">
      <c r="A1245" t="s">
        <v>7</v>
      </c>
      <c r="B1245" t="s">
        <v>5</v>
      </c>
      <c r="C1245">
        <v>1</v>
      </c>
      <c r="D1245" t="s">
        <v>492</v>
      </c>
      <c r="E1245" s="1">
        <v>0</v>
      </c>
      <c r="F1245" s="10">
        <v>1</v>
      </c>
      <c r="H1245" s="10">
        <v>0</v>
      </c>
      <c r="I1245" s="11">
        <f t="shared" si="20"/>
        <v>0</v>
      </c>
    </row>
    <row r="1246" spans="1:9" x14ac:dyDescent="0.25">
      <c r="A1246" t="s">
        <v>7</v>
      </c>
      <c r="B1246" t="s">
        <v>5</v>
      </c>
      <c r="C1246">
        <v>1</v>
      </c>
      <c r="D1246" t="s">
        <v>492</v>
      </c>
      <c r="E1246" s="1">
        <v>0</v>
      </c>
      <c r="F1246" s="10">
        <v>1</v>
      </c>
      <c r="H1246" s="10">
        <v>0</v>
      </c>
      <c r="I1246" s="11">
        <f t="shared" si="20"/>
        <v>0</v>
      </c>
    </row>
    <row r="1247" spans="1:9" x14ac:dyDescent="0.25">
      <c r="A1247">
        <v>5043</v>
      </c>
      <c r="B1247" t="s">
        <v>5</v>
      </c>
      <c r="C1247">
        <v>2</v>
      </c>
      <c r="D1247" t="s">
        <v>492</v>
      </c>
      <c r="E1247" s="1">
        <v>11</v>
      </c>
      <c r="F1247" s="10">
        <v>43</v>
      </c>
      <c r="H1247" s="10">
        <v>0</v>
      </c>
      <c r="I1247" s="11">
        <f t="shared" si="20"/>
        <v>20.37037037037037</v>
      </c>
    </row>
    <row r="1248" spans="1:9" x14ac:dyDescent="0.25">
      <c r="A1248">
        <v>5043</v>
      </c>
      <c r="B1248" t="s">
        <v>5</v>
      </c>
      <c r="C1248">
        <v>2</v>
      </c>
      <c r="D1248" t="s">
        <v>492</v>
      </c>
      <c r="E1248" s="1">
        <v>7</v>
      </c>
      <c r="F1248" s="10">
        <v>57</v>
      </c>
      <c r="H1248" s="10">
        <v>0</v>
      </c>
      <c r="I1248" s="11">
        <f t="shared" si="20"/>
        <v>10.9375</v>
      </c>
    </row>
    <row r="1249" spans="1:9" x14ac:dyDescent="0.25">
      <c r="A1249">
        <v>5043</v>
      </c>
      <c r="B1249" t="s">
        <v>5</v>
      </c>
      <c r="C1249">
        <v>2</v>
      </c>
      <c r="D1249" t="s">
        <v>492</v>
      </c>
      <c r="E1249" s="1">
        <v>6</v>
      </c>
      <c r="F1249" s="10">
        <v>42</v>
      </c>
      <c r="H1249" s="10">
        <v>0</v>
      </c>
      <c r="I1249" s="11">
        <f t="shared" si="20"/>
        <v>12.5</v>
      </c>
    </row>
    <row r="1250" spans="1:9" x14ac:dyDescent="0.25">
      <c r="A1250">
        <v>5043</v>
      </c>
      <c r="B1250" t="s">
        <v>5</v>
      </c>
      <c r="C1250">
        <v>2</v>
      </c>
      <c r="D1250" t="s">
        <v>492</v>
      </c>
      <c r="E1250" s="1">
        <v>0</v>
      </c>
      <c r="F1250" s="10">
        <v>1</v>
      </c>
      <c r="H1250" s="10">
        <v>0</v>
      </c>
      <c r="I1250" s="11">
        <f t="shared" si="20"/>
        <v>0</v>
      </c>
    </row>
    <row r="1251" spans="1:9" x14ac:dyDescent="0.25">
      <c r="A1251">
        <v>5043</v>
      </c>
      <c r="B1251" t="s">
        <v>5</v>
      </c>
      <c r="C1251">
        <v>2</v>
      </c>
      <c r="D1251" t="s">
        <v>492</v>
      </c>
      <c r="E1251" s="1">
        <v>0</v>
      </c>
      <c r="F1251" s="10">
        <v>1</v>
      </c>
      <c r="H1251" s="10">
        <v>0</v>
      </c>
      <c r="I1251" s="11">
        <f t="shared" si="20"/>
        <v>0</v>
      </c>
    </row>
    <row r="1252" spans="1:9" x14ac:dyDescent="0.25">
      <c r="A1252" t="s">
        <v>13</v>
      </c>
      <c r="B1252" t="s">
        <v>5</v>
      </c>
      <c r="C1252">
        <v>2</v>
      </c>
      <c r="D1252" t="s">
        <v>492</v>
      </c>
      <c r="E1252" s="1">
        <v>0</v>
      </c>
      <c r="F1252" s="10">
        <v>1</v>
      </c>
      <c r="H1252" s="10">
        <v>0</v>
      </c>
      <c r="I1252" s="11">
        <f t="shared" si="20"/>
        <v>0</v>
      </c>
    </row>
    <row r="1253" spans="1:9" x14ac:dyDescent="0.25">
      <c r="A1253" t="s">
        <v>13</v>
      </c>
      <c r="B1253" t="s">
        <v>5</v>
      </c>
      <c r="C1253">
        <v>2</v>
      </c>
      <c r="D1253" t="s">
        <v>492</v>
      </c>
      <c r="E1253" s="1">
        <v>0</v>
      </c>
      <c r="F1253" s="10">
        <v>1</v>
      </c>
      <c r="H1253" s="10">
        <v>0</v>
      </c>
      <c r="I1253" s="11">
        <f t="shared" ref="I1253:I1306" si="21">IF(ISBLANK(E1253),"",SUM(E1253,H1253)/SUM(E1253:H1253)*100)</f>
        <v>0</v>
      </c>
    </row>
    <row r="1254" spans="1:9" x14ac:dyDescent="0.25">
      <c r="A1254" t="s">
        <v>13</v>
      </c>
      <c r="B1254" t="s">
        <v>5</v>
      </c>
      <c r="C1254">
        <v>2</v>
      </c>
      <c r="D1254" t="s">
        <v>492</v>
      </c>
      <c r="E1254" s="1">
        <v>0</v>
      </c>
      <c r="F1254" s="10">
        <v>1</v>
      </c>
      <c r="H1254" s="10">
        <v>0</v>
      </c>
      <c r="I1254" s="11">
        <f t="shared" si="21"/>
        <v>0</v>
      </c>
    </row>
    <row r="1255" spans="1:9" x14ac:dyDescent="0.25">
      <c r="A1255" t="s">
        <v>13</v>
      </c>
      <c r="B1255" t="s">
        <v>5</v>
      </c>
      <c r="C1255">
        <v>2</v>
      </c>
      <c r="D1255" t="s">
        <v>492</v>
      </c>
      <c r="E1255" s="1">
        <v>0</v>
      </c>
      <c r="F1255" s="10">
        <v>1</v>
      </c>
      <c r="H1255" s="10">
        <v>0</v>
      </c>
      <c r="I1255" s="11">
        <f t="shared" si="21"/>
        <v>0</v>
      </c>
    </row>
    <row r="1256" spans="1:9" x14ac:dyDescent="0.25">
      <c r="A1256" t="s">
        <v>13</v>
      </c>
      <c r="B1256" t="s">
        <v>5</v>
      </c>
      <c r="C1256">
        <v>2</v>
      </c>
      <c r="D1256" t="s">
        <v>492</v>
      </c>
      <c r="E1256" s="1">
        <v>0</v>
      </c>
      <c r="F1256" s="10">
        <v>1</v>
      </c>
      <c r="H1256" s="10">
        <v>0</v>
      </c>
      <c r="I1256" s="11">
        <f t="shared" si="21"/>
        <v>0</v>
      </c>
    </row>
    <row r="1257" spans="1:9" x14ac:dyDescent="0.25">
      <c r="A1257" t="s">
        <v>14</v>
      </c>
      <c r="B1257" t="s">
        <v>5</v>
      </c>
      <c r="C1257">
        <v>2</v>
      </c>
      <c r="D1257" t="s">
        <v>492</v>
      </c>
      <c r="E1257" s="1">
        <v>9</v>
      </c>
      <c r="F1257" s="10">
        <v>45</v>
      </c>
      <c r="H1257" s="10">
        <v>0</v>
      </c>
      <c r="I1257" s="11">
        <f t="shared" si="21"/>
        <v>16.666666666666664</v>
      </c>
    </row>
    <row r="1258" spans="1:9" x14ac:dyDescent="0.25">
      <c r="A1258" t="s">
        <v>14</v>
      </c>
      <c r="B1258" t="s">
        <v>5</v>
      </c>
      <c r="C1258">
        <v>2</v>
      </c>
      <c r="D1258" t="s">
        <v>492</v>
      </c>
      <c r="E1258" s="1">
        <v>4</v>
      </c>
      <c r="F1258" s="10">
        <v>14</v>
      </c>
      <c r="H1258" s="10">
        <v>0</v>
      </c>
      <c r="I1258" s="11">
        <f t="shared" si="21"/>
        <v>22.222222222222221</v>
      </c>
    </row>
    <row r="1259" spans="1:9" x14ac:dyDescent="0.25">
      <c r="A1259" t="s">
        <v>14</v>
      </c>
      <c r="B1259" t="s">
        <v>5</v>
      </c>
      <c r="C1259">
        <v>2</v>
      </c>
      <c r="D1259" t="s">
        <v>492</v>
      </c>
      <c r="E1259" s="1">
        <v>10</v>
      </c>
      <c r="F1259" s="10">
        <v>34</v>
      </c>
      <c r="H1259" s="10">
        <v>0</v>
      </c>
      <c r="I1259" s="11">
        <f t="shared" si="21"/>
        <v>22.727272727272727</v>
      </c>
    </row>
    <row r="1260" spans="1:9" x14ac:dyDescent="0.25">
      <c r="A1260" t="s">
        <v>14</v>
      </c>
      <c r="B1260" t="s">
        <v>5</v>
      </c>
      <c r="C1260">
        <v>2</v>
      </c>
      <c r="D1260" t="s">
        <v>492</v>
      </c>
      <c r="E1260" s="1">
        <v>0</v>
      </c>
      <c r="F1260" s="10">
        <v>1</v>
      </c>
      <c r="H1260" s="10">
        <v>0</v>
      </c>
      <c r="I1260" s="11">
        <f t="shared" si="21"/>
        <v>0</v>
      </c>
    </row>
    <row r="1261" spans="1:9" x14ac:dyDescent="0.25">
      <c r="A1261" t="s">
        <v>14</v>
      </c>
      <c r="B1261" t="s">
        <v>5</v>
      </c>
      <c r="C1261">
        <v>2</v>
      </c>
      <c r="D1261" t="s">
        <v>492</v>
      </c>
      <c r="E1261" s="1">
        <v>5</v>
      </c>
      <c r="F1261" s="10">
        <v>46</v>
      </c>
      <c r="H1261" s="10">
        <v>0</v>
      </c>
      <c r="I1261" s="11">
        <f t="shared" si="21"/>
        <v>9.8039215686274517</v>
      </c>
    </row>
    <row r="1262" spans="1:9" x14ac:dyDescent="0.25">
      <c r="A1262" t="s">
        <v>16</v>
      </c>
      <c r="B1262" t="s">
        <v>5</v>
      </c>
      <c r="C1262">
        <v>2</v>
      </c>
      <c r="D1262" t="s">
        <v>492</v>
      </c>
      <c r="E1262" s="1">
        <v>0</v>
      </c>
      <c r="F1262" s="10">
        <v>1</v>
      </c>
      <c r="H1262" s="10">
        <v>0</v>
      </c>
      <c r="I1262" s="11">
        <f t="shared" si="21"/>
        <v>0</v>
      </c>
    </row>
    <row r="1263" spans="1:9" x14ac:dyDescent="0.25">
      <c r="A1263" t="s">
        <v>16</v>
      </c>
      <c r="B1263" t="s">
        <v>5</v>
      </c>
      <c r="C1263">
        <v>2</v>
      </c>
      <c r="D1263" t="s">
        <v>492</v>
      </c>
      <c r="E1263" s="1">
        <v>0</v>
      </c>
      <c r="F1263" s="10">
        <v>1</v>
      </c>
      <c r="H1263" s="10">
        <v>0</v>
      </c>
      <c r="I1263" s="11">
        <f t="shared" si="21"/>
        <v>0</v>
      </c>
    </row>
    <row r="1264" spans="1:9" x14ac:dyDescent="0.25">
      <c r="A1264" t="s">
        <v>16</v>
      </c>
      <c r="B1264" t="s">
        <v>5</v>
      </c>
      <c r="C1264">
        <v>2</v>
      </c>
      <c r="D1264" t="s">
        <v>492</v>
      </c>
      <c r="E1264" s="1">
        <v>1</v>
      </c>
      <c r="F1264" s="10">
        <v>44</v>
      </c>
      <c r="H1264" s="10">
        <v>0</v>
      </c>
      <c r="I1264" s="11">
        <f t="shared" si="21"/>
        <v>2.2222222222222223</v>
      </c>
    </row>
    <row r="1265" spans="1:9" x14ac:dyDescent="0.25">
      <c r="A1265" t="s">
        <v>16</v>
      </c>
      <c r="B1265" t="s">
        <v>5</v>
      </c>
      <c r="C1265">
        <v>2</v>
      </c>
      <c r="D1265" t="s">
        <v>492</v>
      </c>
      <c r="E1265" s="1">
        <v>1</v>
      </c>
      <c r="F1265" s="10">
        <v>51</v>
      </c>
      <c r="H1265" s="10">
        <v>0</v>
      </c>
      <c r="I1265" s="11">
        <f t="shared" si="21"/>
        <v>1.9230769230769231</v>
      </c>
    </row>
    <row r="1266" spans="1:9" x14ac:dyDescent="0.25">
      <c r="A1266" t="s">
        <v>16</v>
      </c>
      <c r="B1266" t="s">
        <v>5</v>
      </c>
      <c r="C1266">
        <v>2</v>
      </c>
      <c r="D1266" t="s">
        <v>492</v>
      </c>
      <c r="E1266" s="1">
        <v>0</v>
      </c>
      <c r="F1266" s="10">
        <v>1</v>
      </c>
      <c r="H1266" s="10">
        <v>0</v>
      </c>
      <c r="I1266" s="11">
        <f t="shared" si="21"/>
        <v>0</v>
      </c>
    </row>
    <row r="1267" spans="1:9" x14ac:dyDescent="0.25">
      <c r="A1267" t="s">
        <v>31</v>
      </c>
      <c r="B1267" t="s">
        <v>5</v>
      </c>
      <c r="C1267">
        <v>3</v>
      </c>
      <c r="D1267" t="s">
        <v>492</v>
      </c>
      <c r="E1267" s="1">
        <v>0</v>
      </c>
      <c r="F1267" s="10">
        <v>1</v>
      </c>
      <c r="H1267" s="10">
        <v>0</v>
      </c>
      <c r="I1267" s="11">
        <f t="shared" si="21"/>
        <v>0</v>
      </c>
    </row>
    <row r="1268" spans="1:9" x14ac:dyDescent="0.25">
      <c r="A1268" t="s">
        <v>31</v>
      </c>
      <c r="B1268" t="s">
        <v>5</v>
      </c>
      <c r="C1268">
        <v>3</v>
      </c>
      <c r="D1268" t="s">
        <v>492</v>
      </c>
      <c r="E1268" s="1">
        <v>0</v>
      </c>
      <c r="F1268" s="10">
        <v>1</v>
      </c>
      <c r="H1268" s="10">
        <v>0</v>
      </c>
      <c r="I1268" s="11">
        <f t="shared" si="21"/>
        <v>0</v>
      </c>
    </row>
    <row r="1269" spans="1:9" x14ac:dyDescent="0.25">
      <c r="A1269" t="s">
        <v>31</v>
      </c>
      <c r="B1269" t="s">
        <v>5</v>
      </c>
      <c r="C1269">
        <v>3</v>
      </c>
      <c r="D1269" t="s">
        <v>492</v>
      </c>
      <c r="E1269" s="1">
        <v>0</v>
      </c>
      <c r="F1269" s="10">
        <v>1</v>
      </c>
      <c r="H1269" s="10">
        <v>0</v>
      </c>
      <c r="I1269" s="11">
        <f t="shared" si="21"/>
        <v>0</v>
      </c>
    </row>
    <row r="1270" spans="1:9" x14ac:dyDescent="0.25">
      <c r="A1270" t="s">
        <v>31</v>
      </c>
      <c r="B1270" t="s">
        <v>5</v>
      </c>
      <c r="C1270">
        <v>3</v>
      </c>
      <c r="D1270" t="s">
        <v>492</v>
      </c>
      <c r="E1270" s="1">
        <v>0</v>
      </c>
      <c r="F1270" s="10">
        <v>1</v>
      </c>
      <c r="H1270" s="10">
        <v>0</v>
      </c>
      <c r="I1270" s="11">
        <f t="shared" si="21"/>
        <v>0</v>
      </c>
    </row>
    <row r="1271" spans="1:9" x14ac:dyDescent="0.25">
      <c r="A1271" t="s">
        <v>31</v>
      </c>
      <c r="B1271" t="s">
        <v>5</v>
      </c>
      <c r="C1271">
        <v>3</v>
      </c>
      <c r="D1271" t="s">
        <v>492</v>
      </c>
      <c r="E1271" s="1">
        <v>0</v>
      </c>
      <c r="F1271" s="10">
        <v>1</v>
      </c>
      <c r="H1271" s="10">
        <v>0</v>
      </c>
      <c r="I1271" s="11">
        <f t="shared" si="21"/>
        <v>0</v>
      </c>
    </row>
    <row r="1272" spans="1:9" x14ac:dyDescent="0.25">
      <c r="A1272" t="s">
        <v>27</v>
      </c>
      <c r="B1272" t="s">
        <v>5</v>
      </c>
      <c r="C1272">
        <v>3</v>
      </c>
      <c r="D1272" t="s">
        <v>492</v>
      </c>
      <c r="E1272" s="1">
        <v>0</v>
      </c>
      <c r="F1272" s="10">
        <v>1</v>
      </c>
      <c r="H1272" s="10">
        <v>0</v>
      </c>
      <c r="I1272" s="11">
        <f t="shared" si="21"/>
        <v>0</v>
      </c>
    </row>
    <row r="1273" spans="1:9" x14ac:dyDescent="0.25">
      <c r="A1273" t="s">
        <v>27</v>
      </c>
      <c r="B1273" t="s">
        <v>5</v>
      </c>
      <c r="C1273">
        <v>3</v>
      </c>
      <c r="D1273" t="s">
        <v>492</v>
      </c>
      <c r="E1273" s="1">
        <v>0</v>
      </c>
      <c r="F1273" s="10">
        <v>1</v>
      </c>
      <c r="H1273" s="10">
        <v>0</v>
      </c>
      <c r="I1273" s="11">
        <f t="shared" si="21"/>
        <v>0</v>
      </c>
    </row>
    <row r="1274" spans="1:9" x14ac:dyDescent="0.25">
      <c r="A1274" t="s">
        <v>27</v>
      </c>
      <c r="B1274" t="s">
        <v>5</v>
      </c>
      <c r="C1274">
        <v>3</v>
      </c>
      <c r="D1274" t="s">
        <v>492</v>
      </c>
      <c r="E1274" s="1">
        <v>0</v>
      </c>
      <c r="F1274" s="10">
        <v>1</v>
      </c>
      <c r="H1274" s="10">
        <v>0</v>
      </c>
      <c r="I1274" s="11">
        <f t="shared" si="21"/>
        <v>0</v>
      </c>
    </row>
    <row r="1275" spans="1:9" x14ac:dyDescent="0.25">
      <c r="A1275" t="s">
        <v>27</v>
      </c>
      <c r="B1275" t="s">
        <v>5</v>
      </c>
      <c r="C1275">
        <v>3</v>
      </c>
      <c r="D1275" t="s">
        <v>492</v>
      </c>
      <c r="E1275" s="1">
        <v>0</v>
      </c>
      <c r="F1275" s="10">
        <v>1</v>
      </c>
      <c r="H1275" s="10">
        <v>0</v>
      </c>
      <c r="I1275" s="11">
        <f t="shared" si="21"/>
        <v>0</v>
      </c>
    </row>
    <row r="1276" spans="1:9" x14ac:dyDescent="0.25">
      <c r="A1276" t="s">
        <v>27</v>
      </c>
      <c r="B1276" t="s">
        <v>5</v>
      </c>
      <c r="C1276">
        <v>3</v>
      </c>
      <c r="D1276" t="s">
        <v>492</v>
      </c>
      <c r="E1276" s="1">
        <v>0</v>
      </c>
      <c r="F1276" s="10">
        <v>1</v>
      </c>
      <c r="H1276" s="10">
        <v>0</v>
      </c>
      <c r="I1276" s="11">
        <f t="shared" si="21"/>
        <v>0</v>
      </c>
    </row>
    <row r="1277" spans="1:9" x14ac:dyDescent="0.25">
      <c r="A1277" t="s">
        <v>26</v>
      </c>
      <c r="B1277" t="s">
        <v>5</v>
      </c>
      <c r="C1277">
        <v>3</v>
      </c>
      <c r="D1277" t="s">
        <v>492</v>
      </c>
      <c r="E1277" s="1">
        <v>0</v>
      </c>
      <c r="F1277" s="10">
        <v>1</v>
      </c>
      <c r="H1277" s="10">
        <v>0</v>
      </c>
      <c r="I1277" s="11">
        <f t="shared" si="21"/>
        <v>0</v>
      </c>
    </row>
    <row r="1278" spans="1:9" x14ac:dyDescent="0.25">
      <c r="A1278" t="s">
        <v>26</v>
      </c>
      <c r="B1278" t="s">
        <v>5</v>
      </c>
      <c r="C1278">
        <v>3</v>
      </c>
      <c r="D1278" t="s">
        <v>492</v>
      </c>
      <c r="E1278" s="1">
        <v>5</v>
      </c>
      <c r="F1278" s="10">
        <v>78</v>
      </c>
      <c r="H1278" s="10">
        <v>0</v>
      </c>
      <c r="I1278" s="11">
        <f t="shared" si="21"/>
        <v>6.024096385542169</v>
      </c>
    </row>
    <row r="1279" spans="1:9" x14ac:dyDescent="0.25">
      <c r="A1279" t="s">
        <v>26</v>
      </c>
      <c r="B1279" t="s">
        <v>5</v>
      </c>
      <c r="C1279">
        <v>3</v>
      </c>
      <c r="D1279" t="s">
        <v>492</v>
      </c>
      <c r="E1279" s="1">
        <v>1</v>
      </c>
      <c r="F1279" s="10">
        <v>48</v>
      </c>
      <c r="H1279" s="10">
        <v>0</v>
      </c>
      <c r="I1279" s="11">
        <f t="shared" si="21"/>
        <v>2.0408163265306123</v>
      </c>
    </row>
    <row r="1280" spans="1:9" x14ac:dyDescent="0.25">
      <c r="A1280" t="s">
        <v>26</v>
      </c>
      <c r="B1280" t="s">
        <v>5</v>
      </c>
      <c r="C1280">
        <v>3</v>
      </c>
      <c r="D1280" t="s">
        <v>492</v>
      </c>
      <c r="E1280" s="1">
        <v>1</v>
      </c>
      <c r="F1280" s="10">
        <v>52</v>
      </c>
      <c r="H1280" s="10">
        <v>0</v>
      </c>
      <c r="I1280" s="11">
        <f t="shared" si="21"/>
        <v>1.8867924528301887</v>
      </c>
    </row>
    <row r="1281" spans="1:9" x14ac:dyDescent="0.25">
      <c r="A1281" t="s">
        <v>26</v>
      </c>
      <c r="B1281" t="s">
        <v>5</v>
      </c>
      <c r="C1281">
        <v>3</v>
      </c>
      <c r="D1281" t="s">
        <v>492</v>
      </c>
      <c r="E1281" s="1">
        <v>0</v>
      </c>
      <c r="F1281" s="10">
        <v>1</v>
      </c>
      <c r="H1281" s="10">
        <v>0</v>
      </c>
      <c r="I1281" s="11">
        <f t="shared" si="21"/>
        <v>0</v>
      </c>
    </row>
    <row r="1282" spans="1:9" x14ac:dyDescent="0.25">
      <c r="A1282" t="s">
        <v>44</v>
      </c>
      <c r="B1282" t="s">
        <v>5</v>
      </c>
      <c r="C1282">
        <v>3</v>
      </c>
      <c r="D1282" t="s">
        <v>492</v>
      </c>
      <c r="E1282" s="1">
        <v>0</v>
      </c>
      <c r="F1282" s="10">
        <v>1</v>
      </c>
      <c r="H1282" s="10">
        <v>0</v>
      </c>
      <c r="I1282" s="11">
        <f t="shared" si="21"/>
        <v>0</v>
      </c>
    </row>
    <row r="1283" spans="1:9" x14ac:dyDescent="0.25">
      <c r="A1283" t="s">
        <v>44</v>
      </c>
      <c r="B1283" t="s">
        <v>5</v>
      </c>
      <c r="C1283">
        <v>3</v>
      </c>
      <c r="D1283" t="s">
        <v>492</v>
      </c>
      <c r="E1283" s="1">
        <v>0</v>
      </c>
      <c r="F1283" s="10">
        <v>1</v>
      </c>
      <c r="H1283" s="10">
        <v>0</v>
      </c>
      <c r="I1283" s="11">
        <f t="shared" si="21"/>
        <v>0</v>
      </c>
    </row>
    <row r="1284" spans="1:9" x14ac:dyDescent="0.25">
      <c r="A1284" t="s">
        <v>44</v>
      </c>
      <c r="B1284" t="s">
        <v>5</v>
      </c>
      <c r="C1284">
        <v>3</v>
      </c>
      <c r="D1284" t="s">
        <v>492</v>
      </c>
      <c r="E1284" s="1">
        <v>0</v>
      </c>
      <c r="F1284" s="10">
        <v>1</v>
      </c>
      <c r="H1284" s="10">
        <v>0</v>
      </c>
      <c r="I1284" s="11">
        <f t="shared" si="21"/>
        <v>0</v>
      </c>
    </row>
    <row r="1285" spans="1:9" x14ac:dyDescent="0.25">
      <c r="A1285" t="s">
        <v>44</v>
      </c>
      <c r="B1285" t="s">
        <v>5</v>
      </c>
      <c r="C1285">
        <v>3</v>
      </c>
      <c r="D1285" t="s">
        <v>492</v>
      </c>
      <c r="E1285" s="1">
        <v>0</v>
      </c>
      <c r="F1285" s="10">
        <v>1</v>
      </c>
      <c r="H1285" s="10">
        <v>0</v>
      </c>
      <c r="I1285" s="11">
        <f t="shared" si="21"/>
        <v>0</v>
      </c>
    </row>
    <row r="1286" spans="1:9" x14ac:dyDescent="0.25">
      <c r="A1286" t="s">
        <v>44</v>
      </c>
      <c r="B1286" t="s">
        <v>5</v>
      </c>
      <c r="C1286">
        <v>3</v>
      </c>
      <c r="D1286" t="s">
        <v>492</v>
      </c>
      <c r="E1286" s="1">
        <v>5</v>
      </c>
      <c r="F1286" s="10">
        <v>53</v>
      </c>
      <c r="H1286" s="10">
        <v>0</v>
      </c>
      <c r="I1286" s="11">
        <f t="shared" si="21"/>
        <v>8.6206896551724146</v>
      </c>
    </row>
    <row r="1287" spans="1:9" x14ac:dyDescent="0.25">
      <c r="A1287" t="s">
        <v>45</v>
      </c>
      <c r="B1287" t="s">
        <v>5</v>
      </c>
      <c r="C1287">
        <v>12</v>
      </c>
      <c r="D1287" t="s">
        <v>492</v>
      </c>
      <c r="E1287" s="1">
        <v>0</v>
      </c>
      <c r="F1287" s="10">
        <v>1</v>
      </c>
      <c r="H1287" s="10">
        <v>0</v>
      </c>
      <c r="I1287" s="11">
        <f t="shared" si="21"/>
        <v>0</v>
      </c>
    </row>
    <row r="1288" spans="1:9" x14ac:dyDescent="0.25">
      <c r="A1288" t="s">
        <v>45</v>
      </c>
      <c r="B1288" t="s">
        <v>5</v>
      </c>
      <c r="C1288">
        <v>12</v>
      </c>
      <c r="D1288" t="s">
        <v>492</v>
      </c>
      <c r="E1288" s="1">
        <v>0</v>
      </c>
      <c r="F1288" s="10">
        <v>1</v>
      </c>
      <c r="H1288" s="10">
        <v>0</v>
      </c>
      <c r="I1288" s="11">
        <f t="shared" si="21"/>
        <v>0</v>
      </c>
    </row>
    <row r="1289" spans="1:9" x14ac:dyDescent="0.25">
      <c r="A1289" t="s">
        <v>45</v>
      </c>
      <c r="B1289" t="s">
        <v>5</v>
      </c>
      <c r="C1289">
        <v>12</v>
      </c>
      <c r="D1289" t="s">
        <v>492</v>
      </c>
      <c r="E1289" s="1">
        <v>0</v>
      </c>
      <c r="F1289" s="10">
        <v>1</v>
      </c>
      <c r="H1289" s="10">
        <v>0</v>
      </c>
      <c r="I1289" s="11">
        <f t="shared" si="21"/>
        <v>0</v>
      </c>
    </row>
    <row r="1290" spans="1:9" x14ac:dyDescent="0.25">
      <c r="A1290" t="s">
        <v>45</v>
      </c>
      <c r="B1290" t="s">
        <v>5</v>
      </c>
      <c r="C1290">
        <v>12</v>
      </c>
      <c r="D1290" t="s">
        <v>492</v>
      </c>
      <c r="E1290" s="1">
        <v>0</v>
      </c>
      <c r="F1290" s="10">
        <v>1</v>
      </c>
      <c r="H1290" s="10">
        <v>0</v>
      </c>
      <c r="I1290" s="11">
        <f t="shared" si="21"/>
        <v>0</v>
      </c>
    </row>
    <row r="1291" spans="1:9" x14ac:dyDescent="0.25">
      <c r="A1291" t="s">
        <v>45</v>
      </c>
      <c r="B1291" t="s">
        <v>5</v>
      </c>
      <c r="C1291">
        <v>12</v>
      </c>
      <c r="D1291" t="s">
        <v>492</v>
      </c>
      <c r="E1291" s="1">
        <v>0</v>
      </c>
      <c r="F1291" s="10">
        <v>1</v>
      </c>
      <c r="H1291" s="10">
        <v>0</v>
      </c>
      <c r="I1291" s="11">
        <f t="shared" si="21"/>
        <v>0</v>
      </c>
    </row>
    <row r="1292" spans="1:9" x14ac:dyDescent="0.25">
      <c r="A1292" t="s">
        <v>38</v>
      </c>
      <c r="B1292" t="s">
        <v>5</v>
      </c>
      <c r="C1292">
        <v>12</v>
      </c>
      <c r="D1292" t="s">
        <v>492</v>
      </c>
      <c r="E1292" s="1">
        <v>0</v>
      </c>
      <c r="F1292" s="10">
        <v>1</v>
      </c>
      <c r="H1292" s="10">
        <v>0</v>
      </c>
      <c r="I1292" s="11">
        <f t="shared" si="21"/>
        <v>0</v>
      </c>
    </row>
    <row r="1293" spans="1:9" x14ac:dyDescent="0.25">
      <c r="A1293" t="s">
        <v>38</v>
      </c>
      <c r="B1293" t="s">
        <v>5</v>
      </c>
      <c r="C1293">
        <v>12</v>
      </c>
      <c r="D1293" t="s">
        <v>492</v>
      </c>
      <c r="E1293" s="1">
        <v>0</v>
      </c>
      <c r="F1293" s="10">
        <v>1</v>
      </c>
      <c r="H1293" s="10">
        <v>0</v>
      </c>
      <c r="I1293" s="11">
        <f t="shared" si="21"/>
        <v>0</v>
      </c>
    </row>
    <row r="1294" spans="1:9" x14ac:dyDescent="0.25">
      <c r="A1294" t="s">
        <v>38</v>
      </c>
      <c r="B1294" t="s">
        <v>5</v>
      </c>
      <c r="C1294">
        <v>12</v>
      </c>
      <c r="D1294" t="s">
        <v>492</v>
      </c>
      <c r="E1294" s="1">
        <v>0</v>
      </c>
      <c r="F1294" s="10">
        <v>1</v>
      </c>
      <c r="H1294" s="10">
        <v>0</v>
      </c>
      <c r="I1294" s="11">
        <f t="shared" si="21"/>
        <v>0</v>
      </c>
    </row>
    <row r="1295" spans="1:9" x14ac:dyDescent="0.25">
      <c r="A1295" t="s">
        <v>38</v>
      </c>
      <c r="B1295" t="s">
        <v>5</v>
      </c>
      <c r="C1295">
        <v>12</v>
      </c>
      <c r="D1295" t="s">
        <v>492</v>
      </c>
      <c r="E1295" s="1">
        <v>0</v>
      </c>
      <c r="F1295" s="10">
        <v>1</v>
      </c>
      <c r="H1295" s="10">
        <v>0</v>
      </c>
      <c r="I1295" s="11">
        <f t="shared" si="21"/>
        <v>0</v>
      </c>
    </row>
    <row r="1296" spans="1:9" x14ac:dyDescent="0.25">
      <c r="A1296" t="s">
        <v>38</v>
      </c>
      <c r="B1296" t="s">
        <v>5</v>
      </c>
      <c r="C1296">
        <v>12</v>
      </c>
      <c r="D1296" t="s">
        <v>492</v>
      </c>
      <c r="E1296" s="1">
        <v>0</v>
      </c>
      <c r="F1296" s="10">
        <v>1</v>
      </c>
      <c r="H1296" s="10">
        <v>0</v>
      </c>
      <c r="I1296" s="11">
        <f t="shared" si="21"/>
        <v>0</v>
      </c>
    </row>
    <row r="1297" spans="1:9" x14ac:dyDescent="0.25">
      <c r="A1297" t="s">
        <v>39</v>
      </c>
      <c r="B1297" t="s">
        <v>5</v>
      </c>
      <c r="C1297">
        <v>12</v>
      </c>
      <c r="D1297" t="s">
        <v>492</v>
      </c>
      <c r="E1297" s="1">
        <v>0</v>
      </c>
      <c r="F1297" s="10">
        <v>1</v>
      </c>
      <c r="H1297" s="10">
        <v>0</v>
      </c>
      <c r="I1297" s="11">
        <f t="shared" si="21"/>
        <v>0</v>
      </c>
    </row>
    <row r="1298" spans="1:9" x14ac:dyDescent="0.25">
      <c r="A1298" t="s">
        <v>39</v>
      </c>
      <c r="B1298" t="s">
        <v>5</v>
      </c>
      <c r="C1298">
        <v>12</v>
      </c>
      <c r="D1298" t="s">
        <v>492</v>
      </c>
      <c r="E1298" s="1">
        <v>0</v>
      </c>
      <c r="F1298" s="10">
        <v>1</v>
      </c>
      <c r="H1298" s="10">
        <v>0</v>
      </c>
      <c r="I1298" s="11">
        <f t="shared" si="21"/>
        <v>0</v>
      </c>
    </row>
    <row r="1299" spans="1:9" x14ac:dyDescent="0.25">
      <c r="A1299" t="s">
        <v>39</v>
      </c>
      <c r="B1299" t="s">
        <v>5</v>
      </c>
      <c r="C1299">
        <v>12</v>
      </c>
      <c r="D1299" t="s">
        <v>492</v>
      </c>
      <c r="E1299" s="1">
        <v>0</v>
      </c>
      <c r="F1299" s="10">
        <v>1</v>
      </c>
      <c r="H1299" s="10">
        <v>0</v>
      </c>
      <c r="I1299" s="11">
        <f t="shared" si="21"/>
        <v>0</v>
      </c>
    </row>
    <row r="1300" spans="1:9" x14ac:dyDescent="0.25">
      <c r="A1300" t="s">
        <v>39</v>
      </c>
      <c r="B1300" t="s">
        <v>5</v>
      </c>
      <c r="C1300">
        <v>12</v>
      </c>
      <c r="D1300" t="s">
        <v>492</v>
      </c>
      <c r="E1300" s="1">
        <v>0</v>
      </c>
      <c r="F1300" s="10">
        <v>1</v>
      </c>
      <c r="H1300" s="10">
        <v>0</v>
      </c>
      <c r="I1300" s="11">
        <f t="shared" si="21"/>
        <v>0</v>
      </c>
    </row>
    <row r="1301" spans="1:9" x14ac:dyDescent="0.25">
      <c r="A1301" t="s">
        <v>39</v>
      </c>
      <c r="B1301" t="s">
        <v>5</v>
      </c>
      <c r="C1301">
        <v>12</v>
      </c>
      <c r="D1301" t="s">
        <v>492</v>
      </c>
      <c r="E1301" s="1">
        <v>0</v>
      </c>
      <c r="F1301" s="10">
        <v>1</v>
      </c>
      <c r="H1301" s="10">
        <v>0</v>
      </c>
      <c r="I1301" s="11">
        <f t="shared" si="21"/>
        <v>0</v>
      </c>
    </row>
    <row r="1302" spans="1:9" x14ac:dyDescent="0.25">
      <c r="A1302" t="s">
        <v>37</v>
      </c>
      <c r="B1302" t="s">
        <v>5</v>
      </c>
      <c r="C1302">
        <v>12</v>
      </c>
      <c r="D1302" t="s">
        <v>492</v>
      </c>
      <c r="E1302" s="1">
        <v>1</v>
      </c>
      <c r="F1302" s="10">
        <v>15</v>
      </c>
      <c r="H1302" s="10">
        <v>0</v>
      </c>
      <c r="I1302" s="11">
        <f t="shared" si="21"/>
        <v>6.25</v>
      </c>
    </row>
    <row r="1303" spans="1:9" x14ac:dyDescent="0.25">
      <c r="A1303" t="s">
        <v>37</v>
      </c>
      <c r="B1303" t="s">
        <v>5</v>
      </c>
      <c r="C1303">
        <v>12</v>
      </c>
      <c r="D1303" t="s">
        <v>492</v>
      </c>
      <c r="E1303" s="1">
        <v>0</v>
      </c>
      <c r="F1303" s="10">
        <v>1</v>
      </c>
      <c r="H1303" s="10">
        <v>0</v>
      </c>
      <c r="I1303" s="11">
        <f t="shared" si="21"/>
        <v>0</v>
      </c>
    </row>
    <row r="1304" spans="1:9" x14ac:dyDescent="0.25">
      <c r="A1304" t="s">
        <v>37</v>
      </c>
      <c r="B1304" t="s">
        <v>5</v>
      </c>
      <c r="C1304">
        <v>12</v>
      </c>
      <c r="D1304" t="s">
        <v>492</v>
      </c>
      <c r="E1304" s="1">
        <v>4</v>
      </c>
      <c r="F1304" s="10">
        <v>26</v>
      </c>
      <c r="H1304" s="10">
        <v>0</v>
      </c>
      <c r="I1304" s="11">
        <f t="shared" si="21"/>
        <v>13.333333333333334</v>
      </c>
    </row>
    <row r="1305" spans="1:9" x14ac:dyDescent="0.25">
      <c r="A1305" t="s">
        <v>37</v>
      </c>
      <c r="B1305" t="s">
        <v>5</v>
      </c>
      <c r="C1305">
        <v>12</v>
      </c>
      <c r="D1305" t="s">
        <v>492</v>
      </c>
      <c r="E1305" s="1">
        <v>0</v>
      </c>
      <c r="F1305" s="10">
        <v>1</v>
      </c>
      <c r="H1305" s="10">
        <v>0</v>
      </c>
      <c r="I1305" s="11">
        <f t="shared" si="21"/>
        <v>0</v>
      </c>
    </row>
    <row r="1306" spans="1:9" x14ac:dyDescent="0.25">
      <c r="A1306" t="s">
        <v>37</v>
      </c>
      <c r="B1306" t="s">
        <v>5</v>
      </c>
      <c r="C1306">
        <v>12</v>
      </c>
      <c r="D1306" t="s">
        <v>492</v>
      </c>
      <c r="E1306" s="1">
        <v>0</v>
      </c>
      <c r="F1306" s="10">
        <v>1</v>
      </c>
      <c r="H1306" s="10">
        <v>0</v>
      </c>
      <c r="I1306" s="11">
        <f t="shared" si="21"/>
        <v>0</v>
      </c>
    </row>
  </sheetData>
  <autoFilter ref="A2:I1306">
    <sortState ref="A7:O714">
      <sortCondition ref="B6:B678"/>
    </sortState>
  </autoFilter>
  <sortState ref="A7:O1215">
    <sortCondition ref="B7:B1215"/>
    <sortCondition ref="C7:C1215"/>
    <sortCondition ref="A7:A1215"/>
    <sortCondition ref="D7:D1215"/>
  </sortState>
  <conditionalFormatting sqref="D22:D26 D32:D81 D87:D111 D117:D126 D132:D181 D187:D191 D197:D201 D207:D211 D272:D276 D282:D286 D292:D296 D302:D306 D366:D370 D356:D360 D312:D313 D376:D386 D217:D266 D2:D16 D315:D350 D574:D836 D867:D987 D1017:D1142">
    <cfRule type="cellIs" dxfId="375" priority="953" operator="equal">
      <formula>"RZ"</formula>
    </cfRule>
    <cfRule type="cellIs" dxfId="374" priority="954" operator="equal">
      <formula>"IBZ"</formula>
    </cfRule>
    <cfRule type="cellIs" dxfId="373" priority="955" operator="equal">
      <formula>"Scar"</formula>
    </cfRule>
  </conditionalFormatting>
  <conditionalFormatting sqref="E838 F1:F1048576">
    <cfRule type="cellIs" dxfId="372" priority="924" operator="equal">
      <formula>1</formula>
    </cfRule>
  </conditionalFormatting>
  <conditionalFormatting sqref="F618">
    <cfRule type="cellIs" dxfId="371" priority="923" operator="equal">
      <formula>1</formula>
    </cfRule>
  </conditionalFormatting>
  <conditionalFormatting sqref="F612:F617">
    <cfRule type="cellIs" dxfId="370" priority="918" operator="equal">
      <formula>1</formula>
    </cfRule>
  </conditionalFormatting>
  <conditionalFormatting sqref="F225:F226 F230:F231 F235:F236 F240:F241 F247 F251:F252 F256:F257 F273 F282:F283 F293:F294 F304 F319 F325:F326 F332:F333 F340 F345 F356:F357 F368:F369 F382:F383">
    <cfRule type="cellIs" dxfId="369" priority="948" operator="equal">
      <formula>1</formula>
    </cfRule>
  </conditionalFormatting>
  <conditionalFormatting sqref="F320:F324">
    <cfRule type="cellIs" dxfId="368" priority="946" operator="equal">
      <formula>1</formula>
    </cfRule>
  </conditionalFormatting>
  <conditionalFormatting sqref="F327:F331">
    <cfRule type="cellIs" dxfId="367" priority="945" operator="equal">
      <formula>1</formula>
    </cfRule>
  </conditionalFormatting>
  <conditionalFormatting sqref="F334:F339">
    <cfRule type="cellIs" dxfId="366" priority="944" operator="equal">
      <formula>1</formula>
    </cfRule>
  </conditionalFormatting>
  <conditionalFormatting sqref="F358:F367">
    <cfRule type="cellIs" dxfId="365" priority="939" operator="equal">
      <formula>1</formula>
    </cfRule>
  </conditionalFormatting>
  <conditionalFormatting sqref="F370:F376">
    <cfRule type="cellIs" dxfId="364" priority="938" operator="equal">
      <formula>1</formula>
    </cfRule>
  </conditionalFormatting>
  <conditionalFormatting sqref="F384:F386">
    <cfRule type="cellIs" dxfId="363" priority="936" operator="equal">
      <formula>1</formula>
    </cfRule>
  </conditionalFormatting>
  <conditionalFormatting sqref="D17:D21">
    <cfRule type="cellIs" dxfId="362" priority="808" operator="equal">
      <formula>"RZ"</formula>
    </cfRule>
    <cfRule type="cellIs" dxfId="361" priority="809" operator="equal">
      <formula>"IBZ"</formula>
    </cfRule>
    <cfRule type="cellIs" dxfId="360" priority="810" operator="equal">
      <formula>"Scar"</formula>
    </cfRule>
  </conditionalFormatting>
  <conditionalFormatting sqref="D90:D102">
    <cfRule type="colorScale" priority="1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cellIs" dxfId="359" priority="803" operator="equal">
      <formula>"RZ"</formula>
    </cfRule>
    <cfRule type="cellIs" dxfId="358" priority="804" operator="equal">
      <formula>"IBZ"</formula>
    </cfRule>
    <cfRule type="cellIs" dxfId="357" priority="805" operator="equal">
      <formula>"Scar"</formula>
    </cfRule>
  </conditionalFormatting>
  <conditionalFormatting sqref="D82:D86">
    <cfRule type="cellIs" dxfId="356" priority="797" operator="equal">
      <formula>"RZ"</formula>
    </cfRule>
    <cfRule type="cellIs" dxfId="355" priority="798" operator="equal">
      <formula>"IBZ"</formula>
    </cfRule>
    <cfRule type="cellIs" dxfId="354" priority="799" operator="equal">
      <formula>"Scar"</formula>
    </cfRule>
  </conditionalFormatting>
  <conditionalFormatting sqref="D82:D86">
    <cfRule type="colorScale" priority="8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2:D116">
    <cfRule type="cellIs" dxfId="353" priority="789" operator="equal">
      <formula>"RZ"</formula>
    </cfRule>
    <cfRule type="cellIs" dxfId="352" priority="790" operator="equal">
      <formula>"IBZ"</formula>
    </cfRule>
    <cfRule type="cellIs" dxfId="351" priority="791" operator="equal">
      <formula>"Scar"</formula>
    </cfRule>
  </conditionalFormatting>
  <conditionalFormatting sqref="D112">
    <cfRule type="colorScale" priority="7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6">
    <cfRule type="colorScale" priority="7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:D131">
    <cfRule type="cellIs" dxfId="350" priority="783" operator="equal">
      <formula>"RZ"</formula>
    </cfRule>
    <cfRule type="cellIs" dxfId="349" priority="784" operator="equal">
      <formula>"IBZ"</formula>
    </cfRule>
    <cfRule type="cellIs" dxfId="348" priority="785" operator="equal">
      <formula>"Scar"</formula>
    </cfRule>
  </conditionalFormatting>
  <conditionalFormatting sqref="D182:D186">
    <cfRule type="cellIs" dxfId="347" priority="778" operator="equal">
      <formula>"RZ"</formula>
    </cfRule>
    <cfRule type="cellIs" dxfId="346" priority="779" operator="equal">
      <formula>"IBZ"</formula>
    </cfRule>
    <cfRule type="cellIs" dxfId="345" priority="780" operator="equal">
      <formula>"Scar"</formula>
    </cfRule>
  </conditionalFormatting>
  <conditionalFormatting sqref="D192:D196">
    <cfRule type="cellIs" dxfId="344" priority="773" operator="equal">
      <formula>"RZ"</formula>
    </cfRule>
    <cfRule type="cellIs" dxfId="343" priority="774" operator="equal">
      <formula>"IBZ"</formula>
    </cfRule>
    <cfRule type="cellIs" dxfId="342" priority="775" operator="equal">
      <formula>"Scar"</formula>
    </cfRule>
  </conditionalFormatting>
  <conditionalFormatting sqref="D202:D206">
    <cfRule type="cellIs" dxfId="341" priority="768" operator="equal">
      <formula>"RZ"</formula>
    </cfRule>
    <cfRule type="cellIs" dxfId="340" priority="769" operator="equal">
      <formula>"IBZ"</formula>
    </cfRule>
    <cfRule type="cellIs" dxfId="339" priority="770" operator="equal">
      <formula>"Scar"</formula>
    </cfRule>
  </conditionalFormatting>
  <conditionalFormatting sqref="D212:D216">
    <cfRule type="cellIs" dxfId="338" priority="763" operator="equal">
      <formula>"RZ"</formula>
    </cfRule>
    <cfRule type="cellIs" dxfId="337" priority="764" operator="equal">
      <formula>"IBZ"</formula>
    </cfRule>
    <cfRule type="cellIs" dxfId="336" priority="765" operator="equal">
      <formula>"Scar"</formula>
    </cfRule>
  </conditionalFormatting>
  <conditionalFormatting sqref="D267:D271">
    <cfRule type="cellIs" dxfId="335" priority="758" operator="equal">
      <formula>"RZ"</formula>
    </cfRule>
    <cfRule type="cellIs" dxfId="334" priority="759" operator="equal">
      <formula>"IBZ"</formula>
    </cfRule>
    <cfRule type="cellIs" dxfId="333" priority="760" operator="equal">
      <formula>"Scar"</formula>
    </cfRule>
  </conditionalFormatting>
  <conditionalFormatting sqref="D277:D281">
    <cfRule type="cellIs" dxfId="332" priority="753" operator="equal">
      <formula>"RZ"</formula>
    </cfRule>
    <cfRule type="cellIs" dxfId="331" priority="754" operator="equal">
      <formula>"IBZ"</formula>
    </cfRule>
    <cfRule type="cellIs" dxfId="330" priority="755" operator="equal">
      <formula>"Scar"</formula>
    </cfRule>
  </conditionalFormatting>
  <conditionalFormatting sqref="D287:D291">
    <cfRule type="cellIs" dxfId="329" priority="748" operator="equal">
      <formula>"RZ"</formula>
    </cfRule>
    <cfRule type="cellIs" dxfId="328" priority="749" operator="equal">
      <formula>"IBZ"</formula>
    </cfRule>
    <cfRule type="cellIs" dxfId="327" priority="750" operator="equal">
      <formula>"Scar"</formula>
    </cfRule>
  </conditionalFormatting>
  <conditionalFormatting sqref="D297:D301">
    <cfRule type="cellIs" dxfId="326" priority="743" operator="equal">
      <formula>"RZ"</formula>
    </cfRule>
    <cfRule type="cellIs" dxfId="325" priority="744" operator="equal">
      <formula>"IBZ"</formula>
    </cfRule>
    <cfRule type="cellIs" dxfId="324" priority="745" operator="equal">
      <formula>"Scar"</formula>
    </cfRule>
  </conditionalFormatting>
  <conditionalFormatting sqref="D361:D365">
    <cfRule type="cellIs" dxfId="323" priority="738" operator="equal">
      <formula>"RZ"</formula>
    </cfRule>
    <cfRule type="cellIs" dxfId="322" priority="739" operator="equal">
      <formula>"IBZ"</formula>
    </cfRule>
    <cfRule type="cellIs" dxfId="321" priority="740" operator="equal">
      <formula>"Scar"</formula>
    </cfRule>
  </conditionalFormatting>
  <conditionalFormatting sqref="D371:D375">
    <cfRule type="cellIs" dxfId="320" priority="733" operator="equal">
      <formula>"RZ"</formula>
    </cfRule>
    <cfRule type="cellIs" dxfId="319" priority="734" operator="equal">
      <formula>"IBZ"</formula>
    </cfRule>
    <cfRule type="cellIs" dxfId="318" priority="735" operator="equal">
      <formula>"Scar"</formula>
    </cfRule>
  </conditionalFormatting>
  <conditionalFormatting sqref="D307:D311">
    <cfRule type="cellIs" dxfId="317" priority="717" operator="equal">
      <formula>"RZ"</formula>
    </cfRule>
    <cfRule type="cellIs" dxfId="316" priority="718" operator="equal">
      <formula>"IBZ"</formula>
    </cfRule>
    <cfRule type="cellIs" dxfId="315" priority="719" operator="equal">
      <formula>"Scar"</formula>
    </cfRule>
  </conditionalFormatting>
  <conditionalFormatting sqref="D351:D355">
    <cfRule type="cellIs" dxfId="314" priority="712" operator="equal">
      <formula>"RZ"</formula>
    </cfRule>
    <cfRule type="cellIs" dxfId="313" priority="713" operator="equal">
      <formula>"IBZ"</formula>
    </cfRule>
    <cfRule type="cellIs" dxfId="312" priority="714" operator="equal">
      <formula>"Scar"</formula>
    </cfRule>
  </conditionalFormatting>
  <conditionalFormatting sqref="D2">
    <cfRule type="colorScale" priority="1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D21">
    <cfRule type="colorScale" priority="1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31">
    <cfRule type="colorScale" priority="1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2:D116">
    <cfRule type="colorScale" priority="13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:D131">
    <cfRule type="colorScale" priority="1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2:D186">
    <cfRule type="colorScale" priority="1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2:D196">
    <cfRule type="colorScale" priority="13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2:D206">
    <cfRule type="colorScale" priority="1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2:D216">
    <cfRule type="colorScale" priority="1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7:D271">
    <cfRule type="colorScale" priority="1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7:D281">
    <cfRule type="colorScale" priority="1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7:D291">
    <cfRule type="colorScale" priority="1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7:D301">
    <cfRule type="colorScale" priority="1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1:D365">
    <cfRule type="colorScale" priority="1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1:D375">
    <cfRule type="colorScale" priority="1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7:D311">
    <cfRule type="colorScale" priority="1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1:D355">
    <cfRule type="colorScale" priority="1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3:B552 B486:B518 B442:B455 B2:B313 B315:B435 B556:B618 B1148:B1048576">
    <cfRule type="containsText" dxfId="311" priority="601" operator="containsText" text="Aged">
      <formula>NOT(ISERROR(SEARCH("Aged",B2)))</formula>
    </cfRule>
  </conditionalFormatting>
  <conditionalFormatting sqref="B436:B440">
    <cfRule type="containsText" dxfId="310" priority="599" operator="containsText" text="Aged">
      <formula>NOT(ISERROR(SEARCH("Aged",B436)))</formula>
    </cfRule>
  </conditionalFormatting>
  <conditionalFormatting sqref="B441">
    <cfRule type="containsText" dxfId="309" priority="598" operator="containsText" text="Aged">
      <formula>NOT(ISERROR(SEARCH("Aged",B441)))</formula>
    </cfRule>
  </conditionalFormatting>
  <conditionalFormatting sqref="F970:F974 F775:F777 F771:F772 F765:F769 F760:F762 F756:F757 F751:F753 F746:F748 F791:F794 F786:F788 F780:F784 F802:F810 F797:F800">
    <cfRule type="cellIs" dxfId="308" priority="541" operator="equal">
      <formula>1</formula>
    </cfRule>
  </conditionalFormatting>
  <conditionalFormatting sqref="F1137:F1138 F1144:F1145">
    <cfRule type="cellIs" dxfId="307" priority="536" operator="equal">
      <formula>1</formula>
    </cfRule>
  </conditionalFormatting>
  <conditionalFormatting sqref="F1132:F1136">
    <cfRule type="cellIs" dxfId="306" priority="535" operator="equal">
      <formula>1</formula>
    </cfRule>
  </conditionalFormatting>
  <conditionalFormatting sqref="F1138:G1174">
    <cfRule type="cellIs" dxfId="305" priority="534" operator="equal">
      <formula>1</formula>
    </cfRule>
  </conditionalFormatting>
  <conditionalFormatting sqref="F1146:F1147">
    <cfRule type="cellIs" dxfId="304" priority="533" operator="equal">
      <formula>1</formula>
    </cfRule>
  </conditionalFormatting>
  <conditionalFormatting sqref="B951 B791 B888 B937 B797 B802 B807 B895 B902 B746:B750">
    <cfRule type="cellIs" dxfId="303" priority="592" operator="equal">
      <formula>"Aged"</formula>
    </cfRule>
  </conditionalFormatting>
  <conditionalFormatting sqref="B944">
    <cfRule type="cellIs" dxfId="302" priority="590" operator="equal">
      <formula>"Aged"</formula>
    </cfRule>
  </conditionalFormatting>
  <conditionalFormatting sqref="B923">
    <cfRule type="cellIs" dxfId="301" priority="589" operator="equal">
      <formula>"Aged"</formula>
    </cfRule>
  </conditionalFormatting>
  <conditionalFormatting sqref="B930">
    <cfRule type="cellIs" dxfId="300" priority="588" operator="equal">
      <formula>"Aged"</formula>
    </cfRule>
  </conditionalFormatting>
  <conditionalFormatting sqref="F749:F750 F928:F936 F754:F755 F758:F759 F763:F764 F770 F773:F774 F778:F779 F785 F789:F790 F795:F796 F801 F811 F817:F818 F824:F825 F832 F872:F873 F879:F880 F887 F894 F900:F907 F942:F943">
    <cfRule type="cellIs" dxfId="299" priority="587" operator="equal">
      <formula>1</formula>
    </cfRule>
  </conditionalFormatting>
  <conditionalFormatting sqref="F908 F914:F915 F921:F922">
    <cfRule type="cellIs" dxfId="298" priority="586" operator="equal">
      <formula>1</formula>
    </cfRule>
  </conditionalFormatting>
  <conditionalFormatting sqref="B751">
    <cfRule type="cellIs" dxfId="297" priority="585" operator="equal">
      <formula>"Aged"</formula>
    </cfRule>
  </conditionalFormatting>
  <conditionalFormatting sqref="B756">
    <cfRule type="cellIs" dxfId="296" priority="584" operator="equal">
      <formula>"Aged"</formula>
    </cfRule>
  </conditionalFormatting>
  <conditionalFormatting sqref="B760">
    <cfRule type="cellIs" dxfId="295" priority="583" operator="equal">
      <formula>"Aged"</formula>
    </cfRule>
  </conditionalFormatting>
  <conditionalFormatting sqref="B765">
    <cfRule type="cellIs" dxfId="294" priority="582" operator="equal">
      <formula>"Aged"</formula>
    </cfRule>
  </conditionalFormatting>
  <conditionalFormatting sqref="B771">
    <cfRule type="cellIs" dxfId="293" priority="581" operator="equal">
      <formula>"Aged"</formula>
    </cfRule>
  </conditionalFormatting>
  <conditionalFormatting sqref="B775">
    <cfRule type="cellIs" dxfId="292" priority="580" operator="equal">
      <formula>"Aged"</formula>
    </cfRule>
  </conditionalFormatting>
  <conditionalFormatting sqref="B780">
    <cfRule type="cellIs" dxfId="291" priority="579" operator="equal">
      <formula>"Aged"</formula>
    </cfRule>
  </conditionalFormatting>
  <conditionalFormatting sqref="B786">
    <cfRule type="cellIs" dxfId="290" priority="578" operator="equal">
      <formula>"Aged"</formula>
    </cfRule>
  </conditionalFormatting>
  <conditionalFormatting sqref="B812">
    <cfRule type="cellIs" dxfId="289" priority="577" operator="equal">
      <formula>"Aged"</formula>
    </cfRule>
  </conditionalFormatting>
  <conditionalFormatting sqref="B819">
    <cfRule type="cellIs" dxfId="288" priority="576" operator="equal">
      <formula>"Aged"</formula>
    </cfRule>
  </conditionalFormatting>
  <conditionalFormatting sqref="B826">
    <cfRule type="cellIs" dxfId="287" priority="575" operator="equal">
      <formula>"Aged"</formula>
    </cfRule>
  </conditionalFormatting>
  <conditionalFormatting sqref="B833">
    <cfRule type="cellIs" dxfId="286" priority="574" operator="equal">
      <formula>"Aged"</formula>
    </cfRule>
  </conditionalFormatting>
  <conditionalFormatting sqref="B867">
    <cfRule type="cellIs" dxfId="285" priority="571" operator="equal">
      <formula>"Aged"</formula>
    </cfRule>
  </conditionalFormatting>
  <conditionalFormatting sqref="B874">
    <cfRule type="cellIs" dxfId="284" priority="570" operator="equal">
      <formula>"Aged"</formula>
    </cfRule>
  </conditionalFormatting>
  <conditionalFormatting sqref="B881">
    <cfRule type="cellIs" dxfId="283" priority="569" operator="equal">
      <formula>"Aged"</formula>
    </cfRule>
  </conditionalFormatting>
  <conditionalFormatting sqref="B909">
    <cfRule type="cellIs" dxfId="282" priority="568" operator="equal">
      <formula>"Aged"</formula>
    </cfRule>
  </conditionalFormatting>
  <conditionalFormatting sqref="B916">
    <cfRule type="cellIs" dxfId="281" priority="567" operator="equal">
      <formula>"Aged"</formula>
    </cfRule>
  </conditionalFormatting>
  <conditionalFormatting sqref="B963">
    <cfRule type="cellIs" dxfId="280" priority="566" operator="equal">
      <formula>"Aged"</formula>
    </cfRule>
  </conditionalFormatting>
  <conditionalFormatting sqref="B970">
    <cfRule type="cellIs" dxfId="279" priority="565" operator="equal">
      <formula>"Aged"</formula>
    </cfRule>
  </conditionalFormatting>
  <conditionalFormatting sqref="B1132:B1147 B746:B836 B867:B976">
    <cfRule type="cellIs" dxfId="278" priority="564" operator="equal">
      <formula>"Aged"</formula>
    </cfRule>
  </conditionalFormatting>
  <conditionalFormatting sqref="F812:F816">
    <cfRule type="cellIs" dxfId="277" priority="563" operator="equal">
      <formula>1</formula>
    </cfRule>
  </conditionalFormatting>
  <conditionalFormatting sqref="F819:F823">
    <cfRule type="cellIs" dxfId="276" priority="562" operator="equal">
      <formula>1</formula>
    </cfRule>
  </conditionalFormatting>
  <conditionalFormatting sqref="F826:F831">
    <cfRule type="cellIs" dxfId="275" priority="561" operator="equal">
      <formula>1</formula>
    </cfRule>
  </conditionalFormatting>
  <conditionalFormatting sqref="F833:F836">
    <cfRule type="cellIs" dxfId="274" priority="560" operator="equal">
      <formula>1</formula>
    </cfRule>
  </conditionalFormatting>
  <conditionalFormatting sqref="F867:F871">
    <cfRule type="cellIs" dxfId="273" priority="555" operator="equal">
      <formula>1</formula>
    </cfRule>
  </conditionalFormatting>
  <conditionalFormatting sqref="F874:F878">
    <cfRule type="cellIs" dxfId="272" priority="554" operator="equal">
      <formula>1</formula>
    </cfRule>
  </conditionalFormatting>
  <conditionalFormatting sqref="F881:F886">
    <cfRule type="cellIs" dxfId="271" priority="553" operator="equal">
      <formula>1</formula>
    </cfRule>
  </conditionalFormatting>
  <conditionalFormatting sqref="F888:F893">
    <cfRule type="cellIs" dxfId="270" priority="552" operator="equal">
      <formula>1</formula>
    </cfRule>
  </conditionalFormatting>
  <conditionalFormatting sqref="F895:F899">
    <cfRule type="cellIs" dxfId="269" priority="551" operator="equal">
      <formula>1</formula>
    </cfRule>
  </conditionalFormatting>
  <conditionalFormatting sqref="F909:F913">
    <cfRule type="cellIs" dxfId="268" priority="550" operator="equal">
      <formula>1</formula>
    </cfRule>
  </conditionalFormatting>
  <conditionalFormatting sqref="F916:F920">
    <cfRule type="cellIs" dxfId="267" priority="549" operator="equal">
      <formula>1</formula>
    </cfRule>
  </conditionalFormatting>
  <conditionalFormatting sqref="F923:F927">
    <cfRule type="cellIs" dxfId="266" priority="548" operator="equal">
      <formula>1</formula>
    </cfRule>
  </conditionalFormatting>
  <conditionalFormatting sqref="F937:F941">
    <cfRule type="cellIs" dxfId="265" priority="547" operator="equal">
      <formula>1</formula>
    </cfRule>
  </conditionalFormatting>
  <conditionalFormatting sqref="F944:F948">
    <cfRule type="cellIs" dxfId="264" priority="546" operator="equal">
      <formula>1</formula>
    </cfRule>
  </conditionalFormatting>
  <conditionalFormatting sqref="F952:F956">
    <cfRule type="cellIs" dxfId="263" priority="545" operator="equal">
      <formula>1</formula>
    </cfRule>
  </conditionalFormatting>
  <conditionalFormatting sqref="F951">
    <cfRule type="cellIs" dxfId="262" priority="544" operator="equal">
      <formula>1</formula>
    </cfRule>
  </conditionalFormatting>
  <conditionalFormatting sqref="F963:F967">
    <cfRule type="cellIs" dxfId="261" priority="542" operator="equal">
      <formula>1</formula>
    </cfRule>
  </conditionalFormatting>
  <conditionalFormatting sqref="B1132">
    <cfRule type="cellIs" dxfId="260" priority="540" operator="equal">
      <formula>"Aged"</formula>
    </cfRule>
  </conditionalFormatting>
  <conditionalFormatting sqref="B1133:B1138">
    <cfRule type="cellIs" dxfId="259" priority="539" operator="equal">
      <formula>"Aged"</formula>
    </cfRule>
  </conditionalFormatting>
  <conditionalFormatting sqref="B1139">
    <cfRule type="cellIs" dxfId="258" priority="538" operator="equal">
      <formula>"Aged"</formula>
    </cfRule>
  </conditionalFormatting>
  <conditionalFormatting sqref="B1146">
    <cfRule type="cellIs" dxfId="257" priority="537" operator="equal">
      <formula>"Aged"</formula>
    </cfRule>
  </conditionalFormatting>
  <conditionalFormatting sqref="C675:C677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32:C1147">
    <cfRule type="colorScale" priority="5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75:D677"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3:B555">
    <cfRule type="containsText" dxfId="256" priority="524" operator="containsText" text="Aged">
      <formula>NOT(ISERROR(SEARCH("Aged",B553)))</formula>
    </cfRule>
  </conditionalFormatting>
  <conditionalFormatting sqref="B519:B522">
    <cfRule type="containsText" dxfId="255" priority="522" operator="containsText" text="Aged">
      <formula>NOT(ISERROR(SEARCH("Aged",B519)))</formula>
    </cfRule>
  </conditionalFormatting>
  <conditionalFormatting sqref="D314">
    <cfRule type="cellIs" dxfId="254" priority="517" operator="equal">
      <formula>"RZ"</formula>
    </cfRule>
    <cfRule type="cellIs" dxfId="253" priority="518" operator="equal">
      <formula>"IBZ"</formula>
    </cfRule>
    <cfRule type="cellIs" dxfId="252" priority="519" operator="equal">
      <formula>"Scar"</formula>
    </cfRule>
  </conditionalFormatting>
  <conditionalFormatting sqref="D314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4">
    <cfRule type="containsText" dxfId="251" priority="516" operator="containsText" text="Aged">
      <formula>NOT(ISERROR(SEARCH("Aged",B314)))</formula>
    </cfRule>
  </conditionalFormatting>
  <conditionalFormatting sqref="B466">
    <cfRule type="containsText" dxfId="250" priority="514" operator="containsText" text="Aged">
      <formula>NOT(ISERROR(SEARCH("Aged",B466)))</formula>
    </cfRule>
  </conditionalFormatting>
  <conditionalFormatting sqref="B467">
    <cfRule type="containsText" dxfId="249" priority="512" operator="containsText" text="Aged">
      <formula>NOT(ISERROR(SEARCH("Aged",B467)))</formula>
    </cfRule>
  </conditionalFormatting>
  <conditionalFormatting sqref="B468:B475">
    <cfRule type="containsText" dxfId="248" priority="510" operator="containsText" text="Aged">
      <formula>NOT(ISERROR(SEARCH("Aged",B468)))</formula>
    </cfRule>
  </conditionalFormatting>
  <conditionalFormatting sqref="B476">
    <cfRule type="containsText" dxfId="247" priority="508" operator="containsText" text="Aged">
      <formula>NOT(ISERROR(SEARCH("Aged",B476)))</formula>
    </cfRule>
  </conditionalFormatting>
  <conditionalFormatting sqref="B477:B485">
    <cfRule type="containsText" dxfId="246" priority="506" operator="containsText" text="Aged">
      <formula>NOT(ISERROR(SEARCH("Aged",B477)))</formula>
    </cfRule>
  </conditionalFormatting>
  <conditionalFormatting sqref="B456">
    <cfRule type="containsText" dxfId="245" priority="504" operator="containsText" text="Aged">
      <formula>NOT(ISERROR(SEARCH("Aged",B456)))</formula>
    </cfRule>
  </conditionalFormatting>
  <conditionalFormatting sqref="B457:B465">
    <cfRule type="containsText" dxfId="244" priority="502" operator="containsText" text="Aged">
      <formula>NOT(ISERROR(SEARCH("Aged",B457)))</formula>
    </cfRule>
  </conditionalFormatting>
  <conditionalFormatting sqref="D377:D380">
    <cfRule type="colorScale" priority="17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87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8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88:D996">
    <cfRule type="cellIs" dxfId="243" priority="495" operator="equal">
      <formula>"RZ"</formula>
    </cfRule>
    <cfRule type="cellIs" dxfId="242" priority="496" operator="equal">
      <formula>"IBZ"</formula>
    </cfRule>
    <cfRule type="cellIs" dxfId="241" priority="497" operator="equal">
      <formula>"Scar"</formula>
    </cfRule>
  </conditionalFormatting>
  <conditionalFormatting sqref="C988:C996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88:C996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88:D996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88:D996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7">
    <cfRule type="cellIs" dxfId="240" priority="488" operator="equal">
      <formula>"RZ"</formula>
    </cfRule>
    <cfRule type="cellIs" dxfId="239" priority="489" operator="equal">
      <formula>"IBZ"</formula>
    </cfRule>
    <cfRule type="cellIs" dxfId="238" priority="490" operator="equal">
      <formula>"Scar"</formula>
    </cfRule>
  </conditionalFormatting>
  <conditionalFormatting sqref="C997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97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7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7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8:D1006">
    <cfRule type="cellIs" dxfId="237" priority="481" operator="equal">
      <formula>"RZ"</formula>
    </cfRule>
    <cfRule type="cellIs" dxfId="236" priority="482" operator="equal">
      <formula>"IBZ"</formula>
    </cfRule>
    <cfRule type="cellIs" dxfId="235" priority="483" operator="equal">
      <formula>"Scar"</formula>
    </cfRule>
  </conditionalFormatting>
  <conditionalFormatting sqref="C998:C1006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98:C1006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8:D1006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8:D1006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7">
    <cfRule type="cellIs" dxfId="234" priority="474" operator="equal">
      <formula>"RZ"</formula>
    </cfRule>
    <cfRule type="cellIs" dxfId="233" priority="475" operator="equal">
      <formula>"IBZ"</formula>
    </cfRule>
    <cfRule type="cellIs" dxfId="232" priority="476" operator="equal">
      <formula>"Scar"</formula>
    </cfRule>
  </conditionalFormatting>
  <conditionalFormatting sqref="C1007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07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7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7"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8:D1016">
    <cfRule type="cellIs" dxfId="231" priority="467" operator="equal">
      <formula>"RZ"</formula>
    </cfRule>
    <cfRule type="cellIs" dxfId="230" priority="468" operator="equal">
      <formula>"IBZ"</formula>
    </cfRule>
    <cfRule type="cellIs" dxfId="229" priority="469" operator="equal">
      <formula>"Scar"</formula>
    </cfRule>
  </conditionalFormatting>
  <conditionalFormatting sqref="C1008:C1016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08:C1016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8:D1016">
    <cfRule type="colorScale" priority="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08:D1016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7:D866">
    <cfRule type="cellIs" dxfId="228" priority="458" operator="equal">
      <formula>"RZ"</formula>
    </cfRule>
    <cfRule type="cellIs" dxfId="227" priority="459" operator="equal">
      <formula>"IBZ"</formula>
    </cfRule>
    <cfRule type="cellIs" dxfId="226" priority="460" operator="equal">
      <formula>"Scar"</formula>
    </cfRule>
  </conditionalFormatting>
  <conditionalFormatting sqref="B837:B866">
    <cfRule type="cellIs" dxfId="225" priority="457" operator="equal">
      <formula>"Aged"</formula>
    </cfRule>
  </conditionalFormatting>
  <conditionalFormatting sqref="C837:C866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7:D866"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37:C866">
    <cfRule type="colorScale" priority="4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58:F866">
    <cfRule type="cellIs" dxfId="224" priority="456" operator="equal">
      <formula>1</formula>
    </cfRule>
  </conditionalFormatting>
  <conditionalFormatting sqref="D1143:D1146">
    <cfRule type="cellIs" dxfId="223" priority="446" operator="equal">
      <formula>"RZ"</formula>
    </cfRule>
    <cfRule type="cellIs" dxfId="222" priority="447" operator="equal">
      <formula>"IBZ"</formula>
    </cfRule>
    <cfRule type="cellIs" dxfId="221" priority="448" operator="equal">
      <formula>"Scar"</formula>
    </cfRule>
  </conditionalFormatting>
  <conditionalFormatting sqref="D1143:D1146"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3:D1146"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7">
    <cfRule type="cellIs" dxfId="220" priority="441" operator="equal">
      <formula>"RZ"</formula>
    </cfRule>
    <cfRule type="cellIs" dxfId="219" priority="442" operator="equal">
      <formula>"IBZ"</formula>
    </cfRule>
    <cfRule type="cellIs" dxfId="218" priority="443" operator="equal">
      <formula>"Scar"</formula>
    </cfRule>
  </conditionalFormatting>
  <conditionalFormatting sqref="D1147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7"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8:D1151">
    <cfRule type="cellIs" dxfId="217" priority="435" operator="equal">
      <formula>"RZ"</formula>
    </cfRule>
    <cfRule type="cellIs" dxfId="216" priority="436" operator="equal">
      <formula>"IBZ"</formula>
    </cfRule>
    <cfRule type="cellIs" dxfId="215" priority="437" operator="equal">
      <formula>"Scar"</formula>
    </cfRule>
  </conditionalFormatting>
  <conditionalFormatting sqref="D1148:D1151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8:D1151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2">
    <cfRule type="cellIs" dxfId="214" priority="430" operator="equal">
      <formula>"RZ"</formula>
    </cfRule>
    <cfRule type="cellIs" dxfId="213" priority="431" operator="equal">
      <formula>"IBZ"</formula>
    </cfRule>
    <cfRule type="cellIs" dxfId="212" priority="432" operator="equal">
      <formula>"Scar"</formula>
    </cfRule>
  </conditionalFormatting>
  <conditionalFormatting sqref="D1152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2"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3:D1156">
    <cfRule type="cellIs" dxfId="211" priority="424" operator="equal">
      <formula>"RZ"</formula>
    </cfRule>
    <cfRule type="cellIs" dxfId="210" priority="425" operator="equal">
      <formula>"IBZ"</formula>
    </cfRule>
    <cfRule type="cellIs" dxfId="209" priority="426" operator="equal">
      <formula>"Scar"</formula>
    </cfRule>
  </conditionalFormatting>
  <conditionalFormatting sqref="D1153:D1156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3:D1156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7">
    <cfRule type="cellIs" dxfId="208" priority="419" operator="equal">
      <formula>"RZ"</formula>
    </cfRule>
    <cfRule type="cellIs" dxfId="207" priority="420" operator="equal">
      <formula>"IBZ"</formula>
    </cfRule>
    <cfRule type="cellIs" dxfId="206" priority="421" operator="equal">
      <formula>"Scar"</formula>
    </cfRule>
  </conditionalFormatting>
  <conditionalFormatting sqref="D1157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7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8:D1161">
    <cfRule type="cellIs" dxfId="205" priority="413" operator="equal">
      <formula>"RZ"</formula>
    </cfRule>
    <cfRule type="cellIs" dxfId="204" priority="414" operator="equal">
      <formula>"IBZ"</formula>
    </cfRule>
    <cfRule type="cellIs" dxfId="203" priority="415" operator="equal">
      <formula>"Scar"</formula>
    </cfRule>
  </conditionalFormatting>
  <conditionalFormatting sqref="D1158:D1161"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8:D1161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2">
    <cfRule type="cellIs" dxfId="202" priority="408" operator="equal">
      <formula>"RZ"</formula>
    </cfRule>
    <cfRule type="cellIs" dxfId="201" priority="409" operator="equal">
      <formula>"IBZ"</formula>
    </cfRule>
    <cfRule type="cellIs" dxfId="200" priority="410" operator="equal">
      <formula>"Scar"</formula>
    </cfRule>
  </conditionalFormatting>
  <conditionalFormatting sqref="D1162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2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3:D1166">
    <cfRule type="cellIs" dxfId="199" priority="402" operator="equal">
      <formula>"RZ"</formula>
    </cfRule>
    <cfRule type="cellIs" dxfId="198" priority="403" operator="equal">
      <formula>"IBZ"</formula>
    </cfRule>
    <cfRule type="cellIs" dxfId="197" priority="404" operator="equal">
      <formula>"Scar"</formula>
    </cfRule>
  </conditionalFormatting>
  <conditionalFormatting sqref="D1163:D1166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3:D1166"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7">
    <cfRule type="cellIs" dxfId="196" priority="397" operator="equal">
      <formula>"RZ"</formula>
    </cfRule>
    <cfRule type="cellIs" dxfId="195" priority="398" operator="equal">
      <formula>"IBZ"</formula>
    </cfRule>
    <cfRule type="cellIs" dxfId="194" priority="399" operator="equal">
      <formula>"Scar"</formula>
    </cfRule>
  </conditionalFormatting>
  <conditionalFormatting sqref="D1167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7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8:D1171">
    <cfRule type="cellIs" dxfId="193" priority="391" operator="equal">
      <formula>"RZ"</formula>
    </cfRule>
    <cfRule type="cellIs" dxfId="192" priority="392" operator="equal">
      <formula>"IBZ"</formula>
    </cfRule>
    <cfRule type="cellIs" dxfId="191" priority="393" operator="equal">
      <formula>"Scar"</formula>
    </cfRule>
  </conditionalFormatting>
  <conditionalFormatting sqref="D1168:D1171"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8:D1171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2">
    <cfRule type="cellIs" dxfId="190" priority="386" operator="equal">
      <formula>"RZ"</formula>
    </cfRule>
    <cfRule type="cellIs" dxfId="189" priority="387" operator="equal">
      <formula>"IBZ"</formula>
    </cfRule>
    <cfRule type="cellIs" dxfId="188" priority="388" operator="equal">
      <formula>"Scar"</formula>
    </cfRule>
  </conditionalFormatting>
  <conditionalFormatting sqref="D1172"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2"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3:D1176">
    <cfRule type="cellIs" dxfId="187" priority="380" operator="equal">
      <formula>"RZ"</formula>
    </cfRule>
    <cfRule type="cellIs" dxfId="186" priority="381" operator="equal">
      <formula>"IBZ"</formula>
    </cfRule>
    <cfRule type="cellIs" dxfId="185" priority="382" operator="equal">
      <formula>"Scar"</formula>
    </cfRule>
  </conditionalFormatting>
  <conditionalFormatting sqref="D1173:D1176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3:D1176">
    <cfRule type="colorScale" priority="3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7">
    <cfRule type="cellIs" dxfId="184" priority="375" operator="equal">
      <formula>"RZ"</formula>
    </cfRule>
    <cfRule type="cellIs" dxfId="183" priority="376" operator="equal">
      <formula>"IBZ"</formula>
    </cfRule>
    <cfRule type="cellIs" dxfId="182" priority="377" operator="equal">
      <formula>"Scar"</formula>
    </cfRule>
  </conditionalFormatting>
  <conditionalFormatting sqref="D1177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7">
    <cfRule type="colorScale" priority="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8:D1181">
    <cfRule type="cellIs" dxfId="181" priority="369" operator="equal">
      <formula>"RZ"</formula>
    </cfRule>
    <cfRule type="cellIs" dxfId="180" priority="370" operator="equal">
      <formula>"IBZ"</formula>
    </cfRule>
    <cfRule type="cellIs" dxfId="179" priority="371" operator="equal">
      <formula>"Scar"</formula>
    </cfRule>
  </conditionalFormatting>
  <conditionalFormatting sqref="D1178:D1181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8:D1181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2">
    <cfRule type="cellIs" dxfId="178" priority="364" operator="equal">
      <formula>"RZ"</formula>
    </cfRule>
    <cfRule type="cellIs" dxfId="177" priority="365" operator="equal">
      <formula>"IBZ"</formula>
    </cfRule>
    <cfRule type="cellIs" dxfId="176" priority="366" operator="equal">
      <formula>"Scar"</formula>
    </cfRule>
  </conditionalFormatting>
  <conditionalFormatting sqref="D1182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2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3:D1186">
    <cfRule type="cellIs" dxfId="175" priority="358" operator="equal">
      <formula>"RZ"</formula>
    </cfRule>
    <cfRule type="cellIs" dxfId="174" priority="359" operator="equal">
      <formula>"IBZ"</formula>
    </cfRule>
    <cfRule type="cellIs" dxfId="173" priority="360" operator="equal">
      <formula>"Scar"</formula>
    </cfRule>
  </conditionalFormatting>
  <conditionalFormatting sqref="D1183:D1186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3:D1186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7">
    <cfRule type="cellIs" dxfId="172" priority="342" operator="equal">
      <formula>"RZ"</formula>
    </cfRule>
    <cfRule type="cellIs" dxfId="171" priority="343" operator="equal">
      <formula>"IBZ"</formula>
    </cfRule>
    <cfRule type="cellIs" dxfId="170" priority="344" operator="equal">
      <formula>"Scar"</formula>
    </cfRule>
  </conditionalFormatting>
  <conditionalFormatting sqref="D1187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7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8:D1191">
    <cfRule type="cellIs" dxfId="169" priority="336" operator="equal">
      <formula>"RZ"</formula>
    </cfRule>
    <cfRule type="cellIs" dxfId="168" priority="337" operator="equal">
      <formula>"IBZ"</formula>
    </cfRule>
    <cfRule type="cellIs" dxfId="167" priority="338" operator="equal">
      <formula>"Scar"</formula>
    </cfRule>
  </conditionalFormatting>
  <conditionalFormatting sqref="D1188:D1191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8:D1191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2">
    <cfRule type="cellIs" dxfId="166" priority="331" operator="equal">
      <formula>"RZ"</formula>
    </cfRule>
    <cfRule type="cellIs" dxfId="165" priority="332" operator="equal">
      <formula>"IBZ"</formula>
    </cfRule>
    <cfRule type="cellIs" dxfId="164" priority="333" operator="equal">
      <formula>"Scar"</formula>
    </cfRule>
  </conditionalFormatting>
  <conditionalFormatting sqref="D1192"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3:D1196">
    <cfRule type="cellIs" dxfId="163" priority="325" operator="equal">
      <formula>"RZ"</formula>
    </cfRule>
    <cfRule type="cellIs" dxfId="162" priority="326" operator="equal">
      <formula>"IBZ"</formula>
    </cfRule>
    <cfRule type="cellIs" dxfId="161" priority="327" operator="equal">
      <formula>"Scar"</formula>
    </cfRule>
  </conditionalFormatting>
  <conditionalFormatting sqref="D1193:D1196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3:D1196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7">
    <cfRule type="cellIs" dxfId="160" priority="320" operator="equal">
      <formula>"RZ"</formula>
    </cfRule>
    <cfRule type="cellIs" dxfId="159" priority="321" operator="equal">
      <formula>"IBZ"</formula>
    </cfRule>
    <cfRule type="cellIs" dxfId="158" priority="322" operator="equal">
      <formula>"Scar"</formula>
    </cfRule>
  </conditionalFormatting>
  <conditionalFormatting sqref="D1197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7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8:D1201">
    <cfRule type="cellIs" dxfId="157" priority="314" operator="equal">
      <formula>"RZ"</formula>
    </cfRule>
    <cfRule type="cellIs" dxfId="156" priority="315" operator="equal">
      <formula>"IBZ"</formula>
    </cfRule>
    <cfRule type="cellIs" dxfId="155" priority="316" operator="equal">
      <formula>"Scar"</formula>
    </cfRule>
  </conditionalFormatting>
  <conditionalFormatting sqref="D1198:D1201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98:D1201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2">
    <cfRule type="cellIs" dxfId="154" priority="298" operator="equal">
      <formula>"RZ"</formula>
    </cfRule>
    <cfRule type="cellIs" dxfId="153" priority="299" operator="equal">
      <formula>"IBZ"</formula>
    </cfRule>
    <cfRule type="cellIs" dxfId="152" priority="300" operator="equal">
      <formula>"Scar"</formula>
    </cfRule>
  </conditionalFormatting>
  <conditionalFormatting sqref="D1202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2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3:D1206">
    <cfRule type="cellIs" dxfId="151" priority="292" operator="equal">
      <formula>"RZ"</formula>
    </cfRule>
    <cfRule type="cellIs" dxfId="150" priority="293" operator="equal">
      <formula>"IBZ"</formula>
    </cfRule>
    <cfRule type="cellIs" dxfId="149" priority="294" operator="equal">
      <formula>"Scar"</formula>
    </cfRule>
  </conditionalFormatting>
  <conditionalFormatting sqref="D1203:D1206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3:D1206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7">
    <cfRule type="cellIs" dxfId="148" priority="287" operator="equal">
      <formula>"RZ"</formula>
    </cfRule>
    <cfRule type="cellIs" dxfId="147" priority="288" operator="equal">
      <formula>"IBZ"</formula>
    </cfRule>
    <cfRule type="cellIs" dxfId="146" priority="289" operator="equal">
      <formula>"Scar"</formula>
    </cfRule>
  </conditionalFormatting>
  <conditionalFormatting sqref="D1207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7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8:D1211">
    <cfRule type="cellIs" dxfId="145" priority="281" operator="equal">
      <formula>"RZ"</formula>
    </cfRule>
    <cfRule type="cellIs" dxfId="144" priority="282" operator="equal">
      <formula>"IBZ"</formula>
    </cfRule>
    <cfRule type="cellIs" dxfId="143" priority="283" operator="equal">
      <formula>"Scar"</formula>
    </cfRule>
  </conditionalFormatting>
  <conditionalFormatting sqref="D1208:D1211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08:D1211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2">
    <cfRule type="cellIs" dxfId="142" priority="265" operator="equal">
      <formula>"RZ"</formula>
    </cfRule>
    <cfRule type="cellIs" dxfId="141" priority="266" operator="equal">
      <formula>"IBZ"</formula>
    </cfRule>
    <cfRule type="cellIs" dxfId="140" priority="267" operator="equal">
      <formula>"Scar"</formula>
    </cfRule>
  </conditionalFormatting>
  <conditionalFormatting sqref="D1212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2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3:D1216">
    <cfRule type="cellIs" dxfId="139" priority="259" operator="equal">
      <formula>"RZ"</formula>
    </cfRule>
    <cfRule type="cellIs" dxfId="138" priority="260" operator="equal">
      <formula>"IBZ"</formula>
    </cfRule>
    <cfRule type="cellIs" dxfId="137" priority="261" operator="equal">
      <formula>"Scar"</formula>
    </cfRule>
  </conditionalFormatting>
  <conditionalFormatting sqref="D1213:D1216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3:D1216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7">
    <cfRule type="cellIs" dxfId="136" priority="254" operator="equal">
      <formula>"RZ"</formula>
    </cfRule>
    <cfRule type="cellIs" dxfId="135" priority="255" operator="equal">
      <formula>"IBZ"</formula>
    </cfRule>
    <cfRule type="cellIs" dxfId="134" priority="256" operator="equal">
      <formula>"Scar"</formula>
    </cfRule>
  </conditionalFormatting>
  <conditionalFormatting sqref="D1217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7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8:D1221">
    <cfRule type="cellIs" dxfId="133" priority="248" operator="equal">
      <formula>"RZ"</formula>
    </cfRule>
    <cfRule type="cellIs" dxfId="132" priority="249" operator="equal">
      <formula>"IBZ"</formula>
    </cfRule>
    <cfRule type="cellIs" dxfId="131" priority="250" operator="equal">
      <formula>"Scar"</formula>
    </cfRule>
  </conditionalFormatting>
  <conditionalFormatting sqref="D1218:D1221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18:D1221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2">
    <cfRule type="cellIs" dxfId="130" priority="243" operator="equal">
      <formula>"RZ"</formula>
    </cfRule>
    <cfRule type="cellIs" dxfId="129" priority="244" operator="equal">
      <formula>"IBZ"</formula>
    </cfRule>
    <cfRule type="cellIs" dxfId="128" priority="245" operator="equal">
      <formula>"Scar"</formula>
    </cfRule>
  </conditionalFormatting>
  <conditionalFormatting sqref="D1222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2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3:D1226">
    <cfRule type="cellIs" dxfId="127" priority="237" operator="equal">
      <formula>"RZ"</formula>
    </cfRule>
    <cfRule type="cellIs" dxfId="126" priority="238" operator="equal">
      <formula>"IBZ"</formula>
    </cfRule>
    <cfRule type="cellIs" dxfId="125" priority="239" operator="equal">
      <formula>"Scar"</formula>
    </cfRule>
  </conditionalFormatting>
  <conditionalFormatting sqref="D1223:D1226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3:D1226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7">
    <cfRule type="cellIs" dxfId="124" priority="232" operator="equal">
      <formula>"RZ"</formula>
    </cfRule>
    <cfRule type="cellIs" dxfId="123" priority="233" operator="equal">
      <formula>"IBZ"</formula>
    </cfRule>
    <cfRule type="cellIs" dxfId="122" priority="234" operator="equal">
      <formula>"Scar"</formula>
    </cfRule>
  </conditionalFormatting>
  <conditionalFormatting sqref="D1227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7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8:D1231">
    <cfRule type="cellIs" dxfId="121" priority="226" operator="equal">
      <formula>"RZ"</formula>
    </cfRule>
    <cfRule type="cellIs" dxfId="120" priority="227" operator="equal">
      <formula>"IBZ"</formula>
    </cfRule>
    <cfRule type="cellIs" dxfId="119" priority="228" operator="equal">
      <formula>"Scar"</formula>
    </cfRule>
  </conditionalFormatting>
  <conditionalFormatting sqref="D1228:D1231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28:D1231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2">
    <cfRule type="cellIs" dxfId="118" priority="221" operator="equal">
      <formula>"RZ"</formula>
    </cfRule>
    <cfRule type="cellIs" dxfId="117" priority="222" operator="equal">
      <formula>"IBZ"</formula>
    </cfRule>
    <cfRule type="cellIs" dxfId="116" priority="223" operator="equal">
      <formula>"Scar"</formula>
    </cfRule>
  </conditionalFormatting>
  <conditionalFormatting sqref="D1232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2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3:D1236">
    <cfRule type="cellIs" dxfId="115" priority="215" operator="equal">
      <formula>"RZ"</formula>
    </cfRule>
    <cfRule type="cellIs" dxfId="114" priority="216" operator="equal">
      <formula>"IBZ"</formula>
    </cfRule>
    <cfRule type="cellIs" dxfId="113" priority="217" operator="equal">
      <formula>"Scar"</formula>
    </cfRule>
  </conditionalFormatting>
  <conditionalFormatting sqref="D1233:D1236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3:D1236"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7">
    <cfRule type="cellIs" dxfId="112" priority="210" operator="equal">
      <formula>"RZ"</formula>
    </cfRule>
    <cfRule type="cellIs" dxfId="111" priority="211" operator="equal">
      <formula>"IBZ"</formula>
    </cfRule>
    <cfRule type="cellIs" dxfId="110" priority="212" operator="equal">
      <formula>"Scar"</formula>
    </cfRule>
  </conditionalFormatting>
  <conditionalFormatting sqref="D1237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7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8:D1241">
    <cfRule type="cellIs" dxfId="109" priority="204" operator="equal">
      <formula>"RZ"</formula>
    </cfRule>
    <cfRule type="cellIs" dxfId="108" priority="205" operator="equal">
      <formula>"IBZ"</formula>
    </cfRule>
    <cfRule type="cellIs" dxfId="107" priority="206" operator="equal">
      <formula>"Scar"</formula>
    </cfRule>
  </conditionalFormatting>
  <conditionalFormatting sqref="D1238:D1241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38:D1241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2">
    <cfRule type="cellIs" dxfId="106" priority="199" operator="equal">
      <formula>"RZ"</formula>
    </cfRule>
    <cfRule type="cellIs" dxfId="105" priority="200" operator="equal">
      <formula>"IBZ"</formula>
    </cfRule>
    <cfRule type="cellIs" dxfId="104" priority="201" operator="equal">
      <formula>"Scar"</formula>
    </cfRule>
  </conditionalFormatting>
  <conditionalFormatting sqref="D1242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2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3:D1246">
    <cfRule type="cellIs" dxfId="103" priority="193" operator="equal">
      <formula>"RZ"</formula>
    </cfRule>
    <cfRule type="cellIs" dxfId="102" priority="194" operator="equal">
      <formula>"IBZ"</formula>
    </cfRule>
    <cfRule type="cellIs" dxfId="101" priority="195" operator="equal">
      <formula>"Scar"</formula>
    </cfRule>
  </conditionalFormatting>
  <conditionalFormatting sqref="D1243:D1246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3:D1246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7">
    <cfRule type="cellIs" dxfId="100" priority="188" operator="equal">
      <formula>"RZ"</formula>
    </cfRule>
    <cfRule type="cellIs" dxfId="99" priority="189" operator="equal">
      <formula>"IBZ"</formula>
    </cfRule>
    <cfRule type="cellIs" dxfId="98" priority="190" operator="equal">
      <formula>"Scar"</formula>
    </cfRule>
  </conditionalFormatting>
  <conditionalFormatting sqref="D124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7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8:D1251">
    <cfRule type="cellIs" dxfId="97" priority="182" operator="equal">
      <formula>"RZ"</formula>
    </cfRule>
    <cfRule type="cellIs" dxfId="96" priority="183" operator="equal">
      <formula>"IBZ"</formula>
    </cfRule>
    <cfRule type="cellIs" dxfId="95" priority="184" operator="equal">
      <formula>"Scar"</formula>
    </cfRule>
  </conditionalFormatting>
  <conditionalFormatting sqref="D1248:D1251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8:D1251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2">
    <cfRule type="cellIs" dxfId="94" priority="177" operator="equal">
      <formula>"RZ"</formula>
    </cfRule>
    <cfRule type="cellIs" dxfId="93" priority="178" operator="equal">
      <formula>"IBZ"</formula>
    </cfRule>
    <cfRule type="cellIs" dxfId="92" priority="179" operator="equal">
      <formula>"Scar"</formula>
    </cfRule>
  </conditionalFormatting>
  <conditionalFormatting sqref="D1252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2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3:D1256">
    <cfRule type="cellIs" dxfId="91" priority="171" operator="equal">
      <formula>"RZ"</formula>
    </cfRule>
    <cfRule type="cellIs" dxfId="90" priority="172" operator="equal">
      <formula>"IBZ"</formula>
    </cfRule>
    <cfRule type="cellIs" dxfId="89" priority="173" operator="equal">
      <formula>"Scar"</formula>
    </cfRule>
  </conditionalFormatting>
  <conditionalFormatting sqref="D1253:D1256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3:D125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7">
    <cfRule type="cellIs" dxfId="88" priority="155" operator="equal">
      <formula>"RZ"</formula>
    </cfRule>
    <cfRule type="cellIs" dxfId="87" priority="156" operator="equal">
      <formula>"IBZ"</formula>
    </cfRule>
    <cfRule type="cellIs" dxfId="86" priority="157" operator="equal">
      <formula>"Scar"</formula>
    </cfRule>
  </conditionalFormatting>
  <conditionalFormatting sqref="D1257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8:D1261">
    <cfRule type="cellIs" dxfId="85" priority="149" operator="equal">
      <formula>"RZ"</formula>
    </cfRule>
    <cfRule type="cellIs" dxfId="84" priority="150" operator="equal">
      <formula>"IBZ"</formula>
    </cfRule>
    <cfRule type="cellIs" dxfId="83" priority="151" operator="equal">
      <formula>"Scar"</formula>
    </cfRule>
  </conditionalFormatting>
  <conditionalFormatting sqref="D1258:D1261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58:D1261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2">
    <cfRule type="cellIs" dxfId="82" priority="144" operator="equal">
      <formula>"RZ"</formula>
    </cfRule>
    <cfRule type="cellIs" dxfId="81" priority="145" operator="equal">
      <formula>"IBZ"</formula>
    </cfRule>
    <cfRule type="cellIs" dxfId="80" priority="146" operator="equal">
      <formula>"Scar"</formula>
    </cfRule>
  </conditionalFormatting>
  <conditionalFormatting sqref="D1262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2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3:D1266">
    <cfRule type="cellIs" dxfId="79" priority="138" operator="equal">
      <formula>"RZ"</formula>
    </cfRule>
    <cfRule type="cellIs" dxfId="78" priority="139" operator="equal">
      <formula>"IBZ"</formula>
    </cfRule>
    <cfRule type="cellIs" dxfId="77" priority="140" operator="equal">
      <formula>"Scar"</formula>
    </cfRule>
  </conditionalFormatting>
  <conditionalFormatting sqref="D1263:D1266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3:D1266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7">
    <cfRule type="cellIs" dxfId="76" priority="133" operator="equal">
      <formula>"RZ"</formula>
    </cfRule>
    <cfRule type="cellIs" dxfId="75" priority="134" operator="equal">
      <formula>"IBZ"</formula>
    </cfRule>
    <cfRule type="cellIs" dxfId="74" priority="135" operator="equal">
      <formula>"Scar"</formula>
    </cfRule>
  </conditionalFormatting>
  <conditionalFormatting sqref="D1267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7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8:D1271">
    <cfRule type="cellIs" dxfId="73" priority="127" operator="equal">
      <formula>"RZ"</formula>
    </cfRule>
    <cfRule type="cellIs" dxfId="72" priority="128" operator="equal">
      <formula>"IBZ"</formula>
    </cfRule>
    <cfRule type="cellIs" dxfId="71" priority="129" operator="equal">
      <formula>"Scar"</formula>
    </cfRule>
  </conditionalFormatting>
  <conditionalFormatting sqref="D1268:D1271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68:D1271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2">
    <cfRule type="cellIs" dxfId="70" priority="122" operator="equal">
      <formula>"RZ"</formula>
    </cfRule>
    <cfRule type="cellIs" dxfId="69" priority="123" operator="equal">
      <formula>"IBZ"</formula>
    </cfRule>
    <cfRule type="cellIs" dxfId="68" priority="124" operator="equal">
      <formula>"Scar"</formula>
    </cfRule>
  </conditionalFormatting>
  <conditionalFormatting sqref="D1272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2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3:D1276">
    <cfRule type="cellIs" dxfId="67" priority="116" operator="equal">
      <formula>"RZ"</formula>
    </cfRule>
    <cfRule type="cellIs" dxfId="66" priority="117" operator="equal">
      <formula>"IBZ"</formula>
    </cfRule>
    <cfRule type="cellIs" dxfId="65" priority="118" operator="equal">
      <formula>"Scar"</formula>
    </cfRule>
  </conditionalFormatting>
  <conditionalFormatting sqref="D1273:D1276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3:D1276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7">
    <cfRule type="cellIs" dxfId="64" priority="111" operator="equal">
      <formula>"RZ"</formula>
    </cfRule>
    <cfRule type="cellIs" dxfId="63" priority="112" operator="equal">
      <formula>"IBZ"</formula>
    </cfRule>
    <cfRule type="cellIs" dxfId="62" priority="113" operator="equal">
      <formula>"Scar"</formula>
    </cfRule>
  </conditionalFormatting>
  <conditionalFormatting sqref="D1277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7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8:D1281">
    <cfRule type="cellIs" dxfId="61" priority="105" operator="equal">
      <formula>"RZ"</formula>
    </cfRule>
    <cfRule type="cellIs" dxfId="60" priority="106" operator="equal">
      <formula>"IBZ"</formula>
    </cfRule>
    <cfRule type="cellIs" dxfId="59" priority="107" operator="equal">
      <formula>"Scar"</formula>
    </cfRule>
  </conditionalFormatting>
  <conditionalFormatting sqref="D1278:D1281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78:D1281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2">
    <cfRule type="cellIs" dxfId="58" priority="100" operator="equal">
      <formula>"RZ"</formula>
    </cfRule>
    <cfRule type="cellIs" dxfId="57" priority="101" operator="equal">
      <formula>"IBZ"</formula>
    </cfRule>
    <cfRule type="cellIs" dxfId="56" priority="102" operator="equal">
      <formula>"Scar"</formula>
    </cfRule>
  </conditionalFormatting>
  <conditionalFormatting sqref="D128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2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3:D1286">
    <cfRule type="cellIs" dxfId="55" priority="94" operator="equal">
      <formula>"RZ"</formula>
    </cfRule>
    <cfRule type="cellIs" dxfId="54" priority="95" operator="equal">
      <formula>"IBZ"</formula>
    </cfRule>
    <cfRule type="cellIs" dxfId="53" priority="96" operator="equal">
      <formula>"Scar"</formula>
    </cfRule>
  </conditionalFormatting>
  <conditionalFormatting sqref="D1283:D128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3:D1286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7">
    <cfRule type="cellIs" dxfId="52" priority="89" operator="equal">
      <formula>"RZ"</formula>
    </cfRule>
    <cfRule type="cellIs" dxfId="51" priority="90" operator="equal">
      <formula>"IBZ"</formula>
    </cfRule>
    <cfRule type="cellIs" dxfId="50" priority="91" operator="equal">
      <formula>"Scar"</formula>
    </cfRule>
  </conditionalFormatting>
  <conditionalFormatting sqref="D1287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7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8:D1291">
    <cfRule type="cellIs" dxfId="49" priority="83" operator="equal">
      <formula>"RZ"</formula>
    </cfRule>
    <cfRule type="cellIs" dxfId="48" priority="84" operator="equal">
      <formula>"IBZ"</formula>
    </cfRule>
    <cfRule type="cellIs" dxfId="47" priority="85" operator="equal">
      <formula>"Scar"</formula>
    </cfRule>
  </conditionalFormatting>
  <conditionalFormatting sqref="D1288:D1291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88:D129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2">
    <cfRule type="cellIs" dxfId="46" priority="78" operator="equal">
      <formula>"RZ"</formula>
    </cfRule>
    <cfRule type="cellIs" dxfId="45" priority="79" operator="equal">
      <formula>"IBZ"</formula>
    </cfRule>
    <cfRule type="cellIs" dxfId="44" priority="80" operator="equal">
      <formula>"Scar"</formula>
    </cfRule>
  </conditionalFormatting>
  <conditionalFormatting sqref="D1292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2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3:D1296">
    <cfRule type="cellIs" dxfId="43" priority="72" operator="equal">
      <formula>"RZ"</formula>
    </cfRule>
    <cfRule type="cellIs" dxfId="42" priority="73" operator="equal">
      <formula>"IBZ"</formula>
    </cfRule>
    <cfRule type="cellIs" dxfId="41" priority="74" operator="equal">
      <formula>"Scar"</formula>
    </cfRule>
  </conditionalFormatting>
  <conditionalFormatting sqref="D1293:D1296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3:D129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7">
    <cfRule type="cellIs" dxfId="40" priority="67" operator="equal">
      <formula>"RZ"</formula>
    </cfRule>
    <cfRule type="cellIs" dxfId="39" priority="68" operator="equal">
      <formula>"IBZ"</formula>
    </cfRule>
    <cfRule type="cellIs" dxfId="38" priority="69" operator="equal">
      <formula>"Scar"</formula>
    </cfRule>
  </conditionalFormatting>
  <conditionalFormatting sqref="D1297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7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8:D1301">
    <cfRule type="cellIs" dxfId="37" priority="61" operator="equal">
      <formula>"RZ"</formula>
    </cfRule>
    <cfRule type="cellIs" dxfId="36" priority="62" operator="equal">
      <formula>"IBZ"</formula>
    </cfRule>
    <cfRule type="cellIs" dxfId="35" priority="63" operator="equal">
      <formula>"Scar"</formula>
    </cfRule>
  </conditionalFormatting>
  <conditionalFormatting sqref="D1298:D1301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8:D1301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2">
    <cfRule type="cellIs" dxfId="34" priority="56" operator="equal">
      <formula>"RZ"</formula>
    </cfRule>
    <cfRule type="cellIs" dxfId="33" priority="57" operator="equal">
      <formula>"IBZ"</formula>
    </cfRule>
    <cfRule type="cellIs" dxfId="32" priority="58" operator="equal">
      <formula>"Scar"</formula>
    </cfRule>
  </conditionalFormatting>
  <conditionalFormatting sqref="D1302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2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3:D1306">
    <cfRule type="cellIs" dxfId="31" priority="50" operator="equal">
      <formula>"RZ"</formula>
    </cfRule>
    <cfRule type="cellIs" dxfId="30" priority="51" operator="equal">
      <formula>"IBZ"</formula>
    </cfRule>
    <cfRule type="cellIs" dxfId="29" priority="52" operator="equal">
      <formula>"Scar"</formula>
    </cfRule>
  </conditionalFormatting>
  <conditionalFormatting sqref="D1303:D130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3:D130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7">
    <cfRule type="cellIs" dxfId="28" priority="45" operator="equal">
      <formula>"RZ"</formula>
    </cfRule>
    <cfRule type="cellIs" dxfId="27" priority="46" operator="equal">
      <formula>"IBZ"</formula>
    </cfRule>
    <cfRule type="cellIs" dxfId="26" priority="47" operator="equal">
      <formula>"Scar"</formula>
    </cfRule>
  </conditionalFormatting>
  <conditionalFormatting sqref="D1307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8:D1311">
    <cfRule type="cellIs" dxfId="25" priority="39" operator="equal">
      <formula>"RZ"</formula>
    </cfRule>
    <cfRule type="cellIs" dxfId="24" priority="40" operator="equal">
      <formula>"IBZ"</formula>
    </cfRule>
    <cfRule type="cellIs" dxfId="23" priority="41" operator="equal">
      <formula>"Scar"</formula>
    </cfRule>
  </conditionalFormatting>
  <conditionalFormatting sqref="D1308:D131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08:D131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2">
    <cfRule type="cellIs" dxfId="22" priority="34" operator="equal">
      <formula>"RZ"</formula>
    </cfRule>
    <cfRule type="cellIs" dxfId="21" priority="35" operator="equal">
      <formula>"IBZ"</formula>
    </cfRule>
    <cfRule type="cellIs" dxfId="20" priority="36" operator="equal">
      <formula>"Scar"</formula>
    </cfRule>
  </conditionalFormatting>
  <conditionalFormatting sqref="D131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2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3:D1316">
    <cfRule type="cellIs" dxfId="19" priority="28" operator="equal">
      <formula>"RZ"</formula>
    </cfRule>
    <cfRule type="cellIs" dxfId="18" priority="29" operator="equal">
      <formula>"IBZ"</formula>
    </cfRule>
    <cfRule type="cellIs" dxfId="17" priority="30" operator="equal">
      <formula>"Scar"</formula>
    </cfRule>
  </conditionalFormatting>
  <conditionalFormatting sqref="D1313:D131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3:D131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7">
    <cfRule type="cellIs" dxfId="16" priority="23" operator="equal">
      <formula>"RZ"</formula>
    </cfRule>
    <cfRule type="cellIs" dxfId="15" priority="24" operator="equal">
      <formula>"IBZ"</formula>
    </cfRule>
    <cfRule type="cellIs" dxfId="14" priority="25" operator="equal">
      <formula>"Scar"</formula>
    </cfRule>
  </conditionalFormatting>
  <conditionalFormatting sqref="D13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8:D1321">
    <cfRule type="cellIs" dxfId="13" priority="17" operator="equal">
      <formula>"RZ"</formula>
    </cfRule>
    <cfRule type="cellIs" dxfId="12" priority="18" operator="equal">
      <formula>"IBZ"</formula>
    </cfRule>
    <cfRule type="cellIs" dxfId="11" priority="19" operator="equal">
      <formula>"Scar"</formula>
    </cfRule>
  </conditionalFormatting>
  <conditionalFormatting sqref="D1318:D132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18:D132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4:D618">
    <cfRule type="colorScale" priority="2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74:D618 D3:D16 D22:D26 D32:D81 D87:D111 D117:D126 D132:D181 D187:D191 D197:D201 D207:D211 D217:D266 D272:D276 D282:D286 D292:D296 D302:D306 D366:D370 D376 D381:D386 D312:D313 D356:D360 D315:D350">
    <cfRule type="colorScale" priority="2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67:C976 C746:C836">
    <cfRule type="colorScale" priority="2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17:C1131 C977:C986">
    <cfRule type="colorScale" priority="2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17:D1142 D977:D987">
    <cfRule type="colorScale" priority="2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17:C1147 C619:C836 C867:C986">
    <cfRule type="colorScale" priority="2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17:D1142 D619:D836 D867:D987">
    <cfRule type="colorScale" priority="2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1663"/>
  <sheetViews>
    <sheetView zoomScale="70" zoomScaleNormal="70" workbookViewId="0">
      <selection activeCell="F4" sqref="F4"/>
    </sheetView>
  </sheetViews>
  <sheetFormatPr defaultRowHeight="15" x14ac:dyDescent="0.25"/>
  <cols>
    <col min="1" max="1" width="12.7109375" customWidth="1"/>
    <col min="2" max="2" width="9.85546875" bestFit="1" customWidth="1"/>
    <col min="3" max="3" width="9.42578125" bestFit="1" customWidth="1"/>
    <col min="4" max="4" width="11.5703125" style="4" bestFit="1" customWidth="1"/>
    <col min="5" max="5" width="8.28515625" bestFit="1" customWidth="1"/>
    <col min="6" max="6" width="13.85546875" customWidth="1"/>
    <col min="7" max="7" width="12.42578125" customWidth="1"/>
    <col min="8" max="8" width="12.7109375" customWidth="1"/>
    <col min="9" max="10" width="11.5703125" style="14" bestFit="1" customWidth="1"/>
    <col min="11" max="11" width="11.5703125" bestFit="1" customWidth="1"/>
    <col min="12" max="12" width="11.5703125" style="4" bestFit="1" customWidth="1"/>
    <col min="13" max="15" width="11.5703125" customWidth="1"/>
    <col min="16" max="16" width="10.85546875" bestFit="1" customWidth="1"/>
    <col min="17" max="17" width="14.140625" bestFit="1" customWidth="1"/>
    <col min="18" max="18" width="13.28515625" bestFit="1" customWidth="1"/>
    <col min="19" max="19" width="11.5703125" bestFit="1" customWidth="1"/>
    <col min="20" max="20" width="13.5703125" customWidth="1"/>
    <col min="21" max="21" width="7.7109375" customWidth="1"/>
    <col min="23" max="23" width="16" style="4" customWidth="1"/>
    <col min="24" max="24" width="13.28515625" bestFit="1" customWidth="1"/>
    <col min="25" max="25" width="15.85546875" bestFit="1" customWidth="1"/>
    <col min="26" max="26" width="16.28515625" bestFit="1" customWidth="1"/>
    <col min="27" max="27" width="13.140625" customWidth="1"/>
  </cols>
  <sheetData>
    <row r="1" spans="1:27" x14ac:dyDescent="0.25">
      <c r="I1" s="14" t="s">
        <v>54</v>
      </c>
      <c r="J1" s="14" t="s">
        <v>54</v>
      </c>
      <c r="K1" t="s">
        <v>55</v>
      </c>
      <c r="L1" s="4" t="s">
        <v>55</v>
      </c>
    </row>
    <row r="2" spans="1:27" ht="41.25" customHeight="1" x14ac:dyDescent="0.25">
      <c r="G2" t="s">
        <v>456</v>
      </c>
      <c r="H2" t="s">
        <v>456</v>
      </c>
      <c r="I2" s="6" t="s">
        <v>456</v>
      </c>
      <c r="J2" s="6" t="s">
        <v>456</v>
      </c>
      <c r="K2" s="6" t="s">
        <v>456</v>
      </c>
      <c r="L2" s="6" t="s">
        <v>456</v>
      </c>
      <c r="M2" s="6"/>
      <c r="N2" s="6"/>
      <c r="O2" s="6"/>
    </row>
    <row r="3" spans="1:27" s="2" customFormat="1" ht="60" x14ac:dyDescent="0.25">
      <c r="A3" s="7" t="s">
        <v>53</v>
      </c>
      <c r="B3" s="7" t="s">
        <v>0</v>
      </c>
      <c r="C3" s="7" t="s">
        <v>1</v>
      </c>
      <c r="D3" s="15" t="s">
        <v>46</v>
      </c>
      <c r="E3" s="7" t="s">
        <v>47</v>
      </c>
      <c r="F3" s="7" t="s">
        <v>48</v>
      </c>
      <c r="G3" s="7" t="s">
        <v>56</v>
      </c>
      <c r="H3" s="7" t="s">
        <v>57</v>
      </c>
      <c r="I3" s="16" t="s">
        <v>58</v>
      </c>
      <c r="J3" s="16" t="s">
        <v>59</v>
      </c>
      <c r="K3" s="7" t="s">
        <v>58</v>
      </c>
      <c r="L3" s="15" t="s">
        <v>59</v>
      </c>
      <c r="M3" s="7" t="s">
        <v>493</v>
      </c>
      <c r="N3" s="7" t="s">
        <v>494</v>
      </c>
      <c r="O3" s="7" t="s">
        <v>495</v>
      </c>
      <c r="P3" s="7" t="s">
        <v>60</v>
      </c>
      <c r="Q3" s="7" t="s">
        <v>61</v>
      </c>
      <c r="R3" s="7" t="s">
        <v>62</v>
      </c>
      <c r="S3" s="7" t="s">
        <v>63</v>
      </c>
      <c r="T3" s="7"/>
      <c r="U3" s="7"/>
      <c r="V3" s="7"/>
      <c r="W3" s="15" t="s">
        <v>53</v>
      </c>
      <c r="X3" s="7" t="s">
        <v>0</v>
      </c>
      <c r="Y3" s="7" t="s">
        <v>453</v>
      </c>
      <c r="Z3" s="7" t="s">
        <v>454</v>
      </c>
      <c r="AA3" s="7"/>
    </row>
    <row r="4" spans="1:27" x14ac:dyDescent="0.25">
      <c r="A4" t="s">
        <v>412</v>
      </c>
      <c r="B4">
        <v>554</v>
      </c>
      <c r="C4" t="s">
        <v>3</v>
      </c>
      <c r="D4" s="26">
        <v>1</v>
      </c>
      <c r="E4" t="s">
        <v>52</v>
      </c>
      <c r="F4">
        <v>1</v>
      </c>
      <c r="G4">
        <v>3</v>
      </c>
      <c r="H4">
        <v>35</v>
      </c>
      <c r="I4" s="14">
        <f>COUNTIFS(W:W,A4,Y:Y,"&gt;2")</f>
        <v>4</v>
      </c>
      <c r="J4" s="14">
        <f>COUNTIFS(W:W,A4,Z:Z,"&gt;2")</f>
        <v>5</v>
      </c>
      <c r="K4">
        <f>COUNTIFS(W:W,A4,Y:Y,"&lt;3")</f>
        <v>2</v>
      </c>
      <c r="L4" s="4">
        <f>COUNTIFS(W:W,A4,Z:Z,"&lt;3")</f>
        <v>3</v>
      </c>
      <c r="M4">
        <f>SUM(I4:J4)</f>
        <v>9</v>
      </c>
      <c r="N4">
        <f>SUM(H4,J4,L4)</f>
        <v>43</v>
      </c>
      <c r="O4">
        <f>J4</f>
        <v>5</v>
      </c>
      <c r="P4">
        <f>IF(ISBLANK(G4),"",SUM(G4:L4))</f>
        <v>52</v>
      </c>
      <c r="Q4" s="13">
        <f>IF(ISBLANK(G4),"",SUM(I4,J4)/P4*100)</f>
        <v>17.307692307692307</v>
      </c>
      <c r="R4" s="13">
        <f>IF(ISBLANK(G4),"",SUM(H4,J4,L4)/P4*100)</f>
        <v>82.692307692307693</v>
      </c>
      <c r="S4" s="13">
        <f>IF(ISBLANK(G4),"",J4/SUM(I4,J4)*100)</f>
        <v>55.555555555555557</v>
      </c>
      <c r="T4" s="13"/>
      <c r="W4" s="4" t="s">
        <v>64</v>
      </c>
      <c r="X4" t="str">
        <f>INDEX(B:B,MATCH(W4,A:A,0))</f>
        <v>X227</v>
      </c>
      <c r="Y4">
        <v>1</v>
      </c>
      <c r="Z4">
        <v>1</v>
      </c>
    </row>
    <row r="5" spans="1:27" x14ac:dyDescent="0.25">
      <c r="A5" s="4" t="s">
        <v>413</v>
      </c>
      <c r="B5">
        <v>554</v>
      </c>
      <c r="C5" t="s">
        <v>3</v>
      </c>
      <c r="D5" s="26">
        <v>1</v>
      </c>
      <c r="E5" t="s">
        <v>52</v>
      </c>
      <c r="F5">
        <v>2</v>
      </c>
      <c r="G5">
        <v>17</v>
      </c>
      <c r="H5">
        <v>35</v>
      </c>
      <c r="I5" s="14">
        <f>COUNTIFS(W:W,A5,Y:Y,"&gt;2")</f>
        <v>0</v>
      </c>
      <c r="J5" s="14">
        <f>COUNTIFS(W:W,A5,Z:Z,"&gt;2")</f>
        <v>8</v>
      </c>
      <c r="K5">
        <f>COUNTIFS(W:W,A5,Y:Y,"&lt;3")</f>
        <v>4</v>
      </c>
      <c r="L5" s="4">
        <f>COUNTIFS(W:W,A5,Z:Z,"&lt;3")</f>
        <v>5</v>
      </c>
      <c r="M5">
        <f t="shared" ref="M5:M59" si="0">SUM(I5:J5)</f>
        <v>8</v>
      </c>
      <c r="N5">
        <f t="shared" ref="N5:N59" si="1">SUM(H5,J5,L5)</f>
        <v>48</v>
      </c>
      <c r="O5">
        <f t="shared" ref="O5:O59" si="2">J5</f>
        <v>8</v>
      </c>
      <c r="P5">
        <f t="shared" ref="P5:P59" si="3">IF(ISBLANK(G5),"",SUM(G5:L5))</f>
        <v>69</v>
      </c>
      <c r="Q5" s="13">
        <f t="shared" ref="Q5:Q59" si="4">IF(ISBLANK(G5),"",SUM(I5,J5)/P5*100)</f>
        <v>11.594202898550725</v>
      </c>
      <c r="R5" s="13">
        <f t="shared" ref="R5:R59" si="5">IF(ISBLANK(G5),"",SUM(H5,J5,L5)/P5*100)</f>
        <v>69.565217391304344</v>
      </c>
      <c r="S5" s="13">
        <f t="shared" ref="S5:S59" si="6">IF(ISBLANK(G5),"",J5/SUM(I5,J5)*100)</f>
        <v>100</v>
      </c>
      <c r="W5" s="4" t="s">
        <v>64</v>
      </c>
      <c r="X5" t="str">
        <f>INDEX(B:B,MATCH(W5,A:A,0))</f>
        <v>X227</v>
      </c>
      <c r="Y5">
        <v>1</v>
      </c>
      <c r="Z5">
        <v>1</v>
      </c>
    </row>
    <row r="6" spans="1:27" x14ac:dyDescent="0.25">
      <c r="A6" t="s">
        <v>414</v>
      </c>
      <c r="B6">
        <v>554</v>
      </c>
      <c r="C6" t="s">
        <v>3</v>
      </c>
      <c r="D6" s="26">
        <v>1</v>
      </c>
      <c r="E6" t="s">
        <v>52</v>
      </c>
      <c r="F6">
        <v>3</v>
      </c>
      <c r="G6">
        <v>9</v>
      </c>
      <c r="H6">
        <v>34</v>
      </c>
      <c r="I6" s="14">
        <f>COUNTIFS(W:W,A6,Y:Y,"&gt;2")</f>
        <v>2</v>
      </c>
      <c r="J6" s="14">
        <f>COUNTIFS(W:W,A6,Z:Z,"&gt;2")</f>
        <v>13</v>
      </c>
      <c r="K6">
        <f>COUNTIFS(W:W,A6,Y:Y,"&lt;3")</f>
        <v>0</v>
      </c>
      <c r="L6" s="4">
        <f>COUNTIFS(W:W,A6,Z:Z,"&lt;3")</f>
        <v>10</v>
      </c>
      <c r="M6">
        <f t="shared" si="0"/>
        <v>15</v>
      </c>
      <c r="N6">
        <f t="shared" si="1"/>
        <v>57</v>
      </c>
      <c r="O6">
        <f t="shared" si="2"/>
        <v>13</v>
      </c>
      <c r="P6">
        <f t="shared" si="3"/>
        <v>68</v>
      </c>
      <c r="Q6" s="13">
        <f t="shared" si="4"/>
        <v>22.058823529411764</v>
      </c>
      <c r="R6" s="13">
        <f t="shared" si="5"/>
        <v>83.82352941176471</v>
      </c>
      <c r="S6" s="13">
        <f t="shared" si="6"/>
        <v>86.666666666666671</v>
      </c>
      <c r="W6" s="4" t="s">
        <v>64</v>
      </c>
      <c r="X6" t="str">
        <f>INDEX(B:B,MATCH(W6,A:A,0))</f>
        <v>X227</v>
      </c>
      <c r="Z6">
        <v>3</v>
      </c>
    </row>
    <row r="7" spans="1:27" x14ac:dyDescent="0.25">
      <c r="A7" t="s">
        <v>415</v>
      </c>
      <c r="B7">
        <v>554</v>
      </c>
      <c r="C7" t="s">
        <v>3</v>
      </c>
      <c r="D7" s="26">
        <v>1</v>
      </c>
      <c r="E7" t="s">
        <v>52</v>
      </c>
      <c r="F7">
        <v>4</v>
      </c>
      <c r="G7">
        <v>7</v>
      </c>
      <c r="H7">
        <v>33</v>
      </c>
      <c r="I7" s="14">
        <f>COUNTIFS(W:W,A7,Y:Y,"&gt;2")</f>
        <v>2</v>
      </c>
      <c r="J7" s="14">
        <f>COUNTIFS(W:W,A7,Z:Z,"&gt;2")</f>
        <v>10</v>
      </c>
      <c r="K7">
        <f>COUNTIFS(W:W,A7,Y:Y,"&lt;3")</f>
        <v>2</v>
      </c>
      <c r="L7" s="4">
        <f>COUNTIFS(W:W,A7,Z:Z,"&lt;3")</f>
        <v>6</v>
      </c>
      <c r="M7">
        <f t="shared" si="0"/>
        <v>12</v>
      </c>
      <c r="N7">
        <f t="shared" si="1"/>
        <v>49</v>
      </c>
      <c r="O7">
        <f t="shared" si="2"/>
        <v>10</v>
      </c>
      <c r="P7">
        <f t="shared" si="3"/>
        <v>60</v>
      </c>
      <c r="Q7" s="13">
        <f t="shared" si="4"/>
        <v>20</v>
      </c>
      <c r="R7" s="13">
        <f t="shared" si="5"/>
        <v>81.666666666666671</v>
      </c>
      <c r="S7" s="13">
        <f t="shared" si="6"/>
        <v>83.333333333333343</v>
      </c>
      <c r="W7" s="4" t="s">
        <v>64</v>
      </c>
      <c r="X7" t="str">
        <f>INDEX(B:B,MATCH(W7,A:A,0))</f>
        <v>X227</v>
      </c>
      <c r="Y7">
        <v>2</v>
      </c>
      <c r="Z7">
        <v>6</v>
      </c>
    </row>
    <row r="8" spans="1:27" x14ac:dyDescent="0.25">
      <c r="A8" t="s">
        <v>416</v>
      </c>
      <c r="B8">
        <v>554</v>
      </c>
      <c r="C8" t="s">
        <v>3</v>
      </c>
      <c r="D8" s="26">
        <v>1</v>
      </c>
      <c r="E8" t="s">
        <v>52</v>
      </c>
      <c r="F8">
        <v>5</v>
      </c>
      <c r="G8">
        <v>11</v>
      </c>
      <c r="H8">
        <v>15</v>
      </c>
      <c r="I8" s="14">
        <f>COUNTIFS(W:W,A8,Y:Y,"&gt;2")</f>
        <v>0</v>
      </c>
      <c r="J8" s="14">
        <f>COUNTIFS(W:W,A8,Z:Z,"&gt;2")</f>
        <v>9</v>
      </c>
      <c r="K8">
        <f>COUNTIFS(W:W,A8,Y:Y,"&lt;3")</f>
        <v>0</v>
      </c>
      <c r="L8" s="4">
        <f>COUNTIFS(W:W,A8,Z:Z,"&lt;3")</f>
        <v>7</v>
      </c>
      <c r="M8">
        <f t="shared" si="0"/>
        <v>9</v>
      </c>
      <c r="N8">
        <f t="shared" si="1"/>
        <v>31</v>
      </c>
      <c r="O8">
        <f t="shared" si="2"/>
        <v>9</v>
      </c>
      <c r="P8">
        <f t="shared" si="3"/>
        <v>42</v>
      </c>
      <c r="Q8" s="13">
        <f t="shared" si="4"/>
        <v>21.428571428571427</v>
      </c>
      <c r="R8" s="13">
        <f t="shared" si="5"/>
        <v>73.80952380952381</v>
      </c>
      <c r="S8" s="13">
        <f t="shared" si="6"/>
        <v>100</v>
      </c>
      <c r="W8" s="4" t="s">
        <v>64</v>
      </c>
      <c r="X8" t="str">
        <f>INDEX(B:B,MATCH(W8,A:A,0))</f>
        <v>X227</v>
      </c>
      <c r="Y8">
        <v>1</v>
      </c>
    </row>
    <row r="9" spans="1:27" x14ac:dyDescent="0.25">
      <c r="A9" t="s">
        <v>172</v>
      </c>
      <c r="B9" t="s">
        <v>42</v>
      </c>
      <c r="C9" t="s">
        <v>3</v>
      </c>
      <c r="D9" s="26">
        <v>1</v>
      </c>
      <c r="E9" t="s">
        <v>52</v>
      </c>
      <c r="F9">
        <v>1</v>
      </c>
      <c r="G9">
        <v>20</v>
      </c>
      <c r="H9">
        <v>86</v>
      </c>
      <c r="I9" s="14">
        <f>COUNTIFS(W:W,A9,Y:Y,"&gt;2")</f>
        <v>0</v>
      </c>
      <c r="J9" s="14">
        <f>COUNTIFS(W:W,A9,Z:Z,"&gt;2")</f>
        <v>3</v>
      </c>
      <c r="K9">
        <f>COUNTIFS(W:W,A9,Y:Y,"&lt;3")</f>
        <v>3</v>
      </c>
      <c r="L9" s="4">
        <f>COUNTIFS(W:W,A9,Z:Z,"&lt;3")</f>
        <v>13</v>
      </c>
      <c r="M9">
        <f t="shared" si="0"/>
        <v>3</v>
      </c>
      <c r="N9">
        <f t="shared" si="1"/>
        <v>102</v>
      </c>
      <c r="O9">
        <f t="shared" si="2"/>
        <v>3</v>
      </c>
      <c r="P9">
        <f t="shared" si="3"/>
        <v>125</v>
      </c>
      <c r="Q9" s="13">
        <f t="shared" si="4"/>
        <v>2.4</v>
      </c>
      <c r="R9" s="13">
        <f t="shared" si="5"/>
        <v>81.599999999999994</v>
      </c>
      <c r="S9" s="13">
        <f t="shared" si="6"/>
        <v>100</v>
      </c>
      <c r="T9" s="13"/>
      <c r="W9" s="4" t="s">
        <v>64</v>
      </c>
      <c r="X9" t="str">
        <f>INDEX(B:B,MATCH(W9,A:A,0))</f>
        <v>X227</v>
      </c>
      <c r="Y9">
        <v>2</v>
      </c>
    </row>
    <row r="10" spans="1:27" x14ac:dyDescent="0.25">
      <c r="A10" t="s">
        <v>173</v>
      </c>
      <c r="B10" t="s">
        <v>42</v>
      </c>
      <c r="C10" t="s">
        <v>3</v>
      </c>
      <c r="D10" s="26">
        <v>1</v>
      </c>
      <c r="E10" t="s">
        <v>52</v>
      </c>
      <c r="F10">
        <v>2</v>
      </c>
      <c r="G10">
        <v>0</v>
      </c>
      <c r="H10">
        <v>84</v>
      </c>
      <c r="I10" s="14">
        <f>COUNTIFS(W:W,A10,Y:Y,"&gt;2")</f>
        <v>0</v>
      </c>
      <c r="J10" s="14">
        <f>COUNTIFS(W:W,A10,Z:Z,"&gt;2")</f>
        <v>1</v>
      </c>
      <c r="K10">
        <f>COUNTIFS(W:W,A10,Y:Y,"&lt;3")</f>
        <v>0</v>
      </c>
      <c r="L10" s="4">
        <f>COUNTIFS(W:W,A10,Z:Z,"&lt;3")</f>
        <v>2</v>
      </c>
      <c r="M10">
        <f t="shared" si="0"/>
        <v>1</v>
      </c>
      <c r="N10">
        <f t="shared" si="1"/>
        <v>87</v>
      </c>
      <c r="O10">
        <f t="shared" si="2"/>
        <v>1</v>
      </c>
      <c r="P10">
        <f t="shared" si="3"/>
        <v>87</v>
      </c>
      <c r="Q10" s="13">
        <f t="shared" si="4"/>
        <v>1.1494252873563218</v>
      </c>
      <c r="R10" s="13">
        <f t="shared" si="5"/>
        <v>100</v>
      </c>
      <c r="S10" s="13">
        <f t="shared" si="6"/>
        <v>100</v>
      </c>
      <c r="W10" s="4" t="s">
        <v>64</v>
      </c>
      <c r="X10" t="str">
        <f>INDEX(B:B,MATCH(W10,A:A,0))</f>
        <v>X227</v>
      </c>
      <c r="Y10">
        <v>6</v>
      </c>
      <c r="Z10">
        <v>5</v>
      </c>
    </row>
    <row r="11" spans="1:27" x14ac:dyDescent="0.25">
      <c r="A11" t="s">
        <v>174</v>
      </c>
      <c r="B11" t="s">
        <v>42</v>
      </c>
      <c r="C11" t="s">
        <v>3</v>
      </c>
      <c r="D11" s="26">
        <v>1</v>
      </c>
      <c r="E11" t="s">
        <v>52</v>
      </c>
      <c r="F11">
        <v>3</v>
      </c>
      <c r="G11">
        <v>16</v>
      </c>
      <c r="H11">
        <v>96</v>
      </c>
      <c r="I11" s="14">
        <f>COUNTIFS(W:W,A11,Y:Y,"&gt;2")</f>
        <v>0</v>
      </c>
      <c r="J11" s="14">
        <f>COUNTIFS(W:W,A11,Z:Z,"&gt;2")</f>
        <v>3</v>
      </c>
      <c r="K11">
        <f>COUNTIFS(W:W,A11,Y:Y,"&lt;3")</f>
        <v>6</v>
      </c>
      <c r="L11" s="4">
        <f>COUNTIFS(W:W,A11,Z:Z,"&lt;3")</f>
        <v>10</v>
      </c>
      <c r="M11">
        <f t="shared" si="0"/>
        <v>3</v>
      </c>
      <c r="N11">
        <f t="shared" si="1"/>
        <v>109</v>
      </c>
      <c r="O11">
        <f t="shared" si="2"/>
        <v>3</v>
      </c>
      <c r="P11">
        <f t="shared" si="3"/>
        <v>131</v>
      </c>
      <c r="Q11" s="13">
        <f t="shared" si="4"/>
        <v>2.2900763358778624</v>
      </c>
      <c r="R11" s="13">
        <f t="shared" si="5"/>
        <v>83.206106870229007</v>
      </c>
      <c r="S11" s="13">
        <f t="shared" si="6"/>
        <v>100</v>
      </c>
      <c r="W11" s="4" t="s">
        <v>64</v>
      </c>
      <c r="X11" t="str">
        <f>INDEX(B:B,MATCH(W11,A:A,0))</f>
        <v>X227</v>
      </c>
      <c r="Y11">
        <v>1</v>
      </c>
    </row>
    <row r="12" spans="1:27" x14ac:dyDescent="0.25">
      <c r="A12" t="s">
        <v>175</v>
      </c>
      <c r="B12" t="s">
        <v>42</v>
      </c>
      <c r="C12" t="s">
        <v>3</v>
      </c>
      <c r="D12" s="26">
        <v>1</v>
      </c>
      <c r="E12" t="s">
        <v>52</v>
      </c>
      <c r="F12">
        <v>4</v>
      </c>
      <c r="G12">
        <v>32</v>
      </c>
      <c r="H12">
        <v>49</v>
      </c>
      <c r="I12" s="14">
        <f>COUNTIFS(W:W,A12,Y:Y,"&gt;2")</f>
        <v>0</v>
      </c>
      <c r="J12" s="14">
        <f>COUNTIFS(W:W,A12,Z:Z,"&gt;2")</f>
        <v>1</v>
      </c>
      <c r="K12">
        <f>COUNTIFS(W:W,A12,Y:Y,"&lt;3")</f>
        <v>4</v>
      </c>
      <c r="L12" s="4">
        <f>COUNTIFS(W:W,A12,Z:Z,"&lt;3")</f>
        <v>1</v>
      </c>
      <c r="M12">
        <f t="shared" si="0"/>
        <v>1</v>
      </c>
      <c r="N12">
        <f t="shared" si="1"/>
        <v>51</v>
      </c>
      <c r="O12">
        <f t="shared" si="2"/>
        <v>1</v>
      </c>
      <c r="P12">
        <f t="shared" si="3"/>
        <v>87</v>
      </c>
      <c r="Q12" s="13">
        <f t="shared" si="4"/>
        <v>1.1494252873563218</v>
      </c>
      <c r="R12" s="13">
        <f t="shared" si="5"/>
        <v>58.620689655172406</v>
      </c>
      <c r="S12" s="13">
        <f t="shared" si="6"/>
        <v>100</v>
      </c>
      <c r="W12" s="4" t="s">
        <v>64</v>
      </c>
      <c r="X12" t="str">
        <f>INDEX(B:B,MATCH(W12,A:A,0))</f>
        <v>X227</v>
      </c>
      <c r="Y12">
        <v>2</v>
      </c>
    </row>
    <row r="13" spans="1:27" x14ac:dyDescent="0.25">
      <c r="A13" t="s">
        <v>176</v>
      </c>
      <c r="B13" t="s">
        <v>42</v>
      </c>
      <c r="C13" t="s">
        <v>3</v>
      </c>
      <c r="D13" s="26">
        <v>1</v>
      </c>
      <c r="E13" t="s">
        <v>52</v>
      </c>
      <c r="F13">
        <v>5</v>
      </c>
      <c r="G13">
        <v>35</v>
      </c>
      <c r="H13">
        <v>107</v>
      </c>
      <c r="I13" s="14">
        <f>COUNTIFS(W:W,A13,Y:Y,"&gt;2")</f>
        <v>1</v>
      </c>
      <c r="J13" s="14">
        <f>COUNTIFS(W:W,A13,Z:Z,"&gt;2")</f>
        <v>6</v>
      </c>
      <c r="K13">
        <f>COUNTIFS(W:W,A13,Y:Y,"&lt;3")</f>
        <v>3</v>
      </c>
      <c r="L13" s="4">
        <f>COUNTIFS(W:W,A13,Z:Z,"&lt;3")</f>
        <v>14</v>
      </c>
      <c r="M13">
        <f t="shared" si="0"/>
        <v>7</v>
      </c>
      <c r="N13">
        <f t="shared" si="1"/>
        <v>127</v>
      </c>
      <c r="O13">
        <f t="shared" si="2"/>
        <v>6</v>
      </c>
      <c r="P13">
        <f t="shared" si="3"/>
        <v>166</v>
      </c>
      <c r="Q13" s="13">
        <f t="shared" si="4"/>
        <v>4.2168674698795181</v>
      </c>
      <c r="R13" s="13">
        <f t="shared" si="5"/>
        <v>76.506024096385545</v>
      </c>
      <c r="S13" s="13">
        <f t="shared" si="6"/>
        <v>85.714285714285708</v>
      </c>
      <c r="W13" s="4" t="s">
        <v>64</v>
      </c>
      <c r="X13" t="str">
        <f>INDEX(B:B,MATCH(W13,A:A,0))</f>
        <v>X227</v>
      </c>
      <c r="Y13">
        <v>3</v>
      </c>
    </row>
    <row r="14" spans="1:27" x14ac:dyDescent="0.25">
      <c r="A14" t="s">
        <v>94</v>
      </c>
      <c r="B14" t="s">
        <v>9</v>
      </c>
      <c r="C14" t="s">
        <v>3</v>
      </c>
      <c r="D14" s="26">
        <v>2</v>
      </c>
      <c r="E14" t="s">
        <v>52</v>
      </c>
      <c r="F14">
        <v>1</v>
      </c>
      <c r="G14">
        <v>52</v>
      </c>
      <c r="H14">
        <v>12</v>
      </c>
      <c r="I14" s="14">
        <f>COUNTIFS(W:W,A14,Y:Y,"&gt;2")</f>
        <v>0</v>
      </c>
      <c r="J14" s="14">
        <f>COUNTIFS(W:W,A14,Z:Z,"&gt;2")</f>
        <v>1</v>
      </c>
      <c r="K14">
        <f>COUNTIFS(W:W,A14,Y:Y,"&lt;3")</f>
        <v>4</v>
      </c>
      <c r="L14" s="4">
        <f>COUNTIFS(W:W,A14,Z:Z,"&lt;3")</f>
        <v>0</v>
      </c>
      <c r="M14">
        <f t="shared" si="0"/>
        <v>1</v>
      </c>
      <c r="N14">
        <f t="shared" si="1"/>
        <v>13</v>
      </c>
      <c r="O14">
        <f t="shared" si="2"/>
        <v>1</v>
      </c>
      <c r="P14">
        <f t="shared" si="3"/>
        <v>69</v>
      </c>
      <c r="Q14" s="13">
        <f t="shared" si="4"/>
        <v>1.4492753623188406</v>
      </c>
      <c r="R14" s="13">
        <f t="shared" si="5"/>
        <v>18.840579710144929</v>
      </c>
      <c r="S14" s="13">
        <f t="shared" si="6"/>
        <v>100</v>
      </c>
      <c r="T14" s="13"/>
      <c r="W14" s="4" t="s">
        <v>64</v>
      </c>
      <c r="X14" t="str">
        <f>INDEX(B:B,MATCH(W14,A:A,0))</f>
        <v>X227</v>
      </c>
      <c r="Y14">
        <v>2</v>
      </c>
    </row>
    <row r="15" spans="1:27" x14ac:dyDescent="0.25">
      <c r="A15" t="s">
        <v>95</v>
      </c>
      <c r="B15" t="s">
        <v>9</v>
      </c>
      <c r="C15" t="s">
        <v>3</v>
      </c>
      <c r="D15" s="26">
        <v>2</v>
      </c>
      <c r="E15" t="s">
        <v>52</v>
      </c>
      <c r="F15">
        <v>2</v>
      </c>
      <c r="G15">
        <v>3</v>
      </c>
      <c r="H15">
        <v>25</v>
      </c>
      <c r="I15" s="14">
        <f>COUNTIFS(W:W,A15,Y:Y,"&gt;2")</f>
        <v>0</v>
      </c>
      <c r="J15" s="14">
        <f>COUNTIFS(W:W,A15,Z:Z,"&gt;2")</f>
        <v>8</v>
      </c>
      <c r="K15">
        <f>COUNTIFS(W:W,A15,Y:Y,"&lt;3")</f>
        <v>3</v>
      </c>
      <c r="L15" s="4">
        <f>COUNTIFS(W:W,A15,Z:Z,"&lt;3")</f>
        <v>6</v>
      </c>
      <c r="M15">
        <f t="shared" si="0"/>
        <v>8</v>
      </c>
      <c r="N15">
        <f t="shared" si="1"/>
        <v>39</v>
      </c>
      <c r="O15">
        <f t="shared" si="2"/>
        <v>8</v>
      </c>
      <c r="P15">
        <f t="shared" si="3"/>
        <v>45</v>
      </c>
      <c r="Q15" s="13">
        <f t="shared" si="4"/>
        <v>17.777777777777779</v>
      </c>
      <c r="R15" s="13">
        <f t="shared" si="5"/>
        <v>86.666666666666671</v>
      </c>
      <c r="S15" s="13">
        <f t="shared" si="6"/>
        <v>100</v>
      </c>
      <c r="W15" s="4" t="s">
        <v>64</v>
      </c>
      <c r="X15" t="str">
        <f>INDEX(B:B,MATCH(W15,A:A,0))</f>
        <v>X227</v>
      </c>
      <c r="Y15">
        <v>2</v>
      </c>
    </row>
    <row r="16" spans="1:27" x14ac:dyDescent="0.25">
      <c r="A16" t="s">
        <v>96</v>
      </c>
      <c r="B16" t="s">
        <v>9</v>
      </c>
      <c r="C16" t="s">
        <v>3</v>
      </c>
      <c r="D16" s="26">
        <v>2</v>
      </c>
      <c r="E16" t="s">
        <v>52</v>
      </c>
      <c r="F16">
        <v>3</v>
      </c>
      <c r="G16">
        <v>14</v>
      </c>
      <c r="H16">
        <v>27</v>
      </c>
      <c r="I16" s="14">
        <f>COUNTIFS(W:W,A16,Y:Y,"&gt;2")</f>
        <v>1</v>
      </c>
      <c r="J16" s="14">
        <f>COUNTIFS(W:W,A16,Z:Z,"&gt;2")</f>
        <v>5</v>
      </c>
      <c r="K16">
        <f>COUNTIFS(W:W,A16,Y:Y,"&lt;3")</f>
        <v>0</v>
      </c>
      <c r="L16" s="4">
        <f>COUNTIFS(W:W,A16,Z:Z,"&lt;3")</f>
        <v>7</v>
      </c>
      <c r="M16">
        <f t="shared" si="0"/>
        <v>6</v>
      </c>
      <c r="N16">
        <f t="shared" si="1"/>
        <v>39</v>
      </c>
      <c r="O16">
        <f t="shared" si="2"/>
        <v>5</v>
      </c>
      <c r="P16">
        <f t="shared" si="3"/>
        <v>54</v>
      </c>
      <c r="Q16" s="13">
        <f t="shared" si="4"/>
        <v>11.111111111111111</v>
      </c>
      <c r="R16" s="13">
        <f t="shared" si="5"/>
        <v>72.222222222222214</v>
      </c>
      <c r="S16" s="13">
        <f t="shared" si="6"/>
        <v>83.333333333333343</v>
      </c>
      <c r="W16" s="4" t="s">
        <v>64</v>
      </c>
      <c r="X16" t="str">
        <f>INDEX(B:B,MATCH(W16,A:A,0))</f>
        <v>X227</v>
      </c>
      <c r="Y16">
        <v>3</v>
      </c>
    </row>
    <row r="17" spans="1:26" x14ac:dyDescent="0.25">
      <c r="A17" t="s">
        <v>97</v>
      </c>
      <c r="B17" t="s">
        <v>9</v>
      </c>
      <c r="C17" t="s">
        <v>3</v>
      </c>
      <c r="D17" s="26">
        <v>2</v>
      </c>
      <c r="E17" t="s">
        <v>52</v>
      </c>
      <c r="F17">
        <v>4</v>
      </c>
      <c r="G17">
        <v>11</v>
      </c>
      <c r="H17">
        <v>44</v>
      </c>
      <c r="I17" s="14">
        <f>COUNTIFS(W:W,A17,Y:Y,"&gt;2")</f>
        <v>0</v>
      </c>
      <c r="J17" s="14">
        <f>COUNTIFS(W:W,A17,Z:Z,"&gt;2")</f>
        <v>1</v>
      </c>
      <c r="K17">
        <f>COUNTIFS(W:W,A17,Y:Y,"&lt;3")</f>
        <v>1</v>
      </c>
      <c r="L17" s="4">
        <f>COUNTIFS(W:W,A17,Z:Z,"&lt;3")</f>
        <v>4</v>
      </c>
      <c r="M17">
        <f t="shared" si="0"/>
        <v>1</v>
      </c>
      <c r="N17">
        <f t="shared" si="1"/>
        <v>49</v>
      </c>
      <c r="O17">
        <f t="shared" si="2"/>
        <v>1</v>
      </c>
      <c r="P17">
        <f t="shared" si="3"/>
        <v>61</v>
      </c>
      <c r="Q17" s="13">
        <f t="shared" si="4"/>
        <v>1.639344262295082</v>
      </c>
      <c r="R17" s="13">
        <f t="shared" si="5"/>
        <v>80.327868852459019</v>
      </c>
      <c r="S17" s="13">
        <f t="shared" si="6"/>
        <v>100</v>
      </c>
      <c r="W17" s="4" t="s">
        <v>65</v>
      </c>
      <c r="X17" t="str">
        <f>INDEX(B:B,MATCH(W17,A:A,0))</f>
        <v>X227</v>
      </c>
      <c r="Y17">
        <v>5</v>
      </c>
      <c r="Z17">
        <v>1</v>
      </c>
    </row>
    <row r="18" spans="1:26" x14ac:dyDescent="0.25">
      <c r="A18" t="s">
        <v>98</v>
      </c>
      <c r="B18" t="s">
        <v>9</v>
      </c>
      <c r="C18" t="s">
        <v>3</v>
      </c>
      <c r="D18" s="26">
        <v>2</v>
      </c>
      <c r="E18" t="s">
        <v>52</v>
      </c>
      <c r="F18">
        <v>5</v>
      </c>
      <c r="G18">
        <v>46</v>
      </c>
      <c r="H18">
        <v>27</v>
      </c>
      <c r="I18" s="14">
        <f>COUNTIFS(W:W,A18,Y:Y,"&gt;2")</f>
        <v>0</v>
      </c>
      <c r="J18" s="14">
        <f>COUNTIFS(W:W,A18,Z:Z,"&gt;2")</f>
        <v>1</v>
      </c>
      <c r="K18">
        <f>COUNTIFS(W:W,A18,Y:Y,"&lt;3")</f>
        <v>5</v>
      </c>
      <c r="L18" s="4">
        <f>COUNTIFS(W:W,A18,Z:Z,"&lt;3")</f>
        <v>0</v>
      </c>
      <c r="M18">
        <f t="shared" si="0"/>
        <v>1</v>
      </c>
      <c r="N18">
        <f t="shared" si="1"/>
        <v>28</v>
      </c>
      <c r="O18">
        <f t="shared" si="2"/>
        <v>1</v>
      </c>
      <c r="P18">
        <f t="shared" si="3"/>
        <v>79</v>
      </c>
      <c r="Q18" s="13">
        <f t="shared" si="4"/>
        <v>1.2658227848101267</v>
      </c>
      <c r="R18" s="13">
        <f t="shared" si="5"/>
        <v>35.443037974683541</v>
      </c>
      <c r="S18" s="13">
        <f t="shared" si="6"/>
        <v>100</v>
      </c>
      <c r="W18" s="4" t="s">
        <v>65</v>
      </c>
      <c r="X18" t="str">
        <f>INDEX(B:B,MATCH(W18,A:A,0))</f>
        <v>X227</v>
      </c>
      <c r="Y18">
        <v>4</v>
      </c>
    </row>
    <row r="19" spans="1:26" x14ac:dyDescent="0.25">
      <c r="A19" t="s">
        <v>348</v>
      </c>
      <c r="B19" t="s">
        <v>12</v>
      </c>
      <c r="C19" t="s">
        <v>3</v>
      </c>
      <c r="D19" s="26">
        <v>2</v>
      </c>
      <c r="E19" t="s">
        <v>52</v>
      </c>
      <c r="F19">
        <v>1</v>
      </c>
      <c r="G19">
        <v>83</v>
      </c>
      <c r="H19">
        <v>7</v>
      </c>
      <c r="I19" s="14">
        <f>COUNTIFS(W:W,A19,Y:Y,"&gt;2")</f>
        <v>4</v>
      </c>
      <c r="J19" s="14">
        <f>COUNTIFS(W:W,A19,Z:Z,"&gt;2")</f>
        <v>0</v>
      </c>
      <c r="K19">
        <f>COUNTIFS(W:W,A19,Y:Y,"&lt;3")</f>
        <v>14</v>
      </c>
      <c r="L19" s="4">
        <f>COUNTIFS(W:W,A19,Z:Z,"&lt;3")</f>
        <v>0</v>
      </c>
      <c r="M19">
        <f t="shared" si="0"/>
        <v>4</v>
      </c>
      <c r="N19">
        <f t="shared" si="1"/>
        <v>7</v>
      </c>
      <c r="O19">
        <f t="shared" si="2"/>
        <v>0</v>
      </c>
      <c r="P19">
        <f t="shared" si="3"/>
        <v>108</v>
      </c>
      <c r="Q19" s="13">
        <f t="shared" si="4"/>
        <v>3.7037037037037033</v>
      </c>
      <c r="R19" s="13">
        <f t="shared" si="5"/>
        <v>6.481481481481481</v>
      </c>
      <c r="S19" s="13">
        <f t="shared" si="6"/>
        <v>0</v>
      </c>
      <c r="W19" s="4" t="s">
        <v>65</v>
      </c>
      <c r="X19" t="str">
        <f>INDEX(B:B,MATCH(W19,A:A,0))</f>
        <v>X227</v>
      </c>
      <c r="Y19">
        <v>5</v>
      </c>
      <c r="Z19">
        <v>3</v>
      </c>
    </row>
    <row r="20" spans="1:26" x14ac:dyDescent="0.25">
      <c r="A20" t="s">
        <v>349</v>
      </c>
      <c r="B20" t="s">
        <v>12</v>
      </c>
      <c r="C20" t="s">
        <v>3</v>
      </c>
      <c r="D20" s="26">
        <v>2</v>
      </c>
      <c r="E20" t="s">
        <v>52</v>
      </c>
      <c r="F20">
        <v>2</v>
      </c>
      <c r="G20">
        <v>64</v>
      </c>
      <c r="H20">
        <v>12</v>
      </c>
      <c r="I20" s="14">
        <f>COUNTIFS(W:W,A20,Y:Y,"&gt;2")</f>
        <v>2</v>
      </c>
      <c r="J20" s="14">
        <f>COUNTIFS(W:W,A20,Z:Z,"&gt;2")</f>
        <v>0</v>
      </c>
      <c r="K20">
        <f>COUNTIFS(W:W,A20,Y:Y,"&lt;3")</f>
        <v>3</v>
      </c>
      <c r="L20" s="4">
        <f>COUNTIFS(W:W,A20,Z:Z,"&lt;3")</f>
        <v>2</v>
      </c>
      <c r="M20">
        <f t="shared" si="0"/>
        <v>2</v>
      </c>
      <c r="N20">
        <f t="shared" si="1"/>
        <v>14</v>
      </c>
      <c r="O20">
        <f t="shared" si="2"/>
        <v>0</v>
      </c>
      <c r="P20">
        <f t="shared" si="3"/>
        <v>83</v>
      </c>
      <c r="Q20" s="13">
        <f t="shared" si="4"/>
        <v>2.4096385542168677</v>
      </c>
      <c r="R20" s="13">
        <f t="shared" si="5"/>
        <v>16.867469879518072</v>
      </c>
      <c r="S20" s="13">
        <f t="shared" si="6"/>
        <v>0</v>
      </c>
      <c r="W20" s="4" t="s">
        <v>65</v>
      </c>
      <c r="X20" t="str">
        <f>INDEX(B:B,MATCH(W20,A:A,0))</f>
        <v>X227</v>
      </c>
      <c r="Y20">
        <v>4</v>
      </c>
      <c r="Z20">
        <v>1</v>
      </c>
    </row>
    <row r="21" spans="1:26" x14ac:dyDescent="0.25">
      <c r="A21" t="s">
        <v>350</v>
      </c>
      <c r="B21" t="s">
        <v>12</v>
      </c>
      <c r="C21" t="s">
        <v>3</v>
      </c>
      <c r="D21" s="26">
        <v>2</v>
      </c>
      <c r="E21" t="s">
        <v>52</v>
      </c>
      <c r="F21">
        <v>3</v>
      </c>
      <c r="G21">
        <v>73</v>
      </c>
      <c r="H21">
        <v>14</v>
      </c>
      <c r="I21" s="14">
        <f>COUNTIFS(W:W,A21,Y:Y,"&gt;2")</f>
        <v>2</v>
      </c>
      <c r="J21" s="14">
        <f>COUNTIFS(W:W,A21,Z:Z,"&gt;2")</f>
        <v>1</v>
      </c>
      <c r="K21">
        <f>COUNTIFS(W:W,A21,Y:Y,"&lt;3")</f>
        <v>8</v>
      </c>
      <c r="L21" s="4">
        <f>COUNTIFS(W:W,A21,Z:Z,"&lt;3")</f>
        <v>0</v>
      </c>
      <c r="M21">
        <f t="shared" si="0"/>
        <v>3</v>
      </c>
      <c r="N21">
        <f t="shared" si="1"/>
        <v>15</v>
      </c>
      <c r="O21">
        <f t="shared" si="2"/>
        <v>1</v>
      </c>
      <c r="P21">
        <f t="shared" si="3"/>
        <v>98</v>
      </c>
      <c r="Q21" s="13">
        <f t="shared" si="4"/>
        <v>3.0612244897959182</v>
      </c>
      <c r="R21" s="13">
        <f t="shared" si="5"/>
        <v>15.306122448979592</v>
      </c>
      <c r="S21" s="13">
        <f t="shared" si="6"/>
        <v>33.333333333333329</v>
      </c>
      <c r="W21" s="4" t="s">
        <v>65</v>
      </c>
      <c r="X21" t="str">
        <f>INDEX(B:B,MATCH(W21,A:A,0))</f>
        <v>X227</v>
      </c>
      <c r="Y21">
        <v>1</v>
      </c>
      <c r="Z21">
        <v>3</v>
      </c>
    </row>
    <row r="22" spans="1:26" x14ac:dyDescent="0.25">
      <c r="A22" t="s">
        <v>351</v>
      </c>
      <c r="B22" t="s">
        <v>12</v>
      </c>
      <c r="C22" t="s">
        <v>3</v>
      </c>
      <c r="D22" s="26">
        <v>2</v>
      </c>
      <c r="E22" t="s">
        <v>52</v>
      </c>
      <c r="F22">
        <v>4</v>
      </c>
      <c r="G22">
        <v>60</v>
      </c>
      <c r="H22">
        <v>25</v>
      </c>
      <c r="I22" s="14">
        <f>COUNTIFS(W:W,A22,Y:Y,"&gt;2")</f>
        <v>8</v>
      </c>
      <c r="J22" s="14">
        <f>COUNTIFS(W:W,A22,Z:Z,"&gt;2")</f>
        <v>2</v>
      </c>
      <c r="K22">
        <f>COUNTIFS(W:W,A22,Y:Y,"&lt;3")</f>
        <v>4</v>
      </c>
      <c r="L22" s="4">
        <f>COUNTIFS(W:W,A22,Z:Z,"&lt;3")</f>
        <v>3</v>
      </c>
      <c r="M22">
        <f t="shared" si="0"/>
        <v>10</v>
      </c>
      <c r="N22">
        <f t="shared" si="1"/>
        <v>30</v>
      </c>
      <c r="O22">
        <f t="shared" si="2"/>
        <v>2</v>
      </c>
      <c r="P22">
        <f t="shared" si="3"/>
        <v>102</v>
      </c>
      <c r="Q22" s="13">
        <f t="shared" si="4"/>
        <v>9.8039215686274517</v>
      </c>
      <c r="R22" s="13">
        <f t="shared" si="5"/>
        <v>29.411764705882355</v>
      </c>
      <c r="S22" s="13">
        <f t="shared" si="6"/>
        <v>20</v>
      </c>
      <c r="W22" s="4" t="s">
        <v>66</v>
      </c>
      <c r="X22" t="str">
        <f>INDEX(B:B,MATCH(W22,A:A,0))</f>
        <v>X227</v>
      </c>
      <c r="Z22">
        <v>3</v>
      </c>
    </row>
    <row r="23" spans="1:26" x14ac:dyDescent="0.25">
      <c r="A23" t="s">
        <v>352</v>
      </c>
      <c r="B23" t="s">
        <v>12</v>
      </c>
      <c r="C23" t="s">
        <v>3</v>
      </c>
      <c r="D23" s="26">
        <v>2</v>
      </c>
      <c r="E23" t="s">
        <v>52</v>
      </c>
      <c r="F23">
        <v>5</v>
      </c>
      <c r="G23">
        <v>52</v>
      </c>
      <c r="H23">
        <v>17</v>
      </c>
      <c r="I23" s="14">
        <f>COUNTIFS(W:W,A23,Y:Y,"&gt;2")</f>
        <v>4</v>
      </c>
      <c r="J23" s="14">
        <f>COUNTIFS(W:W,A23,Z:Z,"&gt;2")</f>
        <v>1</v>
      </c>
      <c r="K23">
        <f>COUNTIFS(W:W,A23,Y:Y,"&lt;3")</f>
        <v>4</v>
      </c>
      <c r="L23" s="4">
        <f>COUNTIFS(W:W,A23,Z:Z,"&lt;3")</f>
        <v>1</v>
      </c>
      <c r="M23">
        <f t="shared" si="0"/>
        <v>5</v>
      </c>
      <c r="N23">
        <f t="shared" si="1"/>
        <v>19</v>
      </c>
      <c r="O23">
        <f t="shared" si="2"/>
        <v>1</v>
      </c>
      <c r="P23">
        <f t="shared" si="3"/>
        <v>79</v>
      </c>
      <c r="Q23" s="13">
        <f t="shared" si="4"/>
        <v>6.3291139240506329</v>
      </c>
      <c r="R23" s="13">
        <f t="shared" si="5"/>
        <v>24.050632911392405</v>
      </c>
      <c r="S23" s="13">
        <f t="shared" si="6"/>
        <v>20</v>
      </c>
      <c r="W23" s="4" t="s">
        <v>66</v>
      </c>
      <c r="X23" t="str">
        <f>INDEX(B:B,MATCH(W23,A:A,0))</f>
        <v>X227</v>
      </c>
      <c r="Z23">
        <v>3</v>
      </c>
    </row>
    <row r="24" spans="1:26" x14ac:dyDescent="0.25">
      <c r="A24" t="s">
        <v>108</v>
      </c>
      <c r="B24" t="s">
        <v>11</v>
      </c>
      <c r="C24" t="s">
        <v>3</v>
      </c>
      <c r="D24" s="26">
        <v>2</v>
      </c>
      <c r="E24" t="s">
        <v>52</v>
      </c>
      <c r="F24">
        <v>1</v>
      </c>
      <c r="G24">
        <v>55</v>
      </c>
      <c r="H24">
        <v>47</v>
      </c>
      <c r="I24" s="14">
        <f>COUNTIFS(W:W,A24,Y:Y,"&gt;2")</f>
        <v>0</v>
      </c>
      <c r="J24" s="14">
        <f>COUNTIFS(W:W,A24,Z:Z,"&gt;2")</f>
        <v>2</v>
      </c>
      <c r="K24">
        <f>COUNTIFS(W:W,A24,Y:Y,"&lt;3")</f>
        <v>6</v>
      </c>
      <c r="L24" s="4">
        <f>COUNTIFS(W:W,A24,Z:Z,"&lt;3")</f>
        <v>1</v>
      </c>
      <c r="M24">
        <f t="shared" si="0"/>
        <v>2</v>
      </c>
      <c r="N24">
        <f t="shared" si="1"/>
        <v>50</v>
      </c>
      <c r="O24">
        <f t="shared" si="2"/>
        <v>2</v>
      </c>
      <c r="P24">
        <f t="shared" si="3"/>
        <v>111</v>
      </c>
      <c r="Q24" s="13">
        <f t="shared" si="4"/>
        <v>1.8018018018018018</v>
      </c>
      <c r="R24" s="13">
        <f t="shared" si="5"/>
        <v>45.045045045045043</v>
      </c>
      <c r="S24" s="13">
        <f t="shared" si="6"/>
        <v>100</v>
      </c>
      <c r="W24" s="4" t="s">
        <v>66</v>
      </c>
      <c r="X24" t="str">
        <f>INDEX(B:B,MATCH(W24,A:A,0))</f>
        <v>X227</v>
      </c>
      <c r="Z24">
        <v>1</v>
      </c>
    </row>
    <row r="25" spans="1:26" x14ac:dyDescent="0.25">
      <c r="A25" t="s">
        <v>109</v>
      </c>
      <c r="B25" t="s">
        <v>11</v>
      </c>
      <c r="C25" t="s">
        <v>3</v>
      </c>
      <c r="D25" s="26">
        <v>2</v>
      </c>
      <c r="E25" t="s">
        <v>52</v>
      </c>
      <c r="F25">
        <v>2</v>
      </c>
      <c r="G25">
        <v>51</v>
      </c>
      <c r="H25">
        <v>22</v>
      </c>
      <c r="I25" s="14">
        <f>COUNTIFS(W:W,A25,Y:Y,"&gt;2")</f>
        <v>2</v>
      </c>
      <c r="J25" s="14">
        <f>COUNTIFS(W:W,A25,Z:Z,"&gt;2")</f>
        <v>3</v>
      </c>
      <c r="K25">
        <f>COUNTIFS(W:W,A25,Y:Y,"&lt;3")</f>
        <v>9</v>
      </c>
      <c r="L25" s="4">
        <f>COUNTIFS(W:W,A25,Z:Z,"&lt;3")</f>
        <v>1</v>
      </c>
      <c r="M25">
        <f t="shared" si="0"/>
        <v>5</v>
      </c>
      <c r="N25">
        <f t="shared" si="1"/>
        <v>26</v>
      </c>
      <c r="O25">
        <f t="shared" si="2"/>
        <v>3</v>
      </c>
      <c r="P25">
        <f t="shared" si="3"/>
        <v>88</v>
      </c>
      <c r="Q25" s="13">
        <f t="shared" si="4"/>
        <v>5.6818181818181817</v>
      </c>
      <c r="R25" s="13">
        <f t="shared" si="5"/>
        <v>29.545454545454547</v>
      </c>
      <c r="S25" s="13">
        <f t="shared" si="6"/>
        <v>60</v>
      </c>
      <c r="W25" s="4" t="s">
        <v>66</v>
      </c>
      <c r="X25" t="str">
        <f>INDEX(B:B,MATCH(W25,A:A,0))</f>
        <v>X227</v>
      </c>
      <c r="Z25">
        <v>1</v>
      </c>
    </row>
    <row r="26" spans="1:26" x14ac:dyDescent="0.25">
      <c r="A26" t="s">
        <v>110</v>
      </c>
      <c r="B26" t="s">
        <v>11</v>
      </c>
      <c r="C26" t="s">
        <v>3</v>
      </c>
      <c r="D26" s="26">
        <v>2</v>
      </c>
      <c r="E26" t="s">
        <v>52</v>
      </c>
      <c r="F26">
        <v>3</v>
      </c>
      <c r="G26">
        <v>27</v>
      </c>
      <c r="H26">
        <v>41</v>
      </c>
      <c r="I26" s="14">
        <f>COUNTIFS(W:W,A26,Y:Y,"&gt;2")</f>
        <v>0</v>
      </c>
      <c r="J26" s="14">
        <f>COUNTIFS(W:W,A26,Z:Z,"&gt;2")</f>
        <v>3</v>
      </c>
      <c r="K26">
        <f>COUNTIFS(W:W,A26,Y:Y,"&lt;3")</f>
        <v>1</v>
      </c>
      <c r="L26" s="4">
        <f>COUNTIFS(W:W,A26,Z:Z,"&lt;3")</f>
        <v>1</v>
      </c>
      <c r="M26">
        <f t="shared" si="0"/>
        <v>3</v>
      </c>
      <c r="N26">
        <f t="shared" si="1"/>
        <v>45</v>
      </c>
      <c r="O26">
        <f t="shared" si="2"/>
        <v>3</v>
      </c>
      <c r="P26">
        <f t="shared" si="3"/>
        <v>73</v>
      </c>
      <c r="Q26" s="13">
        <f t="shared" si="4"/>
        <v>4.10958904109589</v>
      </c>
      <c r="R26" s="13">
        <f t="shared" si="5"/>
        <v>61.643835616438359</v>
      </c>
      <c r="S26" s="13">
        <f t="shared" si="6"/>
        <v>100</v>
      </c>
      <c r="W26" s="4" t="s">
        <v>66</v>
      </c>
      <c r="X26" t="str">
        <f>INDEX(B:B,MATCH(W26,A:A,0))</f>
        <v>X227</v>
      </c>
      <c r="Z26">
        <v>3</v>
      </c>
    </row>
    <row r="27" spans="1:26" x14ac:dyDescent="0.25">
      <c r="A27" t="s">
        <v>111</v>
      </c>
      <c r="B27" t="s">
        <v>11</v>
      </c>
      <c r="C27" t="s">
        <v>3</v>
      </c>
      <c r="D27" s="26">
        <v>2</v>
      </c>
      <c r="E27" t="s">
        <v>52</v>
      </c>
      <c r="F27">
        <v>4</v>
      </c>
      <c r="G27">
        <v>63</v>
      </c>
      <c r="H27">
        <v>14</v>
      </c>
      <c r="I27" s="14">
        <f>COUNTIFS(W:W,A27,Y:Y,"&gt;2")</f>
        <v>1</v>
      </c>
      <c r="J27" s="14">
        <f>COUNTIFS(W:W,A27,Z:Z,"&gt;2")</f>
        <v>1</v>
      </c>
      <c r="K27">
        <f>COUNTIFS(W:W,A27,Y:Y,"&lt;3")</f>
        <v>4</v>
      </c>
      <c r="L27" s="4">
        <f>COUNTIFS(W:W,A27,Z:Z,"&lt;3")</f>
        <v>0</v>
      </c>
      <c r="M27">
        <f t="shared" si="0"/>
        <v>2</v>
      </c>
      <c r="N27">
        <f t="shared" si="1"/>
        <v>15</v>
      </c>
      <c r="O27">
        <f t="shared" si="2"/>
        <v>1</v>
      </c>
      <c r="P27">
        <f t="shared" si="3"/>
        <v>83</v>
      </c>
      <c r="Q27" s="13">
        <f t="shared" si="4"/>
        <v>2.4096385542168677</v>
      </c>
      <c r="R27" s="13">
        <f t="shared" si="5"/>
        <v>18.072289156626507</v>
      </c>
      <c r="S27" s="13">
        <f t="shared" si="6"/>
        <v>50</v>
      </c>
      <c r="W27" s="4" t="s">
        <v>66</v>
      </c>
      <c r="X27" t="str">
        <f>INDEX(B:B,MATCH(W27,A:A,0))</f>
        <v>X227</v>
      </c>
      <c r="Y27">
        <v>1</v>
      </c>
      <c r="Z27">
        <v>1</v>
      </c>
    </row>
    <row r="28" spans="1:26" x14ac:dyDescent="0.25">
      <c r="A28" t="s">
        <v>112</v>
      </c>
      <c r="B28" t="s">
        <v>11</v>
      </c>
      <c r="C28" t="s">
        <v>3</v>
      </c>
      <c r="D28" s="26">
        <v>2</v>
      </c>
      <c r="E28" t="s">
        <v>52</v>
      </c>
      <c r="F28">
        <v>5</v>
      </c>
      <c r="G28">
        <v>80</v>
      </c>
      <c r="H28">
        <v>12</v>
      </c>
      <c r="I28" s="14">
        <f>COUNTIFS(W:W,A28,Y:Y,"&gt;2")</f>
        <v>0</v>
      </c>
      <c r="J28" s="14">
        <f>COUNTIFS(W:W,A28,Z:Z,"&gt;2")</f>
        <v>0</v>
      </c>
      <c r="K28">
        <f>COUNTIFS(W:W,A28,Y:Y,"&lt;3")</f>
        <v>10</v>
      </c>
      <c r="L28" s="4">
        <f>COUNTIFS(W:W,A28,Z:Z,"&lt;3")</f>
        <v>0</v>
      </c>
      <c r="M28">
        <f t="shared" si="0"/>
        <v>0</v>
      </c>
      <c r="N28">
        <f t="shared" si="1"/>
        <v>12</v>
      </c>
      <c r="O28">
        <f t="shared" si="2"/>
        <v>0</v>
      </c>
      <c r="P28">
        <f t="shared" si="3"/>
        <v>102</v>
      </c>
      <c r="Q28" s="13">
        <f t="shared" si="4"/>
        <v>0</v>
      </c>
      <c r="R28" s="13">
        <f t="shared" si="5"/>
        <v>11.76470588235294</v>
      </c>
      <c r="S28" s="13" t="e">
        <f t="shared" si="6"/>
        <v>#DIV/0!</v>
      </c>
      <c r="W28" s="4" t="s">
        <v>66</v>
      </c>
      <c r="X28" t="str">
        <f>INDEX(B:B,MATCH(W28,A:A,0))</f>
        <v>X227</v>
      </c>
      <c r="Y28">
        <v>1</v>
      </c>
      <c r="Z28">
        <v>4</v>
      </c>
    </row>
    <row r="29" spans="1:26" x14ac:dyDescent="0.25">
      <c r="A29" t="s">
        <v>89</v>
      </c>
      <c r="B29" t="s">
        <v>10</v>
      </c>
      <c r="C29" t="s">
        <v>3</v>
      </c>
      <c r="D29" s="26">
        <v>2</v>
      </c>
      <c r="E29" t="s">
        <v>52</v>
      </c>
      <c r="F29">
        <v>1</v>
      </c>
      <c r="G29">
        <v>38</v>
      </c>
      <c r="H29">
        <v>55</v>
      </c>
      <c r="I29" s="14">
        <f>COUNTIFS(W:W,A29,Y:Y,"&gt;2")</f>
        <v>0</v>
      </c>
      <c r="J29" s="14">
        <f>COUNTIFS(W:W,A29,Z:Z,"&gt;2")</f>
        <v>3</v>
      </c>
      <c r="K29">
        <f>COUNTIFS(W:W,A29,Y:Y,"&lt;3")</f>
        <v>3</v>
      </c>
      <c r="L29" s="4">
        <f>COUNTIFS(W:W,A29,Z:Z,"&lt;3")</f>
        <v>2</v>
      </c>
      <c r="M29">
        <f t="shared" si="0"/>
        <v>3</v>
      </c>
      <c r="N29">
        <f t="shared" si="1"/>
        <v>60</v>
      </c>
      <c r="O29">
        <f t="shared" si="2"/>
        <v>3</v>
      </c>
      <c r="P29">
        <f t="shared" si="3"/>
        <v>101</v>
      </c>
      <c r="Q29" s="13">
        <f t="shared" si="4"/>
        <v>2.9702970297029703</v>
      </c>
      <c r="R29" s="13">
        <f t="shared" si="5"/>
        <v>59.405940594059402</v>
      </c>
      <c r="S29" s="13">
        <f t="shared" si="6"/>
        <v>100</v>
      </c>
      <c r="W29" s="4" t="s">
        <v>66</v>
      </c>
      <c r="X29" t="str">
        <f>INDEX(B:B,MATCH(W29,A:A,0))</f>
        <v>X227</v>
      </c>
      <c r="Y29">
        <v>2</v>
      </c>
      <c r="Z29">
        <v>1</v>
      </c>
    </row>
    <row r="30" spans="1:26" x14ac:dyDescent="0.25">
      <c r="A30" t="s">
        <v>90</v>
      </c>
      <c r="B30" t="s">
        <v>10</v>
      </c>
      <c r="C30" t="s">
        <v>3</v>
      </c>
      <c r="D30" s="26">
        <v>2</v>
      </c>
      <c r="E30" t="s">
        <v>52</v>
      </c>
      <c r="F30">
        <v>2</v>
      </c>
      <c r="G30">
        <v>36</v>
      </c>
      <c r="H30">
        <v>65</v>
      </c>
      <c r="I30" s="14">
        <f>COUNTIFS(W:W,A30,Y:Y,"&gt;2")</f>
        <v>0</v>
      </c>
      <c r="J30" s="14">
        <f>COUNTIFS(W:W,A30,Z:Z,"&gt;2")</f>
        <v>0</v>
      </c>
      <c r="K30">
        <f>COUNTIFS(W:W,A30,Y:Y,"&lt;3")</f>
        <v>1</v>
      </c>
      <c r="L30" s="4">
        <f>COUNTIFS(W:W,A30,Z:Z,"&lt;3")</f>
        <v>2</v>
      </c>
      <c r="M30">
        <f t="shared" si="0"/>
        <v>0</v>
      </c>
      <c r="N30">
        <f t="shared" si="1"/>
        <v>67</v>
      </c>
      <c r="O30">
        <f t="shared" si="2"/>
        <v>0</v>
      </c>
      <c r="P30">
        <f t="shared" si="3"/>
        <v>104</v>
      </c>
      <c r="Q30" s="13">
        <f t="shared" si="4"/>
        <v>0</v>
      </c>
      <c r="R30" s="13">
        <f t="shared" si="5"/>
        <v>64.423076923076934</v>
      </c>
      <c r="S30" s="13" t="e">
        <f t="shared" si="6"/>
        <v>#DIV/0!</v>
      </c>
      <c r="W30" s="4" t="s">
        <v>66</v>
      </c>
      <c r="X30" t="str">
        <f>INDEX(B:B,MATCH(W30,A:A,0))</f>
        <v>X227</v>
      </c>
      <c r="Y30">
        <v>1</v>
      </c>
      <c r="Z30">
        <v>1</v>
      </c>
    </row>
    <row r="31" spans="1:26" x14ac:dyDescent="0.25">
      <c r="A31" t="s">
        <v>91</v>
      </c>
      <c r="B31" t="s">
        <v>10</v>
      </c>
      <c r="C31" t="s">
        <v>3</v>
      </c>
      <c r="D31" s="26">
        <v>2</v>
      </c>
      <c r="E31" t="s">
        <v>52</v>
      </c>
      <c r="F31">
        <v>3</v>
      </c>
      <c r="G31">
        <v>27</v>
      </c>
      <c r="H31">
        <v>39</v>
      </c>
      <c r="I31" s="14">
        <f>COUNTIFS(W:W,A31,Y:Y,"&gt;2")</f>
        <v>0</v>
      </c>
      <c r="J31" s="14">
        <f>COUNTIFS(W:W,A31,Z:Z,"&gt;2")</f>
        <v>1</v>
      </c>
      <c r="K31">
        <f>COUNTIFS(W:W,A31,Y:Y,"&lt;3")</f>
        <v>0</v>
      </c>
      <c r="L31" s="4">
        <f>COUNTIFS(W:W,A31,Z:Z,"&lt;3")</f>
        <v>1</v>
      </c>
      <c r="M31">
        <f t="shared" si="0"/>
        <v>1</v>
      </c>
      <c r="N31">
        <f t="shared" si="1"/>
        <v>41</v>
      </c>
      <c r="O31">
        <f t="shared" si="2"/>
        <v>1</v>
      </c>
      <c r="P31">
        <f t="shared" si="3"/>
        <v>68</v>
      </c>
      <c r="Q31" s="13">
        <f t="shared" si="4"/>
        <v>1.4705882352941175</v>
      </c>
      <c r="R31" s="13">
        <f t="shared" si="5"/>
        <v>60.294117647058819</v>
      </c>
      <c r="S31" s="13">
        <f t="shared" si="6"/>
        <v>100</v>
      </c>
      <c r="W31" s="4" t="s">
        <v>66</v>
      </c>
      <c r="X31" t="str">
        <f>INDEX(B:B,MATCH(W31,A:A,0))</f>
        <v>X227</v>
      </c>
      <c r="Y31">
        <v>3</v>
      </c>
      <c r="Z31">
        <v>1</v>
      </c>
    </row>
    <row r="32" spans="1:26" x14ac:dyDescent="0.25">
      <c r="A32" t="s">
        <v>92</v>
      </c>
      <c r="B32" t="s">
        <v>10</v>
      </c>
      <c r="C32" t="s">
        <v>3</v>
      </c>
      <c r="D32" s="26">
        <v>2</v>
      </c>
      <c r="E32" t="s">
        <v>52</v>
      </c>
      <c r="F32">
        <v>4</v>
      </c>
      <c r="G32">
        <v>22</v>
      </c>
      <c r="H32">
        <v>23</v>
      </c>
      <c r="I32" s="14">
        <f>COUNTIFS(W:W,A32,Y:Y,"&gt;2")</f>
        <v>1</v>
      </c>
      <c r="J32" s="14">
        <f>COUNTIFS(W:W,A32,Z:Z,"&gt;2")</f>
        <v>2</v>
      </c>
      <c r="K32">
        <f>COUNTIFS(W:W,A32,Y:Y,"&lt;3")</f>
        <v>5</v>
      </c>
      <c r="L32" s="4">
        <f>COUNTIFS(W:W,A32,Z:Z,"&lt;3")</f>
        <v>2</v>
      </c>
      <c r="M32">
        <f t="shared" si="0"/>
        <v>3</v>
      </c>
      <c r="N32">
        <f t="shared" si="1"/>
        <v>27</v>
      </c>
      <c r="O32">
        <f t="shared" si="2"/>
        <v>2</v>
      </c>
      <c r="P32">
        <f t="shared" si="3"/>
        <v>55</v>
      </c>
      <c r="Q32" s="13">
        <f t="shared" si="4"/>
        <v>5.4545454545454541</v>
      </c>
      <c r="R32" s="13">
        <f t="shared" si="5"/>
        <v>49.090909090909093</v>
      </c>
      <c r="S32" s="13">
        <f t="shared" si="6"/>
        <v>66.666666666666657</v>
      </c>
      <c r="W32" s="4" t="s">
        <v>66</v>
      </c>
      <c r="X32" t="str">
        <f>INDEX(B:B,MATCH(W32,A:A,0))</f>
        <v>X227</v>
      </c>
      <c r="Y32">
        <v>1</v>
      </c>
      <c r="Z32">
        <v>5</v>
      </c>
    </row>
    <row r="33" spans="1:26" x14ac:dyDescent="0.25">
      <c r="A33" t="s">
        <v>93</v>
      </c>
      <c r="B33" t="s">
        <v>10</v>
      </c>
      <c r="C33" t="s">
        <v>3</v>
      </c>
      <c r="D33" s="26">
        <v>2</v>
      </c>
      <c r="E33" t="s">
        <v>52</v>
      </c>
      <c r="F33">
        <v>5</v>
      </c>
      <c r="G33">
        <v>54</v>
      </c>
      <c r="H33">
        <v>20</v>
      </c>
      <c r="I33" s="14">
        <f>COUNTIFS(W:W,A33,Y:Y,"&gt;2")</f>
        <v>1</v>
      </c>
      <c r="J33" s="14">
        <f>COUNTIFS(W:W,A33,Z:Z,"&gt;2")</f>
        <v>3</v>
      </c>
      <c r="K33">
        <f>COUNTIFS(W:W,A33,Y:Y,"&lt;3")</f>
        <v>6</v>
      </c>
      <c r="L33" s="4">
        <f>COUNTIFS(W:W,A33,Z:Z,"&lt;3")</f>
        <v>1</v>
      </c>
      <c r="M33">
        <f t="shared" si="0"/>
        <v>4</v>
      </c>
      <c r="N33">
        <f t="shared" si="1"/>
        <v>24</v>
      </c>
      <c r="O33">
        <f t="shared" si="2"/>
        <v>3</v>
      </c>
      <c r="P33">
        <f t="shared" si="3"/>
        <v>85</v>
      </c>
      <c r="Q33" s="13">
        <f t="shared" si="4"/>
        <v>4.7058823529411766</v>
      </c>
      <c r="R33" s="13">
        <f t="shared" si="5"/>
        <v>28.235294117647058</v>
      </c>
      <c r="S33" s="13">
        <f t="shared" si="6"/>
        <v>75</v>
      </c>
      <c r="W33" s="4" t="s">
        <v>66</v>
      </c>
      <c r="X33" t="str">
        <f>INDEX(B:B,MATCH(W33,A:A,0))</f>
        <v>X227</v>
      </c>
      <c r="Y33">
        <v>5</v>
      </c>
      <c r="Z33">
        <v>1</v>
      </c>
    </row>
    <row r="34" spans="1:26" x14ac:dyDescent="0.25">
      <c r="A34" t="s">
        <v>69</v>
      </c>
      <c r="B34" t="s">
        <v>20</v>
      </c>
      <c r="C34" t="s">
        <v>3</v>
      </c>
      <c r="D34" s="26">
        <v>3</v>
      </c>
      <c r="E34" t="s">
        <v>52</v>
      </c>
      <c r="F34">
        <v>1</v>
      </c>
      <c r="G34">
        <v>33</v>
      </c>
      <c r="H34">
        <v>10</v>
      </c>
      <c r="I34" s="14">
        <f>COUNTIFS(W:W,A34,Y:Y,"&gt;2")</f>
        <v>5</v>
      </c>
      <c r="J34" s="14">
        <f>COUNTIFS(W:W,A34,Z:Z,"&gt;2")</f>
        <v>9</v>
      </c>
      <c r="K34">
        <f>COUNTIFS(W:W,A34,Y:Y,"&lt;3")</f>
        <v>8</v>
      </c>
      <c r="L34" s="4">
        <f>COUNTIFS(W:W,A34,Z:Z,"&lt;3")</f>
        <v>4</v>
      </c>
      <c r="M34">
        <f t="shared" si="0"/>
        <v>14</v>
      </c>
      <c r="N34">
        <f t="shared" si="1"/>
        <v>23</v>
      </c>
      <c r="O34">
        <f t="shared" si="2"/>
        <v>9</v>
      </c>
      <c r="P34">
        <f t="shared" si="3"/>
        <v>69</v>
      </c>
      <c r="Q34" s="13">
        <f t="shared" si="4"/>
        <v>20.289855072463769</v>
      </c>
      <c r="R34" s="13">
        <f t="shared" si="5"/>
        <v>33.333333333333329</v>
      </c>
      <c r="S34" s="13">
        <f t="shared" si="6"/>
        <v>64.285714285714292</v>
      </c>
      <c r="W34" s="4" t="s">
        <v>66</v>
      </c>
      <c r="X34" t="str">
        <f>INDEX(B:B,MATCH(W34,A:A,0))</f>
        <v>X227</v>
      </c>
      <c r="Y34">
        <v>2</v>
      </c>
      <c r="Z34">
        <v>4</v>
      </c>
    </row>
    <row r="35" spans="1:26" x14ac:dyDescent="0.25">
      <c r="A35" t="s">
        <v>70</v>
      </c>
      <c r="B35" t="s">
        <v>20</v>
      </c>
      <c r="C35" t="s">
        <v>3</v>
      </c>
      <c r="D35" s="26">
        <v>3</v>
      </c>
      <c r="E35" t="s">
        <v>52</v>
      </c>
      <c r="F35">
        <v>2</v>
      </c>
      <c r="G35">
        <v>47</v>
      </c>
      <c r="H35">
        <v>27</v>
      </c>
      <c r="I35" s="14">
        <f>COUNTIFS(W:W,A35,Y:Y,"&gt;2")</f>
        <v>8</v>
      </c>
      <c r="J35" s="14">
        <f>COUNTIFS(W:W,A35,Z:Z,"&gt;2")</f>
        <v>4</v>
      </c>
      <c r="K35">
        <f>COUNTIFS(W:W,A35,Y:Y,"&lt;3")</f>
        <v>14</v>
      </c>
      <c r="L35" s="4">
        <f>COUNTIFS(W:W,A35,Z:Z,"&lt;3")</f>
        <v>2</v>
      </c>
      <c r="M35">
        <f t="shared" si="0"/>
        <v>12</v>
      </c>
      <c r="N35">
        <f t="shared" si="1"/>
        <v>33</v>
      </c>
      <c r="O35">
        <f t="shared" si="2"/>
        <v>4</v>
      </c>
      <c r="P35">
        <f t="shared" si="3"/>
        <v>102</v>
      </c>
      <c r="Q35" s="13">
        <f t="shared" si="4"/>
        <v>11.76470588235294</v>
      </c>
      <c r="R35" s="13">
        <f t="shared" si="5"/>
        <v>32.352941176470587</v>
      </c>
      <c r="S35" s="13">
        <f t="shared" si="6"/>
        <v>33.333333333333329</v>
      </c>
      <c r="W35" s="4" t="s">
        <v>67</v>
      </c>
      <c r="X35" t="str">
        <f>INDEX(B:B,MATCH(W35,A:A,0))</f>
        <v>X227</v>
      </c>
      <c r="Y35">
        <v>2</v>
      </c>
      <c r="Z35">
        <v>4</v>
      </c>
    </row>
    <row r="36" spans="1:26" x14ac:dyDescent="0.25">
      <c r="A36" t="s">
        <v>71</v>
      </c>
      <c r="B36" t="s">
        <v>20</v>
      </c>
      <c r="C36" t="s">
        <v>3</v>
      </c>
      <c r="D36" s="26">
        <v>3</v>
      </c>
      <c r="E36" t="s">
        <v>52</v>
      </c>
      <c r="F36">
        <v>3</v>
      </c>
      <c r="G36">
        <v>27</v>
      </c>
      <c r="H36">
        <v>52</v>
      </c>
      <c r="I36" s="14">
        <f>COUNTIFS(W:W,A36,Y:Y,"&gt;2")</f>
        <v>0</v>
      </c>
      <c r="J36" s="14">
        <f>COUNTIFS(W:W,A36,Z:Z,"&gt;2")</f>
        <v>4</v>
      </c>
      <c r="K36">
        <f>COUNTIFS(W:W,A36,Y:Y,"&lt;3")</f>
        <v>6</v>
      </c>
      <c r="L36" s="4">
        <f>COUNTIFS(W:W,A36,Z:Z,"&lt;3")</f>
        <v>2</v>
      </c>
      <c r="M36">
        <f t="shared" si="0"/>
        <v>4</v>
      </c>
      <c r="N36">
        <f t="shared" si="1"/>
        <v>58</v>
      </c>
      <c r="O36">
        <f t="shared" si="2"/>
        <v>4</v>
      </c>
      <c r="P36">
        <f t="shared" si="3"/>
        <v>91</v>
      </c>
      <c r="Q36" s="13">
        <f t="shared" si="4"/>
        <v>4.395604395604396</v>
      </c>
      <c r="R36" s="13">
        <f t="shared" si="5"/>
        <v>63.73626373626373</v>
      </c>
      <c r="S36" s="13">
        <f t="shared" si="6"/>
        <v>100</v>
      </c>
      <c r="W36" s="4" t="s">
        <v>67</v>
      </c>
      <c r="X36" t="str">
        <f>INDEX(B:B,MATCH(W36,A:A,0))</f>
        <v>X227</v>
      </c>
      <c r="Y36">
        <v>3</v>
      </c>
      <c r="Z36">
        <v>1</v>
      </c>
    </row>
    <row r="37" spans="1:26" x14ac:dyDescent="0.25">
      <c r="A37" t="s">
        <v>72</v>
      </c>
      <c r="B37" t="s">
        <v>20</v>
      </c>
      <c r="C37" t="s">
        <v>3</v>
      </c>
      <c r="D37" s="26">
        <v>3</v>
      </c>
      <c r="E37" t="s">
        <v>52</v>
      </c>
      <c r="F37">
        <v>4</v>
      </c>
      <c r="G37">
        <v>24</v>
      </c>
      <c r="H37">
        <v>38</v>
      </c>
      <c r="I37" s="14">
        <f>COUNTIFS(W:W,A37,Y:Y,"&gt;2")</f>
        <v>1</v>
      </c>
      <c r="J37" s="14">
        <f>COUNTIFS(W:W,A37,Z:Z,"&gt;2")</f>
        <v>3</v>
      </c>
      <c r="K37">
        <f>COUNTIFS(W:W,A37,Y:Y,"&lt;3")</f>
        <v>8</v>
      </c>
      <c r="L37" s="4">
        <f>COUNTIFS(W:W,A37,Z:Z,"&lt;3")</f>
        <v>8</v>
      </c>
      <c r="M37">
        <f t="shared" si="0"/>
        <v>4</v>
      </c>
      <c r="N37">
        <f t="shared" si="1"/>
        <v>49</v>
      </c>
      <c r="O37">
        <f t="shared" si="2"/>
        <v>3</v>
      </c>
      <c r="P37">
        <f t="shared" si="3"/>
        <v>82</v>
      </c>
      <c r="Q37" s="13">
        <f t="shared" si="4"/>
        <v>4.8780487804878048</v>
      </c>
      <c r="R37" s="13">
        <f t="shared" si="5"/>
        <v>59.756097560975604</v>
      </c>
      <c r="S37" s="13">
        <f t="shared" si="6"/>
        <v>75</v>
      </c>
      <c r="W37" s="4" t="s">
        <v>67</v>
      </c>
      <c r="X37" t="str">
        <f>INDEX(B:B,MATCH(W37,A:A,0))</f>
        <v>X227</v>
      </c>
      <c r="Y37">
        <v>2</v>
      </c>
      <c r="Z37">
        <v>6</v>
      </c>
    </row>
    <row r="38" spans="1:26" x14ac:dyDescent="0.25">
      <c r="A38" t="s">
        <v>73</v>
      </c>
      <c r="B38" t="s">
        <v>20</v>
      </c>
      <c r="C38" t="s">
        <v>3</v>
      </c>
      <c r="D38" s="26">
        <v>3</v>
      </c>
      <c r="E38" t="s">
        <v>52</v>
      </c>
      <c r="F38">
        <v>5</v>
      </c>
      <c r="G38">
        <v>33</v>
      </c>
      <c r="H38">
        <v>31</v>
      </c>
      <c r="I38" s="14">
        <f>COUNTIFS(W:W,A38,Y:Y,"&gt;2")</f>
        <v>7</v>
      </c>
      <c r="J38" s="14">
        <f>COUNTIFS(W:W,A38,Z:Z,"&gt;2")</f>
        <v>4</v>
      </c>
      <c r="K38">
        <f>COUNTIFS(W:W,A38,Y:Y,"&lt;3")</f>
        <v>15</v>
      </c>
      <c r="L38" s="4">
        <f>COUNTIFS(W:W,A38,Z:Z,"&lt;3")</f>
        <v>3</v>
      </c>
      <c r="M38">
        <f t="shared" si="0"/>
        <v>11</v>
      </c>
      <c r="N38">
        <f t="shared" si="1"/>
        <v>38</v>
      </c>
      <c r="O38">
        <f t="shared" si="2"/>
        <v>4</v>
      </c>
      <c r="P38">
        <f t="shared" si="3"/>
        <v>93</v>
      </c>
      <c r="Q38" s="13">
        <f t="shared" si="4"/>
        <v>11.827956989247312</v>
      </c>
      <c r="R38" s="13">
        <f t="shared" si="5"/>
        <v>40.86021505376344</v>
      </c>
      <c r="S38" s="13">
        <f t="shared" si="6"/>
        <v>36.363636363636367</v>
      </c>
      <c r="W38" s="4" t="s">
        <v>67</v>
      </c>
      <c r="X38" t="str">
        <f>INDEX(B:B,MATCH(W38,A:A,0))</f>
        <v>X227</v>
      </c>
      <c r="Y38">
        <v>7</v>
      </c>
      <c r="Z38">
        <v>1</v>
      </c>
    </row>
    <row r="39" spans="1:26" x14ac:dyDescent="0.25">
      <c r="A39" t="s">
        <v>74</v>
      </c>
      <c r="B39" t="s">
        <v>18</v>
      </c>
      <c r="C39" t="s">
        <v>3</v>
      </c>
      <c r="D39" s="26">
        <v>3</v>
      </c>
      <c r="E39" t="s">
        <v>52</v>
      </c>
      <c r="F39">
        <v>1</v>
      </c>
      <c r="G39">
        <v>146</v>
      </c>
      <c r="H39">
        <v>17</v>
      </c>
      <c r="I39" s="14">
        <f>COUNTIFS(W:W,A39,Y:Y,"&gt;2")</f>
        <v>2</v>
      </c>
      <c r="J39" s="14">
        <f>COUNTIFS(W:W,A39,Z:Z,"&gt;2")</f>
        <v>1</v>
      </c>
      <c r="K39">
        <f>COUNTIFS(W:W,A39,Y:Y,"&lt;3")</f>
        <v>17</v>
      </c>
      <c r="L39" s="4">
        <f>COUNTIFS(W:W,A39,Z:Z,"&lt;3")</f>
        <v>2</v>
      </c>
      <c r="M39">
        <f t="shared" si="0"/>
        <v>3</v>
      </c>
      <c r="N39">
        <f t="shared" si="1"/>
        <v>20</v>
      </c>
      <c r="O39">
        <f t="shared" si="2"/>
        <v>1</v>
      </c>
      <c r="P39">
        <f t="shared" si="3"/>
        <v>185</v>
      </c>
      <c r="Q39" s="13">
        <f t="shared" si="4"/>
        <v>1.6216216216216217</v>
      </c>
      <c r="R39" s="13">
        <f t="shared" si="5"/>
        <v>10.810810810810811</v>
      </c>
      <c r="S39" s="13">
        <f t="shared" si="6"/>
        <v>33.333333333333329</v>
      </c>
      <c r="W39" s="4" t="s">
        <v>67</v>
      </c>
      <c r="X39" t="str">
        <f>INDEX(B:B,MATCH(W39,A:A,0))</f>
        <v>X227</v>
      </c>
      <c r="Z39">
        <v>5</v>
      </c>
    </row>
    <row r="40" spans="1:26" x14ac:dyDescent="0.25">
      <c r="A40" t="s">
        <v>75</v>
      </c>
      <c r="B40" t="s">
        <v>18</v>
      </c>
      <c r="C40" t="s">
        <v>3</v>
      </c>
      <c r="D40" s="26">
        <v>3</v>
      </c>
      <c r="E40" t="s">
        <v>52</v>
      </c>
      <c r="F40">
        <v>2</v>
      </c>
      <c r="G40">
        <v>104</v>
      </c>
      <c r="H40">
        <v>22</v>
      </c>
      <c r="I40" s="14">
        <f>COUNTIFS(W:W,A40,Y:Y,"&gt;2")</f>
        <v>0</v>
      </c>
      <c r="J40" s="14">
        <f>COUNTIFS(W:W,A40,Z:Z,"&gt;2")</f>
        <v>3</v>
      </c>
      <c r="K40">
        <f>COUNTIFS(W:W,A40,Y:Y,"&lt;3")</f>
        <v>5</v>
      </c>
      <c r="L40" s="4">
        <f>COUNTIFS(W:W,A40,Z:Z,"&lt;3")</f>
        <v>2</v>
      </c>
      <c r="M40">
        <f t="shared" si="0"/>
        <v>3</v>
      </c>
      <c r="N40">
        <f t="shared" si="1"/>
        <v>27</v>
      </c>
      <c r="O40">
        <f t="shared" si="2"/>
        <v>3</v>
      </c>
      <c r="P40">
        <f t="shared" si="3"/>
        <v>136</v>
      </c>
      <c r="Q40" s="13">
        <f t="shared" si="4"/>
        <v>2.2058823529411766</v>
      </c>
      <c r="R40" s="13">
        <f t="shared" si="5"/>
        <v>19.852941176470587</v>
      </c>
      <c r="S40" s="13">
        <f t="shared" si="6"/>
        <v>100</v>
      </c>
      <c r="W40" s="4" t="s">
        <v>67</v>
      </c>
      <c r="X40" t="str">
        <f>INDEX(B:B,MATCH(W40,A:A,0))</f>
        <v>X227</v>
      </c>
      <c r="Y40">
        <v>2</v>
      </c>
      <c r="Z40">
        <v>1</v>
      </c>
    </row>
    <row r="41" spans="1:26" x14ac:dyDescent="0.25">
      <c r="A41" t="s">
        <v>76</v>
      </c>
      <c r="B41" t="s">
        <v>18</v>
      </c>
      <c r="C41" t="s">
        <v>3</v>
      </c>
      <c r="D41" s="26">
        <v>3</v>
      </c>
      <c r="E41" t="s">
        <v>52</v>
      </c>
      <c r="F41">
        <v>3</v>
      </c>
      <c r="G41">
        <v>78</v>
      </c>
      <c r="H41">
        <v>9</v>
      </c>
      <c r="I41" s="14">
        <f>COUNTIFS(W:W,A41,Y:Y,"&gt;2")</f>
        <v>10</v>
      </c>
      <c r="J41" s="14">
        <f>COUNTIFS(W:W,A41,Z:Z,"&gt;2")</f>
        <v>10</v>
      </c>
      <c r="K41">
        <f>COUNTIFS(W:W,A41,Y:Y,"&lt;3")</f>
        <v>9</v>
      </c>
      <c r="L41" s="4">
        <f>COUNTIFS(W:W,A41,Z:Z,"&lt;3")</f>
        <v>3</v>
      </c>
      <c r="M41">
        <f t="shared" si="0"/>
        <v>20</v>
      </c>
      <c r="N41">
        <f t="shared" si="1"/>
        <v>22</v>
      </c>
      <c r="O41">
        <f t="shared" si="2"/>
        <v>10</v>
      </c>
      <c r="P41">
        <f t="shared" si="3"/>
        <v>119</v>
      </c>
      <c r="Q41" s="13">
        <f t="shared" si="4"/>
        <v>16.806722689075631</v>
      </c>
      <c r="R41" s="13">
        <f t="shared" si="5"/>
        <v>18.487394957983195</v>
      </c>
      <c r="S41" s="13">
        <f t="shared" si="6"/>
        <v>50</v>
      </c>
      <c r="W41" s="4" t="s">
        <v>67</v>
      </c>
      <c r="X41" t="str">
        <f>INDEX(B:B,MATCH(W41,A:A,0))</f>
        <v>X227</v>
      </c>
      <c r="Y41">
        <v>1</v>
      </c>
    </row>
    <row r="42" spans="1:26" x14ac:dyDescent="0.25">
      <c r="A42" t="s">
        <v>77</v>
      </c>
      <c r="B42" t="s">
        <v>18</v>
      </c>
      <c r="C42" t="s">
        <v>3</v>
      </c>
      <c r="D42" s="26">
        <v>3</v>
      </c>
      <c r="E42" t="s">
        <v>52</v>
      </c>
      <c r="F42">
        <v>4</v>
      </c>
      <c r="G42">
        <v>81</v>
      </c>
      <c r="H42">
        <v>22</v>
      </c>
      <c r="I42" s="14">
        <f>COUNTIFS(W:W,A42,Y:Y,"&gt;2")</f>
        <v>2</v>
      </c>
      <c r="J42" s="14">
        <f>COUNTIFS(W:W,A42,Z:Z,"&gt;2")</f>
        <v>0</v>
      </c>
      <c r="K42">
        <f>COUNTIFS(W:W,A42,Y:Y,"&lt;3")</f>
        <v>3</v>
      </c>
      <c r="L42" s="4">
        <f>COUNTIFS(W:W,A42,Z:Z,"&lt;3")</f>
        <v>5</v>
      </c>
      <c r="M42">
        <f t="shared" si="0"/>
        <v>2</v>
      </c>
      <c r="N42">
        <f t="shared" si="1"/>
        <v>27</v>
      </c>
      <c r="O42">
        <f t="shared" si="2"/>
        <v>0</v>
      </c>
      <c r="P42">
        <f t="shared" si="3"/>
        <v>113</v>
      </c>
      <c r="Q42" s="13">
        <f t="shared" si="4"/>
        <v>1.7699115044247788</v>
      </c>
      <c r="R42" s="13">
        <f t="shared" si="5"/>
        <v>23.893805309734514</v>
      </c>
      <c r="S42" s="13">
        <f t="shared" si="6"/>
        <v>0</v>
      </c>
      <c r="W42" s="4" t="s">
        <v>67</v>
      </c>
      <c r="X42" t="str">
        <f>INDEX(B:B,MATCH(W42,A:A,0))</f>
        <v>X227</v>
      </c>
      <c r="Y42">
        <v>3</v>
      </c>
    </row>
    <row r="43" spans="1:26" x14ac:dyDescent="0.25">
      <c r="A43" t="s">
        <v>78</v>
      </c>
      <c r="B43" t="s">
        <v>18</v>
      </c>
      <c r="C43" t="s">
        <v>3</v>
      </c>
      <c r="D43" s="26">
        <v>3</v>
      </c>
      <c r="E43" t="s">
        <v>52</v>
      </c>
      <c r="F43">
        <v>5</v>
      </c>
      <c r="G43">
        <v>46</v>
      </c>
      <c r="H43">
        <v>30</v>
      </c>
      <c r="I43" s="14">
        <f>COUNTIFS(W:W,A43,Y:Y,"&gt;2")</f>
        <v>10</v>
      </c>
      <c r="J43" s="14">
        <f>COUNTIFS(W:W,A43,Z:Z,"&gt;2")</f>
        <v>14</v>
      </c>
      <c r="K43">
        <f>COUNTIFS(W:W,A43,Y:Y,"&lt;3")</f>
        <v>6</v>
      </c>
      <c r="L43" s="4">
        <f>COUNTIFS(W:W,A43,Z:Z,"&lt;3")</f>
        <v>0</v>
      </c>
      <c r="M43">
        <f t="shared" si="0"/>
        <v>24</v>
      </c>
      <c r="N43">
        <f t="shared" si="1"/>
        <v>44</v>
      </c>
      <c r="O43">
        <f t="shared" si="2"/>
        <v>14</v>
      </c>
      <c r="P43">
        <f t="shared" si="3"/>
        <v>106</v>
      </c>
      <c r="Q43" s="13">
        <f t="shared" si="4"/>
        <v>22.641509433962266</v>
      </c>
      <c r="R43" s="13">
        <f t="shared" si="5"/>
        <v>41.509433962264154</v>
      </c>
      <c r="S43" s="13">
        <f t="shared" si="6"/>
        <v>58.333333333333336</v>
      </c>
      <c r="W43" s="4" t="s">
        <v>67</v>
      </c>
      <c r="X43" t="str">
        <f>INDEX(B:B,MATCH(W43,A:A,0))</f>
        <v>X227</v>
      </c>
      <c r="Y43">
        <v>5</v>
      </c>
    </row>
    <row r="44" spans="1:26" x14ac:dyDescent="0.25">
      <c r="A44" t="s">
        <v>79</v>
      </c>
      <c r="B44" t="s">
        <v>19</v>
      </c>
      <c r="C44" t="s">
        <v>3</v>
      </c>
      <c r="D44" s="26">
        <v>3</v>
      </c>
      <c r="E44" t="s">
        <v>52</v>
      </c>
      <c r="F44">
        <v>1</v>
      </c>
      <c r="G44">
        <v>54</v>
      </c>
      <c r="H44">
        <v>4</v>
      </c>
      <c r="I44" s="14">
        <f>COUNTIFS(W:W,A44,Y:Y,"&gt;2")</f>
        <v>2</v>
      </c>
      <c r="J44" s="14">
        <f>COUNTIFS(W:W,A44,Z:Z,"&gt;2")</f>
        <v>4</v>
      </c>
      <c r="K44">
        <f>COUNTIFS(W:W,A44,Y:Y,"&lt;3")</f>
        <v>5</v>
      </c>
      <c r="L44" s="4">
        <f>COUNTIFS(W:W,A44,Z:Z,"&lt;3")</f>
        <v>0</v>
      </c>
      <c r="M44">
        <f t="shared" si="0"/>
        <v>6</v>
      </c>
      <c r="N44">
        <f t="shared" si="1"/>
        <v>8</v>
      </c>
      <c r="O44">
        <f t="shared" si="2"/>
        <v>4</v>
      </c>
      <c r="P44">
        <f t="shared" si="3"/>
        <v>69</v>
      </c>
      <c r="Q44" s="13">
        <f t="shared" si="4"/>
        <v>8.695652173913043</v>
      </c>
      <c r="R44" s="13">
        <f t="shared" si="5"/>
        <v>11.594202898550725</v>
      </c>
      <c r="S44" s="13">
        <f t="shared" si="6"/>
        <v>66.666666666666657</v>
      </c>
      <c r="W44" s="4" t="s">
        <v>67</v>
      </c>
      <c r="X44" t="str">
        <f>INDEX(B:B,MATCH(W44,A:A,0))</f>
        <v>X227</v>
      </c>
      <c r="Y44">
        <v>2</v>
      </c>
    </row>
    <row r="45" spans="1:26" x14ac:dyDescent="0.25">
      <c r="A45" t="s">
        <v>80</v>
      </c>
      <c r="B45" t="s">
        <v>19</v>
      </c>
      <c r="C45" t="s">
        <v>3</v>
      </c>
      <c r="D45" s="26">
        <v>3</v>
      </c>
      <c r="E45" t="s">
        <v>52</v>
      </c>
      <c r="F45">
        <v>2</v>
      </c>
      <c r="G45">
        <v>41</v>
      </c>
      <c r="H45">
        <v>10</v>
      </c>
      <c r="I45" s="14">
        <f>COUNTIFS(W:W,A45,Y:Y,"&gt;2")</f>
        <v>2</v>
      </c>
      <c r="J45" s="14">
        <f>COUNTIFS(W:W,A45,Z:Z,"&gt;2")</f>
        <v>2</v>
      </c>
      <c r="K45">
        <f>COUNTIFS(W:W,A45,Y:Y,"&lt;3")</f>
        <v>9</v>
      </c>
      <c r="L45" s="4">
        <f>COUNTIFS(W:W,A45,Z:Z,"&lt;3")</f>
        <v>1</v>
      </c>
      <c r="M45">
        <f t="shared" si="0"/>
        <v>4</v>
      </c>
      <c r="N45">
        <f t="shared" si="1"/>
        <v>13</v>
      </c>
      <c r="O45">
        <f t="shared" si="2"/>
        <v>2</v>
      </c>
      <c r="P45">
        <f t="shared" si="3"/>
        <v>65</v>
      </c>
      <c r="Q45" s="13">
        <f t="shared" si="4"/>
        <v>6.1538461538461542</v>
      </c>
      <c r="R45" s="13">
        <f t="shared" si="5"/>
        <v>20</v>
      </c>
      <c r="S45" s="13">
        <f t="shared" si="6"/>
        <v>50</v>
      </c>
      <c r="W45" s="4" t="s">
        <v>67</v>
      </c>
      <c r="X45" t="str">
        <f>INDEX(B:B,MATCH(W45,A:A,0))</f>
        <v>X227</v>
      </c>
      <c r="Y45">
        <v>1</v>
      </c>
    </row>
    <row r="46" spans="1:26" x14ac:dyDescent="0.25">
      <c r="A46" t="s">
        <v>81</v>
      </c>
      <c r="B46" t="s">
        <v>19</v>
      </c>
      <c r="C46" t="s">
        <v>3</v>
      </c>
      <c r="D46" s="26">
        <v>3</v>
      </c>
      <c r="E46" t="s">
        <v>52</v>
      </c>
      <c r="F46">
        <v>3</v>
      </c>
      <c r="G46">
        <v>37</v>
      </c>
      <c r="H46">
        <v>13</v>
      </c>
      <c r="I46" s="14">
        <f>COUNTIFS(W:W,A46,Y:Y,"&gt;2")</f>
        <v>1</v>
      </c>
      <c r="J46" s="14">
        <f>COUNTIFS(W:W,A46,Z:Z,"&gt;2")</f>
        <v>1</v>
      </c>
      <c r="K46">
        <f>COUNTIFS(W:W,A46,Y:Y,"&lt;3")</f>
        <v>9</v>
      </c>
      <c r="L46" s="4">
        <f>COUNTIFS(W:W,A46,Z:Z,"&lt;3")</f>
        <v>2</v>
      </c>
      <c r="M46">
        <f t="shared" si="0"/>
        <v>2</v>
      </c>
      <c r="N46">
        <f t="shared" si="1"/>
        <v>16</v>
      </c>
      <c r="O46">
        <f t="shared" si="2"/>
        <v>1</v>
      </c>
      <c r="P46">
        <f t="shared" si="3"/>
        <v>63</v>
      </c>
      <c r="Q46" s="13">
        <f t="shared" si="4"/>
        <v>3.1746031746031744</v>
      </c>
      <c r="R46" s="13">
        <f t="shared" si="5"/>
        <v>25.396825396825395</v>
      </c>
      <c r="S46" s="13">
        <f t="shared" si="6"/>
        <v>50</v>
      </c>
      <c r="W46" s="4" t="s">
        <v>67</v>
      </c>
      <c r="X46" t="str">
        <f>INDEX(B:B,MATCH(W46,A:A,0))</f>
        <v>X227</v>
      </c>
      <c r="Y46">
        <v>1</v>
      </c>
    </row>
    <row r="47" spans="1:26" x14ac:dyDescent="0.25">
      <c r="A47" t="s">
        <v>82</v>
      </c>
      <c r="B47" t="s">
        <v>19</v>
      </c>
      <c r="C47" t="s">
        <v>3</v>
      </c>
      <c r="D47" s="26">
        <v>3</v>
      </c>
      <c r="E47" t="s">
        <v>52</v>
      </c>
      <c r="F47">
        <v>4</v>
      </c>
      <c r="G47">
        <v>14</v>
      </c>
      <c r="H47">
        <v>17</v>
      </c>
      <c r="I47" s="14">
        <f>COUNTIFS(W:W,A47,Y:Y,"&gt;2")</f>
        <v>3</v>
      </c>
      <c r="J47" s="14">
        <f>COUNTIFS(W:W,A47,Z:Z,"&gt;2")</f>
        <v>2</v>
      </c>
      <c r="K47">
        <f>COUNTIFS(W:W,A47,Y:Y,"&lt;3")</f>
        <v>5</v>
      </c>
      <c r="L47" s="4">
        <f>COUNTIFS(W:W,A47,Z:Z,"&lt;3")</f>
        <v>1</v>
      </c>
      <c r="M47">
        <f t="shared" si="0"/>
        <v>5</v>
      </c>
      <c r="N47">
        <f t="shared" si="1"/>
        <v>20</v>
      </c>
      <c r="O47">
        <f t="shared" si="2"/>
        <v>2</v>
      </c>
      <c r="P47">
        <f t="shared" si="3"/>
        <v>42</v>
      </c>
      <c r="Q47" s="13">
        <f t="shared" si="4"/>
        <v>11.904761904761903</v>
      </c>
      <c r="R47" s="13">
        <f t="shared" si="5"/>
        <v>47.619047619047613</v>
      </c>
      <c r="S47" s="13">
        <f t="shared" si="6"/>
        <v>40</v>
      </c>
      <c r="W47" s="4" t="s">
        <v>67</v>
      </c>
      <c r="X47" t="str">
        <f>INDEX(B:B,MATCH(W47,A:A,0))</f>
        <v>X227</v>
      </c>
      <c r="Y47">
        <v>1</v>
      </c>
    </row>
    <row r="48" spans="1:26" x14ac:dyDescent="0.25">
      <c r="A48" t="s">
        <v>83</v>
      </c>
      <c r="B48" t="s">
        <v>19</v>
      </c>
      <c r="C48" t="s">
        <v>3</v>
      </c>
      <c r="D48" s="26">
        <v>3</v>
      </c>
      <c r="E48" t="s">
        <v>52</v>
      </c>
      <c r="F48">
        <v>5</v>
      </c>
      <c r="G48">
        <v>70</v>
      </c>
      <c r="H48">
        <v>33</v>
      </c>
      <c r="I48" s="14">
        <f>COUNTIFS(W:W,A48,Y:Y,"&gt;2")</f>
        <v>5</v>
      </c>
      <c r="J48" s="14">
        <f>COUNTIFS(W:W,A48,Z:Z,"&gt;2")</f>
        <v>2</v>
      </c>
      <c r="K48">
        <f>COUNTIFS(W:W,A48,Y:Y,"&lt;3")</f>
        <v>10</v>
      </c>
      <c r="L48" s="4">
        <f>COUNTIFS(W:W,A48,Z:Z,"&lt;3")</f>
        <v>0</v>
      </c>
      <c r="M48">
        <f t="shared" si="0"/>
        <v>7</v>
      </c>
      <c r="N48">
        <f t="shared" si="1"/>
        <v>35</v>
      </c>
      <c r="O48">
        <f t="shared" si="2"/>
        <v>2</v>
      </c>
      <c r="P48">
        <f t="shared" si="3"/>
        <v>120</v>
      </c>
      <c r="Q48" s="13">
        <f t="shared" si="4"/>
        <v>5.833333333333333</v>
      </c>
      <c r="R48" s="13">
        <f t="shared" si="5"/>
        <v>29.166666666666668</v>
      </c>
      <c r="S48" s="13">
        <f t="shared" si="6"/>
        <v>28.571428571428569</v>
      </c>
      <c r="W48" s="4" t="s">
        <v>67</v>
      </c>
      <c r="X48" t="str">
        <f>INDEX(B:B,MATCH(W48,A:A,0))</f>
        <v>X227</v>
      </c>
      <c r="Y48">
        <v>3</v>
      </c>
    </row>
    <row r="49" spans="1:26" x14ac:dyDescent="0.25">
      <c r="A49" t="s">
        <v>333</v>
      </c>
      <c r="B49" t="s">
        <v>23</v>
      </c>
      <c r="C49" t="s">
        <v>3</v>
      </c>
      <c r="D49" s="26">
        <v>3</v>
      </c>
      <c r="E49" t="s">
        <v>52</v>
      </c>
      <c r="F49">
        <v>1</v>
      </c>
      <c r="G49">
        <v>43</v>
      </c>
      <c r="H49">
        <v>5</v>
      </c>
      <c r="I49" s="14">
        <f>COUNTIFS(W:W,A49,Y:Y,"&gt;2")</f>
        <v>3</v>
      </c>
      <c r="J49" s="14">
        <f>COUNTIFS(W:W,A49,Z:Z,"&gt;2")</f>
        <v>0</v>
      </c>
      <c r="K49">
        <f>COUNTIFS(W:W,A49,Y:Y,"&lt;3")</f>
        <v>6</v>
      </c>
      <c r="L49" s="4">
        <f>COUNTIFS(W:W,A49,Z:Z,"&lt;3")</f>
        <v>0</v>
      </c>
      <c r="M49">
        <f t="shared" si="0"/>
        <v>3</v>
      </c>
      <c r="N49">
        <f t="shared" si="1"/>
        <v>5</v>
      </c>
      <c r="O49">
        <f t="shared" si="2"/>
        <v>0</v>
      </c>
      <c r="P49">
        <f t="shared" si="3"/>
        <v>57</v>
      </c>
      <c r="Q49" s="13">
        <f t="shared" si="4"/>
        <v>5.2631578947368416</v>
      </c>
      <c r="R49" s="13">
        <f t="shared" si="5"/>
        <v>8.7719298245614024</v>
      </c>
      <c r="S49" s="13">
        <f t="shared" si="6"/>
        <v>0</v>
      </c>
      <c r="W49" s="4" t="s">
        <v>68</v>
      </c>
      <c r="X49" t="str">
        <f>INDEX(B:B,MATCH(W49,A:A,0))</f>
        <v>X227</v>
      </c>
      <c r="Z49">
        <v>3</v>
      </c>
    </row>
    <row r="50" spans="1:26" x14ac:dyDescent="0.25">
      <c r="A50" t="s">
        <v>334</v>
      </c>
      <c r="B50" t="s">
        <v>23</v>
      </c>
      <c r="C50" t="s">
        <v>3</v>
      </c>
      <c r="D50" s="26">
        <v>3</v>
      </c>
      <c r="E50" t="s">
        <v>52</v>
      </c>
      <c r="F50">
        <v>2</v>
      </c>
      <c r="G50">
        <v>63</v>
      </c>
      <c r="H50">
        <v>18</v>
      </c>
      <c r="I50" s="14">
        <f>COUNTIFS(W:W,A50,Y:Y,"&gt;2")</f>
        <v>6</v>
      </c>
      <c r="J50" s="14">
        <f>COUNTIFS(W:W,A50,Z:Z,"&gt;2")</f>
        <v>0</v>
      </c>
      <c r="K50">
        <f>COUNTIFS(W:W,A50,Y:Y,"&lt;3")</f>
        <v>7</v>
      </c>
      <c r="L50" s="4">
        <f>COUNTIFS(W:W,A50,Z:Z,"&lt;3")</f>
        <v>0</v>
      </c>
      <c r="M50">
        <f t="shared" si="0"/>
        <v>6</v>
      </c>
      <c r="N50">
        <f t="shared" si="1"/>
        <v>18</v>
      </c>
      <c r="O50">
        <f t="shared" si="2"/>
        <v>0</v>
      </c>
      <c r="P50">
        <f t="shared" si="3"/>
        <v>94</v>
      </c>
      <c r="Q50" s="13">
        <f t="shared" si="4"/>
        <v>6.3829787234042552</v>
      </c>
      <c r="R50" s="13">
        <f t="shared" si="5"/>
        <v>19.148936170212767</v>
      </c>
      <c r="S50" s="13">
        <f t="shared" si="6"/>
        <v>0</v>
      </c>
      <c r="W50" s="4" t="s">
        <v>68</v>
      </c>
      <c r="X50" t="str">
        <f>INDEX(B:B,MATCH(W50,A:A,0))</f>
        <v>X227</v>
      </c>
      <c r="Z50">
        <v>1</v>
      </c>
    </row>
    <row r="51" spans="1:26" x14ac:dyDescent="0.25">
      <c r="A51" t="s">
        <v>335</v>
      </c>
      <c r="B51" t="s">
        <v>23</v>
      </c>
      <c r="C51" t="s">
        <v>3</v>
      </c>
      <c r="D51" s="26">
        <v>3</v>
      </c>
      <c r="E51" t="s">
        <v>52</v>
      </c>
      <c r="F51">
        <v>3</v>
      </c>
      <c r="G51">
        <v>87</v>
      </c>
      <c r="H51">
        <v>4</v>
      </c>
      <c r="I51" s="14">
        <f>COUNTIFS(W:W,A51,Y:Y,"&gt;2")</f>
        <v>3</v>
      </c>
      <c r="J51" s="14">
        <f>COUNTIFS(W:W,A51,Z:Z,"&gt;2")</f>
        <v>0</v>
      </c>
      <c r="K51">
        <f>COUNTIFS(W:W,A51,Y:Y,"&lt;3")</f>
        <v>7</v>
      </c>
      <c r="L51" s="4">
        <f>COUNTIFS(W:W,A51,Z:Z,"&lt;3")</f>
        <v>0</v>
      </c>
      <c r="M51">
        <f t="shared" si="0"/>
        <v>3</v>
      </c>
      <c r="N51">
        <f t="shared" si="1"/>
        <v>4</v>
      </c>
      <c r="O51">
        <f t="shared" si="2"/>
        <v>0</v>
      </c>
      <c r="P51">
        <f t="shared" si="3"/>
        <v>101</v>
      </c>
      <c r="Q51" s="13">
        <f t="shared" si="4"/>
        <v>2.9702970297029703</v>
      </c>
      <c r="R51" s="13">
        <f t="shared" si="5"/>
        <v>3.9603960396039604</v>
      </c>
      <c r="S51" s="13">
        <f t="shared" si="6"/>
        <v>0</v>
      </c>
      <c r="W51" s="4" t="s">
        <v>68</v>
      </c>
      <c r="X51" t="str">
        <f>INDEX(B:B,MATCH(W51,A:A,0))</f>
        <v>X227</v>
      </c>
      <c r="Z51">
        <v>4</v>
      </c>
    </row>
    <row r="52" spans="1:26" x14ac:dyDescent="0.25">
      <c r="A52" t="s">
        <v>336</v>
      </c>
      <c r="B52" t="s">
        <v>23</v>
      </c>
      <c r="C52" t="s">
        <v>3</v>
      </c>
      <c r="D52" s="26">
        <v>3</v>
      </c>
      <c r="E52" t="s">
        <v>52</v>
      </c>
      <c r="F52">
        <v>4</v>
      </c>
      <c r="G52">
        <v>83</v>
      </c>
      <c r="H52">
        <v>5</v>
      </c>
      <c r="I52" s="14">
        <f>COUNTIFS(W:W,A52,Y:Y,"&gt;2")</f>
        <v>5</v>
      </c>
      <c r="J52" s="14">
        <f>COUNTIFS(W:W,A52,Z:Z,"&gt;2")</f>
        <v>0</v>
      </c>
      <c r="K52">
        <f>COUNTIFS(W:W,A52,Y:Y,"&lt;3")</f>
        <v>2</v>
      </c>
      <c r="L52" s="4">
        <f>COUNTIFS(W:W,A52,Z:Z,"&lt;3")</f>
        <v>0</v>
      </c>
      <c r="M52">
        <f t="shared" si="0"/>
        <v>5</v>
      </c>
      <c r="N52">
        <f t="shared" si="1"/>
        <v>5</v>
      </c>
      <c r="O52">
        <f t="shared" si="2"/>
        <v>0</v>
      </c>
      <c r="P52">
        <f t="shared" si="3"/>
        <v>95</v>
      </c>
      <c r="Q52" s="13">
        <f t="shared" si="4"/>
        <v>5.2631578947368416</v>
      </c>
      <c r="R52" s="13">
        <f t="shared" si="5"/>
        <v>5.2631578947368416</v>
      </c>
      <c r="S52" s="13">
        <f t="shared" si="6"/>
        <v>0</v>
      </c>
      <c r="W52" s="4" t="s">
        <v>68</v>
      </c>
      <c r="X52" t="str">
        <f>INDEX(B:B,MATCH(W52,A:A,0))</f>
        <v>X227</v>
      </c>
      <c r="Z52">
        <v>4</v>
      </c>
    </row>
    <row r="53" spans="1:26" x14ac:dyDescent="0.25">
      <c r="A53" t="s">
        <v>337</v>
      </c>
      <c r="B53" t="s">
        <v>23</v>
      </c>
      <c r="C53" t="s">
        <v>3</v>
      </c>
      <c r="D53" s="26">
        <v>3</v>
      </c>
      <c r="E53" t="s">
        <v>52</v>
      </c>
      <c r="F53">
        <v>5</v>
      </c>
      <c r="G53">
        <v>58</v>
      </c>
      <c r="H53">
        <v>5</v>
      </c>
      <c r="I53" s="14">
        <f>COUNTIFS(W:W,A53,Y:Y,"&gt;2")</f>
        <v>3</v>
      </c>
      <c r="J53" s="14">
        <f>COUNTIFS(W:W,A53,Z:Z,"&gt;2")</f>
        <v>0</v>
      </c>
      <c r="K53">
        <f>COUNTIFS(W:W,A53,Y:Y,"&lt;3")</f>
        <v>9</v>
      </c>
      <c r="L53" s="4">
        <f>COUNTIFS(W:W,A53,Z:Z,"&lt;3")</f>
        <v>2</v>
      </c>
      <c r="M53">
        <f t="shared" si="0"/>
        <v>3</v>
      </c>
      <c r="N53">
        <f t="shared" si="1"/>
        <v>7</v>
      </c>
      <c r="O53">
        <f t="shared" si="2"/>
        <v>0</v>
      </c>
      <c r="P53">
        <f t="shared" si="3"/>
        <v>77</v>
      </c>
      <c r="Q53" s="13">
        <f t="shared" si="4"/>
        <v>3.8961038961038961</v>
      </c>
      <c r="R53" s="13">
        <f t="shared" si="5"/>
        <v>9.0909090909090917</v>
      </c>
      <c r="S53" s="13">
        <f t="shared" si="6"/>
        <v>0</v>
      </c>
      <c r="W53" s="4" t="s">
        <v>68</v>
      </c>
      <c r="X53" t="str">
        <f>INDEX(B:B,MATCH(W53,A:A,0))</f>
        <v>X227</v>
      </c>
      <c r="Z53">
        <v>7</v>
      </c>
    </row>
    <row r="54" spans="1:26" x14ac:dyDescent="0.25">
      <c r="A54" t="s">
        <v>64</v>
      </c>
      <c r="B54" t="s">
        <v>21</v>
      </c>
      <c r="C54" t="s">
        <v>3</v>
      </c>
      <c r="D54" s="26">
        <v>3</v>
      </c>
      <c r="E54" t="s">
        <v>52</v>
      </c>
      <c r="F54">
        <v>1</v>
      </c>
      <c r="G54">
        <v>41</v>
      </c>
      <c r="H54">
        <v>35</v>
      </c>
      <c r="I54" s="14">
        <f>COUNTIFS(W:W,A54,Y:Y,"&gt;2")</f>
        <v>3</v>
      </c>
      <c r="J54" s="14">
        <f>COUNTIFS(W:W,A54,Z:Z,"&gt;2")</f>
        <v>3</v>
      </c>
      <c r="K54">
        <f>COUNTIFS(W:W,A54,Y:Y,"&lt;3")</f>
        <v>9</v>
      </c>
      <c r="L54" s="4">
        <f>COUNTIFS(W:W,A54,Z:Z,"&lt;3")</f>
        <v>2</v>
      </c>
      <c r="M54">
        <f t="shared" si="0"/>
        <v>6</v>
      </c>
      <c r="N54">
        <f t="shared" si="1"/>
        <v>40</v>
      </c>
      <c r="O54">
        <f t="shared" si="2"/>
        <v>3</v>
      </c>
      <c r="P54">
        <f t="shared" si="3"/>
        <v>93</v>
      </c>
      <c r="Q54" s="13">
        <f t="shared" si="4"/>
        <v>6.4516129032258061</v>
      </c>
      <c r="R54" s="13">
        <f t="shared" si="5"/>
        <v>43.01075268817204</v>
      </c>
      <c r="S54" s="13">
        <f t="shared" si="6"/>
        <v>50</v>
      </c>
      <c r="W54" s="4" t="s">
        <v>68</v>
      </c>
      <c r="X54" t="str">
        <f>INDEX(B:B,MATCH(W54,A:A,0))</f>
        <v>X227</v>
      </c>
      <c r="Y54">
        <v>1</v>
      </c>
    </row>
    <row r="55" spans="1:26" x14ac:dyDescent="0.25">
      <c r="A55" t="s">
        <v>65</v>
      </c>
      <c r="B55" t="s">
        <v>21</v>
      </c>
      <c r="C55" t="s">
        <v>3</v>
      </c>
      <c r="D55" s="26">
        <v>3</v>
      </c>
      <c r="E55" t="s">
        <v>52</v>
      </c>
      <c r="F55">
        <v>2</v>
      </c>
      <c r="G55">
        <v>24</v>
      </c>
      <c r="H55">
        <v>15</v>
      </c>
      <c r="I55" s="14">
        <f>COUNTIFS(W:W,A55,Y:Y,"&gt;2")</f>
        <v>4</v>
      </c>
      <c r="J55" s="14">
        <f>COUNTIFS(W:W,A55,Z:Z,"&gt;2")</f>
        <v>2</v>
      </c>
      <c r="K55">
        <f>COUNTIFS(W:W,A55,Y:Y,"&lt;3")</f>
        <v>1</v>
      </c>
      <c r="L55" s="4">
        <f>COUNTIFS(W:W,A55,Z:Z,"&lt;3")</f>
        <v>2</v>
      </c>
      <c r="M55">
        <f t="shared" si="0"/>
        <v>6</v>
      </c>
      <c r="N55">
        <f t="shared" si="1"/>
        <v>19</v>
      </c>
      <c r="O55">
        <f t="shared" si="2"/>
        <v>2</v>
      </c>
      <c r="P55">
        <f t="shared" si="3"/>
        <v>48</v>
      </c>
      <c r="Q55" s="13">
        <f t="shared" si="4"/>
        <v>12.5</v>
      </c>
      <c r="R55" s="13">
        <f t="shared" si="5"/>
        <v>39.583333333333329</v>
      </c>
      <c r="S55" s="13">
        <f t="shared" si="6"/>
        <v>33.333333333333329</v>
      </c>
      <c r="W55" s="4" t="s">
        <v>68</v>
      </c>
      <c r="X55" t="str">
        <f>INDEX(B:B,MATCH(W55,A:A,0))</f>
        <v>X227</v>
      </c>
      <c r="Y55">
        <v>4</v>
      </c>
    </row>
    <row r="56" spans="1:26" x14ac:dyDescent="0.25">
      <c r="A56" t="s">
        <v>66</v>
      </c>
      <c r="B56" t="s">
        <v>21</v>
      </c>
      <c r="C56" t="s">
        <v>3</v>
      </c>
      <c r="D56" s="26">
        <v>3</v>
      </c>
      <c r="E56" t="s">
        <v>52</v>
      </c>
      <c r="F56">
        <v>3</v>
      </c>
      <c r="G56">
        <v>50</v>
      </c>
      <c r="H56">
        <v>32</v>
      </c>
      <c r="I56" s="14">
        <f>COUNTIFS(W:W,A56,Y:Y,"&gt;2")</f>
        <v>2</v>
      </c>
      <c r="J56" s="14">
        <f>COUNTIFS(W:W,A56,Z:Z,"&gt;2")</f>
        <v>6</v>
      </c>
      <c r="K56">
        <f>COUNTIFS(W:W,A56,Y:Y,"&lt;3")</f>
        <v>6</v>
      </c>
      <c r="L56" s="4">
        <f>COUNTIFS(W:W,A56,Z:Z,"&lt;3")</f>
        <v>7</v>
      </c>
      <c r="M56">
        <f t="shared" si="0"/>
        <v>8</v>
      </c>
      <c r="N56">
        <f t="shared" si="1"/>
        <v>45</v>
      </c>
      <c r="O56">
        <f t="shared" si="2"/>
        <v>6</v>
      </c>
      <c r="P56">
        <f t="shared" si="3"/>
        <v>103</v>
      </c>
      <c r="Q56" s="13">
        <f t="shared" si="4"/>
        <v>7.7669902912621351</v>
      </c>
      <c r="R56" s="13">
        <f t="shared" si="5"/>
        <v>43.689320388349515</v>
      </c>
      <c r="S56" s="13">
        <f t="shared" si="6"/>
        <v>75</v>
      </c>
      <c r="W56" s="4" t="s">
        <v>68</v>
      </c>
      <c r="X56" t="str">
        <f>INDEX(B:B,MATCH(W56,A:A,0))</f>
        <v>X227</v>
      </c>
      <c r="Y56">
        <v>1</v>
      </c>
      <c r="Z56">
        <v>4</v>
      </c>
    </row>
    <row r="57" spans="1:26" x14ac:dyDescent="0.25">
      <c r="A57" t="s">
        <v>67</v>
      </c>
      <c r="B57" t="s">
        <v>21</v>
      </c>
      <c r="C57" t="s">
        <v>3</v>
      </c>
      <c r="D57" s="26">
        <v>3</v>
      </c>
      <c r="E57" t="s">
        <v>52</v>
      </c>
      <c r="F57">
        <v>4</v>
      </c>
      <c r="G57">
        <v>57</v>
      </c>
      <c r="H57">
        <v>23</v>
      </c>
      <c r="I57" s="14">
        <f>COUNTIFS(W:W,A57,Y:Y,"&gt;2")</f>
        <v>5</v>
      </c>
      <c r="J57" s="14">
        <f>COUNTIFS(W:W,A57,Z:Z,"&gt;2")</f>
        <v>3</v>
      </c>
      <c r="K57">
        <f>COUNTIFS(W:W,A57,Y:Y,"&lt;3")</f>
        <v>8</v>
      </c>
      <c r="L57" s="4">
        <f>COUNTIFS(W:W,A57,Z:Z,"&lt;3")</f>
        <v>3</v>
      </c>
      <c r="M57">
        <f t="shared" si="0"/>
        <v>8</v>
      </c>
      <c r="N57">
        <f t="shared" si="1"/>
        <v>29</v>
      </c>
      <c r="O57">
        <f t="shared" si="2"/>
        <v>3</v>
      </c>
      <c r="P57">
        <f t="shared" si="3"/>
        <v>99</v>
      </c>
      <c r="Q57" s="13">
        <f t="shared" si="4"/>
        <v>8.0808080808080813</v>
      </c>
      <c r="R57" s="13">
        <f t="shared" si="5"/>
        <v>29.292929292929294</v>
      </c>
      <c r="S57" s="13">
        <f t="shared" si="6"/>
        <v>37.5</v>
      </c>
      <c r="W57" s="4" t="s">
        <v>68</v>
      </c>
      <c r="X57" t="str">
        <f>INDEX(B:B,MATCH(W57,A:A,0))</f>
        <v>X227</v>
      </c>
      <c r="Y57">
        <v>3</v>
      </c>
      <c r="Z57">
        <v>3</v>
      </c>
    </row>
    <row r="58" spans="1:26" x14ac:dyDescent="0.25">
      <c r="A58" t="s">
        <v>68</v>
      </c>
      <c r="B58" t="s">
        <v>21</v>
      </c>
      <c r="C58" t="s">
        <v>3</v>
      </c>
      <c r="D58" s="26">
        <v>3</v>
      </c>
      <c r="E58" t="s">
        <v>52</v>
      </c>
      <c r="F58">
        <v>5</v>
      </c>
      <c r="G58">
        <v>59</v>
      </c>
      <c r="H58">
        <v>50</v>
      </c>
      <c r="I58" s="14">
        <f>COUNTIFS(W:W,A58,Y:Y,"&gt;2")</f>
        <v>2</v>
      </c>
      <c r="J58" s="14">
        <f>COUNTIFS(W:W,A58,Z:Z,"&gt;2")</f>
        <v>6</v>
      </c>
      <c r="K58">
        <f>COUNTIFS(W:W,A58,Y:Y,"&lt;3")</f>
        <v>2</v>
      </c>
      <c r="L58" s="4">
        <f>COUNTIFS(W:W,A58,Z:Z,"&lt;3")</f>
        <v>1</v>
      </c>
      <c r="M58">
        <f t="shared" si="0"/>
        <v>8</v>
      </c>
      <c r="N58">
        <f t="shared" si="1"/>
        <v>57</v>
      </c>
      <c r="O58">
        <f t="shared" si="2"/>
        <v>6</v>
      </c>
      <c r="P58">
        <f t="shared" si="3"/>
        <v>120</v>
      </c>
      <c r="Q58" s="13">
        <f t="shared" si="4"/>
        <v>6.666666666666667</v>
      </c>
      <c r="R58" s="13">
        <f t="shared" si="5"/>
        <v>47.5</v>
      </c>
      <c r="S58" s="13">
        <f t="shared" si="6"/>
        <v>75</v>
      </c>
      <c r="W58" s="4" t="s">
        <v>69</v>
      </c>
      <c r="X58" t="str">
        <f>INDEX(B:B,MATCH(W58,A:A,0))</f>
        <v>F427</v>
      </c>
      <c r="Z58">
        <v>3</v>
      </c>
    </row>
    <row r="59" spans="1:26" x14ac:dyDescent="0.25">
      <c r="A59" t="s">
        <v>128</v>
      </c>
      <c r="B59" t="s">
        <v>36</v>
      </c>
      <c r="C59" t="s">
        <v>3</v>
      </c>
      <c r="D59" s="26">
        <v>12</v>
      </c>
      <c r="E59" t="s">
        <v>52</v>
      </c>
      <c r="F59">
        <v>1</v>
      </c>
      <c r="G59">
        <v>20</v>
      </c>
      <c r="H59">
        <v>7</v>
      </c>
      <c r="I59" s="14">
        <f>COUNTIFS(W:W,A59,Y:Y,"&gt;2")</f>
        <v>12</v>
      </c>
      <c r="J59" s="14">
        <f>COUNTIFS(W:W,A59,Z:Z,"&gt;2")</f>
        <v>1</v>
      </c>
      <c r="K59">
        <f>COUNTIFS(W:W,A59,Y:Y,"&lt;3")</f>
        <v>12</v>
      </c>
      <c r="L59" s="4">
        <f>COUNTIFS(W:W,A59,Z:Z,"&lt;3")</f>
        <v>1</v>
      </c>
      <c r="M59">
        <f t="shared" si="0"/>
        <v>13</v>
      </c>
      <c r="N59">
        <f t="shared" si="1"/>
        <v>9</v>
      </c>
      <c r="O59">
        <f t="shared" si="2"/>
        <v>1</v>
      </c>
      <c r="P59">
        <f t="shared" si="3"/>
        <v>53</v>
      </c>
      <c r="Q59" s="13">
        <f t="shared" si="4"/>
        <v>24.528301886792452</v>
      </c>
      <c r="R59" s="13">
        <f t="shared" si="5"/>
        <v>16.981132075471699</v>
      </c>
      <c r="S59" s="13">
        <f t="shared" si="6"/>
        <v>7.6923076923076925</v>
      </c>
      <c r="W59" s="4" t="s">
        <v>69</v>
      </c>
      <c r="X59" t="str">
        <f>INDEX(B:B,MATCH(W59,A:A,0))</f>
        <v>F427</v>
      </c>
      <c r="Z59">
        <v>2</v>
      </c>
    </row>
    <row r="60" spans="1:26" x14ac:dyDescent="0.25">
      <c r="A60" t="s">
        <v>129</v>
      </c>
      <c r="B60" t="s">
        <v>36</v>
      </c>
      <c r="C60" t="s">
        <v>3</v>
      </c>
      <c r="D60" s="26">
        <v>12</v>
      </c>
      <c r="E60" t="s">
        <v>52</v>
      </c>
      <c r="F60">
        <v>2</v>
      </c>
      <c r="G60">
        <v>48</v>
      </c>
      <c r="H60">
        <v>0</v>
      </c>
      <c r="I60" s="14">
        <f>COUNTIFS(W:W,A60,Y:Y,"&gt;2")</f>
        <v>4</v>
      </c>
      <c r="J60" s="14">
        <f>COUNTIFS(W:W,A60,Z:Z,"&gt;2")</f>
        <v>0</v>
      </c>
      <c r="K60">
        <f>COUNTIFS(W:W,A60,Y:Y,"&lt;3")</f>
        <v>16</v>
      </c>
      <c r="L60" s="4">
        <f>COUNTIFS(W:W,A60,Z:Z,"&lt;3")</f>
        <v>0</v>
      </c>
      <c r="M60">
        <f t="shared" ref="M60:M116" si="7">SUM(I60:J60)</f>
        <v>4</v>
      </c>
      <c r="N60">
        <f t="shared" ref="N60:N116" si="8">SUM(H60,J60,L60)</f>
        <v>0</v>
      </c>
      <c r="O60">
        <f t="shared" ref="O60:O116" si="9">J60</f>
        <v>0</v>
      </c>
      <c r="P60">
        <f t="shared" ref="P60:P121" si="10">IF(ISBLANK(G60),"",SUM(G60:L60))</f>
        <v>68</v>
      </c>
      <c r="Q60" s="13">
        <f t="shared" ref="Q60:Q121" si="11">IF(ISBLANK(G60),"",SUM(I60,J60)/P60*100)</f>
        <v>5.8823529411764701</v>
      </c>
      <c r="R60" s="13">
        <f t="shared" ref="R60:R121" si="12">IF(ISBLANK(G60),"",SUM(H60,J60,L60)/P60*100)</f>
        <v>0</v>
      </c>
      <c r="S60" s="13">
        <f t="shared" ref="S60:S121" si="13">IF(ISBLANK(G60),"",J60/SUM(I60,J60)*100)</f>
        <v>0</v>
      </c>
      <c r="W60" s="4" t="s">
        <v>69</v>
      </c>
      <c r="X60" t="str">
        <f>INDEX(B:B,MATCH(W60,A:A,0))</f>
        <v>F427</v>
      </c>
      <c r="Z60">
        <v>4</v>
      </c>
    </row>
    <row r="61" spans="1:26" x14ac:dyDescent="0.25">
      <c r="A61" t="s">
        <v>130</v>
      </c>
      <c r="B61" t="s">
        <v>36</v>
      </c>
      <c r="C61" t="s">
        <v>3</v>
      </c>
      <c r="D61" s="26">
        <v>12</v>
      </c>
      <c r="E61" t="s">
        <v>52</v>
      </c>
      <c r="F61">
        <v>3</v>
      </c>
      <c r="G61">
        <v>42</v>
      </c>
      <c r="H61">
        <v>10</v>
      </c>
      <c r="I61" s="14">
        <f>COUNTIFS(W:W,A61,Y:Y,"&gt;2")</f>
        <v>12</v>
      </c>
      <c r="J61" s="14">
        <f>COUNTIFS(W:W,A61,Z:Z,"&gt;2")</f>
        <v>0</v>
      </c>
      <c r="K61">
        <f>COUNTIFS(W:W,A61,Y:Y,"&lt;3")</f>
        <v>4</v>
      </c>
      <c r="L61" s="4">
        <f>COUNTIFS(W:W,A61,Z:Z,"&lt;3")</f>
        <v>0</v>
      </c>
      <c r="M61">
        <f t="shared" si="7"/>
        <v>12</v>
      </c>
      <c r="N61">
        <f t="shared" si="8"/>
        <v>10</v>
      </c>
      <c r="O61">
        <f t="shared" si="9"/>
        <v>0</v>
      </c>
      <c r="P61">
        <f t="shared" si="10"/>
        <v>68</v>
      </c>
      <c r="Q61" s="13">
        <f t="shared" si="11"/>
        <v>17.647058823529413</v>
      </c>
      <c r="R61" s="13">
        <f t="shared" si="12"/>
        <v>14.705882352941178</v>
      </c>
      <c r="S61" s="13">
        <f t="shared" si="13"/>
        <v>0</v>
      </c>
      <c r="W61" s="4" t="s">
        <v>69</v>
      </c>
      <c r="X61" t="str">
        <f>INDEX(B:B,MATCH(W61,A:A,0))</f>
        <v>F427</v>
      </c>
      <c r="Z61">
        <v>4</v>
      </c>
    </row>
    <row r="62" spans="1:26" x14ac:dyDescent="0.25">
      <c r="A62" t="s">
        <v>131</v>
      </c>
      <c r="B62" t="s">
        <v>36</v>
      </c>
      <c r="C62" t="s">
        <v>3</v>
      </c>
      <c r="D62" s="26">
        <v>12</v>
      </c>
      <c r="E62" t="s">
        <v>52</v>
      </c>
      <c r="F62">
        <v>4</v>
      </c>
      <c r="G62">
        <v>40</v>
      </c>
      <c r="H62">
        <v>6</v>
      </c>
      <c r="I62" s="14">
        <f>COUNTIFS(W:W,A62,Y:Y,"&gt;2")</f>
        <v>8</v>
      </c>
      <c r="J62" s="14">
        <f>COUNTIFS(W:W,A62,Z:Z,"&gt;2")</f>
        <v>1</v>
      </c>
      <c r="K62">
        <f>COUNTIFS(W:W,A62,Y:Y,"&lt;3")</f>
        <v>14</v>
      </c>
      <c r="L62" s="4">
        <f>COUNTIFS(W:W,A62,Z:Z,"&lt;3")</f>
        <v>1</v>
      </c>
      <c r="M62">
        <f t="shared" si="7"/>
        <v>9</v>
      </c>
      <c r="N62">
        <f t="shared" si="8"/>
        <v>8</v>
      </c>
      <c r="O62">
        <f t="shared" si="9"/>
        <v>1</v>
      </c>
      <c r="P62">
        <f t="shared" si="10"/>
        <v>70</v>
      </c>
      <c r="Q62" s="13">
        <f t="shared" si="11"/>
        <v>12.857142857142856</v>
      </c>
      <c r="R62" s="13">
        <f t="shared" si="12"/>
        <v>11.428571428571429</v>
      </c>
      <c r="S62" s="13">
        <f t="shared" si="13"/>
        <v>11.111111111111111</v>
      </c>
      <c r="W62" s="4" t="s">
        <v>69</v>
      </c>
      <c r="X62" t="str">
        <f>INDEX(B:B,MATCH(W62,A:A,0))</f>
        <v>F427</v>
      </c>
      <c r="Z62">
        <v>3</v>
      </c>
    </row>
    <row r="63" spans="1:26" x14ac:dyDescent="0.25">
      <c r="A63" t="s">
        <v>132</v>
      </c>
      <c r="B63" t="s">
        <v>36</v>
      </c>
      <c r="C63" t="s">
        <v>3</v>
      </c>
      <c r="D63" s="26">
        <v>12</v>
      </c>
      <c r="E63" t="s">
        <v>52</v>
      </c>
      <c r="F63">
        <v>5</v>
      </c>
      <c r="G63">
        <v>44</v>
      </c>
      <c r="H63">
        <v>5</v>
      </c>
      <c r="I63" s="14">
        <f>COUNTIFS(W:W,A63,Y:Y,"&gt;2")</f>
        <v>2</v>
      </c>
      <c r="J63" s="14">
        <f>COUNTIFS(W:W,A63,Z:Z,"&gt;2")</f>
        <v>1</v>
      </c>
      <c r="K63">
        <f>COUNTIFS(W:W,A63,Y:Y,"&lt;3")</f>
        <v>6</v>
      </c>
      <c r="L63" s="4">
        <f>COUNTIFS(W:W,A63,Z:Z,"&lt;3")</f>
        <v>1</v>
      </c>
      <c r="M63">
        <f t="shared" si="7"/>
        <v>3</v>
      </c>
      <c r="N63">
        <f t="shared" si="8"/>
        <v>7</v>
      </c>
      <c r="O63">
        <f t="shared" si="9"/>
        <v>1</v>
      </c>
      <c r="P63">
        <f t="shared" si="10"/>
        <v>59</v>
      </c>
      <c r="Q63" s="13">
        <f t="shared" si="11"/>
        <v>5.0847457627118651</v>
      </c>
      <c r="R63" s="13">
        <f t="shared" si="12"/>
        <v>11.864406779661017</v>
      </c>
      <c r="S63" s="13">
        <f t="shared" si="13"/>
        <v>33.333333333333329</v>
      </c>
      <c r="W63" s="4" t="s">
        <v>69</v>
      </c>
      <c r="X63" t="str">
        <f>INDEX(B:B,MATCH(W63,A:A,0))</f>
        <v>F427</v>
      </c>
      <c r="Y63">
        <v>1</v>
      </c>
      <c r="Z63">
        <v>4</v>
      </c>
    </row>
    <row r="64" spans="1:26" x14ac:dyDescent="0.25">
      <c r="A64" t="s">
        <v>162</v>
      </c>
      <c r="B64" t="s">
        <v>34</v>
      </c>
      <c r="C64" t="s">
        <v>3</v>
      </c>
      <c r="D64" s="26">
        <v>12</v>
      </c>
      <c r="E64" t="s">
        <v>52</v>
      </c>
      <c r="F64">
        <v>1</v>
      </c>
      <c r="G64">
        <v>1</v>
      </c>
      <c r="H64">
        <v>38</v>
      </c>
      <c r="I64" s="14">
        <f>COUNTIFS(W:W,A64,Y:Y,"&gt;2")</f>
        <v>11</v>
      </c>
      <c r="J64" s="14">
        <f>COUNTIFS(W:W,A64,Z:Z,"&gt;2")</f>
        <v>2</v>
      </c>
      <c r="K64">
        <f>COUNTIFS(W:W,A64,Y:Y,"&lt;3")</f>
        <v>15</v>
      </c>
      <c r="L64" s="4">
        <f>COUNTIFS(W:W,A64,Z:Z,"&lt;3")</f>
        <v>1</v>
      </c>
      <c r="M64">
        <f t="shared" si="7"/>
        <v>13</v>
      </c>
      <c r="N64">
        <f t="shared" si="8"/>
        <v>41</v>
      </c>
      <c r="O64">
        <f t="shared" si="9"/>
        <v>2</v>
      </c>
      <c r="P64">
        <f t="shared" si="10"/>
        <v>68</v>
      </c>
      <c r="Q64" s="13">
        <f t="shared" si="11"/>
        <v>19.117647058823529</v>
      </c>
      <c r="R64" s="13">
        <f t="shared" si="12"/>
        <v>60.294117647058819</v>
      </c>
      <c r="S64" s="13">
        <f t="shared" si="13"/>
        <v>15.384615384615385</v>
      </c>
      <c r="W64" s="4" t="s">
        <v>69</v>
      </c>
      <c r="X64" t="str">
        <f>INDEX(B:B,MATCH(W64,A:A,0))</f>
        <v>F427</v>
      </c>
      <c r="Z64">
        <v>4</v>
      </c>
    </row>
    <row r="65" spans="1:26" x14ac:dyDescent="0.25">
      <c r="A65" t="s">
        <v>163</v>
      </c>
      <c r="B65" t="s">
        <v>34</v>
      </c>
      <c r="C65" t="s">
        <v>3</v>
      </c>
      <c r="D65" s="26">
        <v>12</v>
      </c>
      <c r="E65" t="s">
        <v>52</v>
      </c>
      <c r="F65">
        <v>2</v>
      </c>
      <c r="G65">
        <v>43</v>
      </c>
      <c r="H65">
        <v>0</v>
      </c>
      <c r="I65" s="14">
        <f>COUNTIFS(W:W,A65,Y:Y,"&gt;2")</f>
        <v>4</v>
      </c>
      <c r="J65" s="14">
        <f>COUNTIFS(W:W,A65,Z:Z,"&gt;2")</f>
        <v>2</v>
      </c>
      <c r="K65">
        <f>COUNTIFS(W:W,A65,Y:Y,"&lt;3")</f>
        <v>10</v>
      </c>
      <c r="L65" s="4">
        <f>COUNTIFS(W:W,A65,Z:Z,"&lt;3")</f>
        <v>0</v>
      </c>
      <c r="M65">
        <f t="shared" si="7"/>
        <v>6</v>
      </c>
      <c r="N65">
        <f t="shared" si="8"/>
        <v>2</v>
      </c>
      <c r="O65">
        <f t="shared" si="9"/>
        <v>2</v>
      </c>
      <c r="P65">
        <f t="shared" si="10"/>
        <v>59</v>
      </c>
      <c r="Q65" s="13">
        <f t="shared" si="11"/>
        <v>10.16949152542373</v>
      </c>
      <c r="R65" s="13">
        <f t="shared" si="12"/>
        <v>3.3898305084745761</v>
      </c>
      <c r="S65" s="13">
        <f t="shared" si="13"/>
        <v>33.333333333333329</v>
      </c>
      <c r="W65" s="4" t="s">
        <v>69</v>
      </c>
      <c r="X65" t="str">
        <f>INDEX(B:B,MATCH(W65,A:A,0))</f>
        <v>F427</v>
      </c>
      <c r="Y65">
        <v>4</v>
      </c>
      <c r="Z65">
        <v>3</v>
      </c>
    </row>
    <row r="66" spans="1:26" x14ac:dyDescent="0.25">
      <c r="A66" t="s">
        <v>164</v>
      </c>
      <c r="B66" t="s">
        <v>34</v>
      </c>
      <c r="C66" t="s">
        <v>3</v>
      </c>
      <c r="D66" s="26">
        <v>12</v>
      </c>
      <c r="E66" t="s">
        <v>52</v>
      </c>
      <c r="F66">
        <v>3</v>
      </c>
      <c r="G66">
        <v>27</v>
      </c>
      <c r="H66">
        <v>8</v>
      </c>
      <c r="I66" s="14">
        <f>COUNTIFS(W:W,A66,Y:Y,"&gt;2")</f>
        <v>1</v>
      </c>
      <c r="J66" s="14">
        <f>COUNTIFS(W:W,A66,Z:Z,"&gt;2")</f>
        <v>1</v>
      </c>
      <c r="K66">
        <f>COUNTIFS(W:W,A66,Y:Y,"&lt;3")</f>
        <v>6</v>
      </c>
      <c r="L66" s="4">
        <f>COUNTIFS(W:W,A66,Z:Z,"&lt;3")</f>
        <v>0</v>
      </c>
      <c r="M66">
        <f t="shared" si="7"/>
        <v>2</v>
      </c>
      <c r="N66">
        <f t="shared" si="8"/>
        <v>9</v>
      </c>
      <c r="O66">
        <f t="shared" si="9"/>
        <v>1</v>
      </c>
      <c r="P66">
        <f t="shared" si="10"/>
        <v>43</v>
      </c>
      <c r="Q66" s="13">
        <f t="shared" si="11"/>
        <v>4.6511627906976747</v>
      </c>
      <c r="R66" s="13">
        <f t="shared" si="12"/>
        <v>20.930232558139537</v>
      </c>
      <c r="S66" s="13">
        <f t="shared" si="13"/>
        <v>50</v>
      </c>
      <c r="W66" s="4" t="s">
        <v>69</v>
      </c>
      <c r="X66" t="str">
        <f>INDEX(B:B,MATCH(W66,A:A,0))</f>
        <v>F427</v>
      </c>
      <c r="Z66">
        <v>3</v>
      </c>
    </row>
    <row r="67" spans="1:26" x14ac:dyDescent="0.25">
      <c r="A67" t="s">
        <v>165</v>
      </c>
      <c r="B67" t="s">
        <v>34</v>
      </c>
      <c r="C67" t="s">
        <v>3</v>
      </c>
      <c r="D67" s="26">
        <v>12</v>
      </c>
      <c r="E67" t="s">
        <v>52</v>
      </c>
      <c r="F67">
        <v>4</v>
      </c>
      <c r="G67">
        <v>41</v>
      </c>
      <c r="H67">
        <v>1</v>
      </c>
      <c r="I67" s="14">
        <f>COUNTIFS(W:W,A67,Y:Y,"&gt;2")</f>
        <v>7</v>
      </c>
      <c r="J67" s="14">
        <f>COUNTIFS(W:W,A67,Z:Z,"&gt;2")</f>
        <v>0</v>
      </c>
      <c r="K67">
        <f>COUNTIFS(W:W,A67,Y:Y,"&lt;3")</f>
        <v>5</v>
      </c>
      <c r="L67" s="4">
        <f>COUNTIFS(W:W,A67,Z:Z,"&lt;3")</f>
        <v>0</v>
      </c>
      <c r="M67">
        <f t="shared" si="7"/>
        <v>7</v>
      </c>
      <c r="N67">
        <f t="shared" si="8"/>
        <v>1</v>
      </c>
      <c r="O67">
        <f t="shared" si="9"/>
        <v>0</v>
      </c>
      <c r="P67">
        <f t="shared" si="10"/>
        <v>54</v>
      </c>
      <c r="Q67" s="13">
        <f t="shared" si="11"/>
        <v>12.962962962962962</v>
      </c>
      <c r="R67" s="13">
        <f t="shared" si="12"/>
        <v>1.8518518518518516</v>
      </c>
      <c r="S67" s="13">
        <f t="shared" si="13"/>
        <v>0</v>
      </c>
      <c r="W67" s="4" t="s">
        <v>69</v>
      </c>
      <c r="X67" t="str">
        <f>INDEX(B:B,MATCH(W67,A:A,0))</f>
        <v>F427</v>
      </c>
      <c r="Z67">
        <v>1</v>
      </c>
    </row>
    <row r="68" spans="1:26" x14ac:dyDescent="0.25">
      <c r="A68" t="s">
        <v>166</v>
      </c>
      <c r="B68" t="s">
        <v>34</v>
      </c>
      <c r="C68" t="s">
        <v>3</v>
      </c>
      <c r="D68" s="26">
        <v>12</v>
      </c>
      <c r="E68" t="s">
        <v>52</v>
      </c>
      <c r="F68">
        <v>5</v>
      </c>
      <c r="G68">
        <v>62</v>
      </c>
      <c r="H68">
        <v>2</v>
      </c>
      <c r="I68" s="14">
        <f>COUNTIFS(W:W,A68,Y:Y,"&gt;2")</f>
        <v>8</v>
      </c>
      <c r="J68" s="14">
        <f>COUNTIFS(W:W,A68,Z:Z,"&gt;2")</f>
        <v>1</v>
      </c>
      <c r="K68">
        <f>COUNTIFS(W:W,A68,Y:Y,"&lt;3")</f>
        <v>11</v>
      </c>
      <c r="L68" s="4">
        <f>COUNTIFS(W:W,A68,Z:Z,"&lt;3")</f>
        <v>1</v>
      </c>
      <c r="M68">
        <f t="shared" si="7"/>
        <v>9</v>
      </c>
      <c r="N68">
        <f t="shared" si="8"/>
        <v>4</v>
      </c>
      <c r="O68">
        <f t="shared" si="9"/>
        <v>1</v>
      </c>
      <c r="P68">
        <f t="shared" si="10"/>
        <v>85</v>
      </c>
      <c r="Q68" s="13">
        <f t="shared" si="11"/>
        <v>10.588235294117647</v>
      </c>
      <c r="R68" s="13">
        <f t="shared" si="12"/>
        <v>4.7058823529411766</v>
      </c>
      <c r="S68" s="13">
        <f t="shared" si="13"/>
        <v>11.111111111111111</v>
      </c>
      <c r="W68" s="4" t="s">
        <v>69</v>
      </c>
      <c r="X68" t="str">
        <f>INDEX(B:B,MATCH(W68,A:A,0))</f>
        <v>F427</v>
      </c>
      <c r="Y68">
        <v>2</v>
      </c>
      <c r="Z68">
        <v>2</v>
      </c>
    </row>
    <row r="69" spans="1:26" x14ac:dyDescent="0.25">
      <c r="A69" t="s">
        <v>487</v>
      </c>
      <c r="B69" t="s">
        <v>33</v>
      </c>
      <c r="C69" t="s">
        <v>3</v>
      </c>
      <c r="D69" s="26">
        <v>12</v>
      </c>
      <c r="E69" t="s">
        <v>52</v>
      </c>
      <c r="F69">
        <v>1</v>
      </c>
      <c r="G69">
        <v>45</v>
      </c>
      <c r="H69">
        <v>46</v>
      </c>
      <c r="I69" s="14">
        <f>COUNTIFS(W:W,A69,Y:Y,"&gt;2")</f>
        <v>3</v>
      </c>
      <c r="J69" s="14">
        <f>COUNTIFS(W:W,A69,Z:Z,"&gt;2")</f>
        <v>7</v>
      </c>
      <c r="K69">
        <f>COUNTIFS(W:W,A69,Y:Y,"&lt;3")</f>
        <v>5</v>
      </c>
      <c r="L69" s="4">
        <f>COUNTIFS(W:W,A69,Z:Z,"&lt;3")</f>
        <v>2</v>
      </c>
      <c r="M69">
        <f t="shared" si="7"/>
        <v>10</v>
      </c>
      <c r="N69">
        <f t="shared" si="8"/>
        <v>55</v>
      </c>
      <c r="O69">
        <f t="shared" si="9"/>
        <v>7</v>
      </c>
      <c r="P69">
        <f t="shared" ref="P69:P73" si="14">IF(ISBLANK(G69),"",SUM(G69:L69))</f>
        <v>108</v>
      </c>
      <c r="Q69" s="13">
        <f t="shared" ref="Q69:Q73" si="15">IF(ISBLANK(G69),"",SUM(I69,J69)/P69*100)</f>
        <v>9.2592592592592595</v>
      </c>
      <c r="R69" s="13">
        <f t="shared" ref="R69:R73" si="16">IF(ISBLANK(G69),"",SUM(H69,J69,L69)/P69*100)</f>
        <v>50.925925925925931</v>
      </c>
      <c r="S69" s="13">
        <f t="shared" ref="S69:S73" si="17">IF(ISBLANK(G69),"",J69/SUM(I69,J69)*100)</f>
        <v>70</v>
      </c>
      <c r="W69" s="4" t="s">
        <v>69</v>
      </c>
      <c r="X69" t="str">
        <f>INDEX(B:B,MATCH(W69,A:A,0))</f>
        <v>F427</v>
      </c>
      <c r="Y69">
        <v>1</v>
      </c>
      <c r="Z69">
        <v>2</v>
      </c>
    </row>
    <row r="70" spans="1:26" x14ac:dyDescent="0.25">
      <c r="A70" t="s">
        <v>488</v>
      </c>
      <c r="B70" t="s">
        <v>33</v>
      </c>
      <c r="C70" t="s">
        <v>3</v>
      </c>
      <c r="D70" s="26">
        <v>12</v>
      </c>
      <c r="E70" t="s">
        <v>52</v>
      </c>
      <c r="F70">
        <v>2</v>
      </c>
      <c r="G70">
        <v>34</v>
      </c>
      <c r="H70">
        <v>33</v>
      </c>
      <c r="I70" s="14">
        <f>COUNTIFS(W:W,A70,Y:Y,"&gt;2")</f>
        <v>1</v>
      </c>
      <c r="J70" s="14">
        <f>COUNTIFS(W:W,A70,Z:Z,"&gt;2")</f>
        <v>3</v>
      </c>
      <c r="K70">
        <f>COUNTIFS(W:W,A70,Y:Y,"&lt;3")</f>
        <v>6</v>
      </c>
      <c r="L70" s="4">
        <f>COUNTIFS(W:W,A70,Z:Z,"&lt;3")</f>
        <v>12</v>
      </c>
      <c r="M70">
        <f t="shared" si="7"/>
        <v>4</v>
      </c>
      <c r="N70">
        <f t="shared" si="8"/>
        <v>48</v>
      </c>
      <c r="O70">
        <f t="shared" si="9"/>
        <v>3</v>
      </c>
      <c r="P70">
        <f t="shared" si="14"/>
        <v>89</v>
      </c>
      <c r="Q70" s="13">
        <f t="shared" si="15"/>
        <v>4.4943820224719104</v>
      </c>
      <c r="R70" s="13">
        <f t="shared" si="16"/>
        <v>53.932584269662918</v>
      </c>
      <c r="S70" s="13">
        <f t="shared" si="17"/>
        <v>75</v>
      </c>
      <c r="W70" s="4" t="s">
        <v>69</v>
      </c>
      <c r="X70" t="str">
        <f>INDEX(B:B,MATCH(W70,A:A,0))</f>
        <v>F427</v>
      </c>
      <c r="Y70">
        <v>2</v>
      </c>
      <c r="Z70">
        <v>7</v>
      </c>
    </row>
    <row r="71" spans="1:26" x14ac:dyDescent="0.25">
      <c r="A71" t="s">
        <v>489</v>
      </c>
      <c r="B71" t="s">
        <v>33</v>
      </c>
      <c r="C71" t="s">
        <v>3</v>
      </c>
      <c r="D71" s="26">
        <v>12</v>
      </c>
      <c r="E71" t="s">
        <v>52</v>
      </c>
      <c r="F71">
        <v>3</v>
      </c>
      <c r="G71">
        <v>40</v>
      </c>
      <c r="H71">
        <v>14</v>
      </c>
      <c r="I71" s="14">
        <f>COUNTIFS(W:W,A71,Y:Y,"&gt;2")</f>
        <v>3</v>
      </c>
      <c r="J71" s="14">
        <f>COUNTIFS(W:W,A71,Z:Z,"&gt;2")</f>
        <v>6</v>
      </c>
      <c r="K71">
        <f>COUNTIFS(W:W,A71,Y:Y,"&lt;3")</f>
        <v>3</v>
      </c>
      <c r="L71" s="4">
        <f>COUNTIFS(W:W,A71,Z:Z,"&lt;3")</f>
        <v>1</v>
      </c>
      <c r="M71">
        <f t="shared" si="7"/>
        <v>9</v>
      </c>
      <c r="N71">
        <f t="shared" si="8"/>
        <v>21</v>
      </c>
      <c r="O71">
        <f t="shared" si="9"/>
        <v>6</v>
      </c>
      <c r="P71">
        <f t="shared" si="14"/>
        <v>67</v>
      </c>
      <c r="Q71" s="13">
        <f t="shared" si="15"/>
        <v>13.432835820895523</v>
      </c>
      <c r="R71" s="13">
        <f t="shared" si="16"/>
        <v>31.343283582089555</v>
      </c>
      <c r="S71" s="13">
        <f t="shared" si="17"/>
        <v>66.666666666666657</v>
      </c>
      <c r="W71" s="4" t="s">
        <v>69</v>
      </c>
      <c r="X71" t="str">
        <f>INDEX(B:B,MATCH(W71,A:A,0))</f>
        <v>F427</v>
      </c>
      <c r="Y71">
        <v>2</v>
      </c>
    </row>
    <row r="72" spans="1:26" x14ac:dyDescent="0.25">
      <c r="A72" t="s">
        <v>490</v>
      </c>
      <c r="B72" t="s">
        <v>33</v>
      </c>
      <c r="C72" t="s">
        <v>3</v>
      </c>
      <c r="D72" s="26">
        <v>12</v>
      </c>
      <c r="E72" t="s">
        <v>52</v>
      </c>
      <c r="F72">
        <v>4</v>
      </c>
      <c r="G72">
        <v>53</v>
      </c>
      <c r="H72">
        <v>7</v>
      </c>
      <c r="I72" s="14">
        <f>COUNTIFS(W:W,A72,Y:Y,"&gt;2")</f>
        <v>5</v>
      </c>
      <c r="J72" s="14">
        <f>COUNTIFS(W:W,A72,Z:Z,"&gt;2")</f>
        <v>1</v>
      </c>
      <c r="K72">
        <f>COUNTIFS(W:W,A72,Y:Y,"&lt;3")</f>
        <v>6</v>
      </c>
      <c r="L72" s="4">
        <f>COUNTIFS(W:W,A72,Z:Z,"&lt;3")</f>
        <v>0</v>
      </c>
      <c r="M72">
        <f t="shared" si="7"/>
        <v>6</v>
      </c>
      <c r="N72">
        <f t="shared" si="8"/>
        <v>8</v>
      </c>
      <c r="O72">
        <f t="shared" si="9"/>
        <v>1</v>
      </c>
      <c r="P72">
        <f t="shared" si="14"/>
        <v>72</v>
      </c>
      <c r="Q72" s="13">
        <f t="shared" si="15"/>
        <v>8.3333333333333321</v>
      </c>
      <c r="R72" s="13">
        <f t="shared" si="16"/>
        <v>11.111111111111111</v>
      </c>
      <c r="S72" s="13">
        <f t="shared" si="17"/>
        <v>16.666666666666664</v>
      </c>
      <c r="W72" s="4" t="s">
        <v>69</v>
      </c>
      <c r="X72" t="str">
        <f>INDEX(B:B,MATCH(W72,A:A,0))</f>
        <v>F427</v>
      </c>
      <c r="Y72">
        <v>1</v>
      </c>
    </row>
    <row r="73" spans="1:26" x14ac:dyDescent="0.25">
      <c r="A73" t="s">
        <v>491</v>
      </c>
      <c r="B73" t="s">
        <v>33</v>
      </c>
      <c r="C73" t="s">
        <v>3</v>
      </c>
      <c r="D73" s="26">
        <v>12</v>
      </c>
      <c r="E73" t="s">
        <v>52</v>
      </c>
      <c r="F73">
        <v>5</v>
      </c>
      <c r="G73">
        <v>42</v>
      </c>
      <c r="H73">
        <v>57</v>
      </c>
      <c r="I73" s="14">
        <f>COUNTIFS(W:W,A73,Y:Y,"&gt;2")</f>
        <v>5</v>
      </c>
      <c r="J73" s="14">
        <f>COUNTIFS(W:W,A73,Z:Z,"&gt;2")</f>
        <v>6</v>
      </c>
      <c r="K73">
        <f>COUNTIFS(W:W,A73,Y:Y,"&lt;3")</f>
        <v>2</v>
      </c>
      <c r="L73" s="4">
        <f>COUNTIFS(W:W,A73,Z:Z,"&lt;3")</f>
        <v>6</v>
      </c>
      <c r="M73">
        <f t="shared" si="7"/>
        <v>11</v>
      </c>
      <c r="N73">
        <f t="shared" si="8"/>
        <v>69</v>
      </c>
      <c r="O73">
        <f t="shared" si="9"/>
        <v>6</v>
      </c>
      <c r="P73">
        <f t="shared" si="14"/>
        <v>118</v>
      </c>
      <c r="Q73" s="13">
        <f t="shared" si="15"/>
        <v>9.3220338983050848</v>
      </c>
      <c r="R73" s="13">
        <f t="shared" si="16"/>
        <v>58.474576271186443</v>
      </c>
      <c r="S73" s="13">
        <f t="shared" si="17"/>
        <v>54.54545454545454</v>
      </c>
      <c r="W73" s="4" t="s">
        <v>69</v>
      </c>
      <c r="X73" t="str">
        <f>INDEX(B:B,MATCH(W73,A:A,0))</f>
        <v>F427</v>
      </c>
      <c r="Y73">
        <v>1</v>
      </c>
    </row>
    <row r="74" spans="1:26" x14ac:dyDescent="0.25">
      <c r="A74" t="s">
        <v>133</v>
      </c>
      <c r="B74" t="s">
        <v>35</v>
      </c>
      <c r="C74" t="s">
        <v>3</v>
      </c>
      <c r="D74" s="26">
        <v>12</v>
      </c>
      <c r="E74" t="s">
        <v>52</v>
      </c>
      <c r="F74">
        <v>1</v>
      </c>
      <c r="G74">
        <v>65</v>
      </c>
      <c r="H74">
        <v>7</v>
      </c>
      <c r="I74" s="14">
        <f>COUNTIFS(W:W,A74,Y:Y,"&gt;2")</f>
        <v>1</v>
      </c>
      <c r="J74" s="14">
        <f>COUNTIFS(W:W,A74,Z:Z,"&gt;2")</f>
        <v>0</v>
      </c>
      <c r="K74">
        <f>COUNTIFS(W:W,A74,Y:Y,"&lt;3")</f>
        <v>4</v>
      </c>
      <c r="L74" s="4">
        <f>COUNTIFS(W:W,A74,Z:Z,"&lt;3")</f>
        <v>0</v>
      </c>
      <c r="M74">
        <f t="shared" si="7"/>
        <v>1</v>
      </c>
      <c r="N74">
        <f t="shared" si="8"/>
        <v>7</v>
      </c>
      <c r="O74">
        <f t="shared" si="9"/>
        <v>0</v>
      </c>
      <c r="P74">
        <f t="shared" si="10"/>
        <v>77</v>
      </c>
      <c r="Q74" s="13">
        <f t="shared" si="11"/>
        <v>1.2987012987012987</v>
      </c>
      <c r="R74" s="13">
        <f t="shared" si="12"/>
        <v>9.0909090909090917</v>
      </c>
      <c r="S74" s="13">
        <f t="shared" si="13"/>
        <v>0</v>
      </c>
      <c r="W74" s="4" t="s">
        <v>69</v>
      </c>
      <c r="X74" t="str">
        <f>INDEX(B:B,MATCH(W74,A:A,0))</f>
        <v>F427</v>
      </c>
      <c r="Y74">
        <v>3</v>
      </c>
    </row>
    <row r="75" spans="1:26" x14ac:dyDescent="0.25">
      <c r="A75" t="s">
        <v>134</v>
      </c>
      <c r="B75" t="s">
        <v>35</v>
      </c>
      <c r="C75" t="s">
        <v>3</v>
      </c>
      <c r="D75" s="26">
        <v>12</v>
      </c>
      <c r="E75" t="s">
        <v>52</v>
      </c>
      <c r="F75">
        <v>2</v>
      </c>
      <c r="G75">
        <v>46</v>
      </c>
      <c r="H75">
        <v>10</v>
      </c>
      <c r="I75" s="14">
        <f>COUNTIFS(W:W,A75,Y:Y,"&gt;2")</f>
        <v>6</v>
      </c>
      <c r="J75" s="14">
        <f>COUNTIFS(W:W,A75,Z:Z,"&gt;2")</f>
        <v>0</v>
      </c>
      <c r="K75">
        <f>COUNTIFS(W:W,A75,Y:Y,"&lt;3")</f>
        <v>5</v>
      </c>
      <c r="L75" s="4">
        <f>COUNTIFS(W:W,A75,Z:Z,"&lt;3")</f>
        <v>0</v>
      </c>
      <c r="M75">
        <f t="shared" si="7"/>
        <v>6</v>
      </c>
      <c r="N75">
        <f t="shared" si="8"/>
        <v>10</v>
      </c>
      <c r="O75">
        <f t="shared" si="9"/>
        <v>0</v>
      </c>
      <c r="P75">
        <f t="shared" si="10"/>
        <v>67</v>
      </c>
      <c r="Q75" s="13">
        <f t="shared" si="11"/>
        <v>8.9552238805970141</v>
      </c>
      <c r="R75" s="13">
        <f t="shared" si="12"/>
        <v>14.925373134328357</v>
      </c>
      <c r="S75" s="13">
        <f t="shared" si="13"/>
        <v>0</v>
      </c>
      <c r="W75" s="4" t="s">
        <v>69</v>
      </c>
      <c r="X75" t="str">
        <f>INDEX(B:B,MATCH(W75,A:A,0))</f>
        <v>F427</v>
      </c>
      <c r="Y75">
        <v>1</v>
      </c>
    </row>
    <row r="76" spans="1:26" x14ac:dyDescent="0.25">
      <c r="A76" t="s">
        <v>135</v>
      </c>
      <c r="B76" t="s">
        <v>35</v>
      </c>
      <c r="C76" t="s">
        <v>3</v>
      </c>
      <c r="D76" s="26">
        <v>12</v>
      </c>
      <c r="E76" t="s">
        <v>52</v>
      </c>
      <c r="F76">
        <v>3</v>
      </c>
      <c r="G76">
        <v>30</v>
      </c>
      <c r="H76">
        <v>23</v>
      </c>
      <c r="I76" s="14">
        <f>COUNTIFS(W:W,A76,Y:Y,"&gt;2")</f>
        <v>1</v>
      </c>
      <c r="J76" s="14">
        <f>COUNTIFS(W:W,A76,Z:Z,"&gt;2")</f>
        <v>0</v>
      </c>
      <c r="K76">
        <f>COUNTIFS(W:W,A76,Y:Y,"&lt;3")</f>
        <v>3</v>
      </c>
      <c r="L76" s="4">
        <f>COUNTIFS(W:W,A76,Z:Z,"&lt;3")</f>
        <v>0</v>
      </c>
      <c r="M76">
        <f t="shared" si="7"/>
        <v>1</v>
      </c>
      <c r="N76">
        <f t="shared" si="8"/>
        <v>23</v>
      </c>
      <c r="O76">
        <f t="shared" si="9"/>
        <v>0</v>
      </c>
      <c r="P76">
        <f t="shared" si="10"/>
        <v>57</v>
      </c>
      <c r="Q76" s="13">
        <f t="shared" si="11"/>
        <v>1.7543859649122806</v>
      </c>
      <c r="R76" s="13">
        <f t="shared" si="12"/>
        <v>40.350877192982452</v>
      </c>
      <c r="S76" s="13">
        <f t="shared" si="13"/>
        <v>0</v>
      </c>
      <c r="W76" s="4" t="s">
        <v>69</v>
      </c>
      <c r="X76" t="str">
        <f>INDEX(B:B,MATCH(W76,A:A,0))</f>
        <v>F427</v>
      </c>
      <c r="Y76">
        <v>5</v>
      </c>
    </row>
    <row r="77" spans="1:26" x14ac:dyDescent="0.25">
      <c r="A77" t="s">
        <v>136</v>
      </c>
      <c r="B77" t="s">
        <v>35</v>
      </c>
      <c r="C77" t="s">
        <v>3</v>
      </c>
      <c r="D77" s="26">
        <v>12</v>
      </c>
      <c r="E77" t="s">
        <v>52</v>
      </c>
      <c r="F77">
        <v>4</v>
      </c>
      <c r="G77">
        <v>25</v>
      </c>
      <c r="H77">
        <v>19</v>
      </c>
      <c r="I77" s="14">
        <f>COUNTIFS(W:W,A77,Y:Y,"&gt;2")</f>
        <v>6</v>
      </c>
      <c r="J77" s="14">
        <f>COUNTIFS(W:W,A77,Z:Z,"&gt;2")</f>
        <v>0</v>
      </c>
      <c r="K77">
        <f>COUNTIFS(W:W,A77,Y:Y,"&lt;3")</f>
        <v>5</v>
      </c>
      <c r="L77" s="4">
        <f>COUNTIFS(W:W,A77,Z:Z,"&lt;3")</f>
        <v>3</v>
      </c>
      <c r="M77">
        <f t="shared" si="7"/>
        <v>6</v>
      </c>
      <c r="N77">
        <f t="shared" si="8"/>
        <v>22</v>
      </c>
      <c r="O77">
        <f t="shared" si="9"/>
        <v>0</v>
      </c>
      <c r="P77">
        <f t="shared" si="10"/>
        <v>58</v>
      </c>
      <c r="Q77" s="13">
        <f t="shared" si="11"/>
        <v>10.344827586206897</v>
      </c>
      <c r="R77" s="13">
        <f t="shared" si="12"/>
        <v>37.931034482758619</v>
      </c>
      <c r="S77" s="13">
        <f t="shared" si="13"/>
        <v>0</v>
      </c>
      <c r="W77" s="4" t="s">
        <v>69</v>
      </c>
      <c r="X77" t="str">
        <f>INDEX(B:B,MATCH(W77,A:A,0))</f>
        <v>F427</v>
      </c>
      <c r="Y77">
        <v>3</v>
      </c>
    </row>
    <row r="78" spans="1:26" x14ac:dyDescent="0.25">
      <c r="A78" t="s">
        <v>137</v>
      </c>
      <c r="B78" t="s">
        <v>35</v>
      </c>
      <c r="C78" t="s">
        <v>3</v>
      </c>
      <c r="D78" s="26">
        <v>12</v>
      </c>
      <c r="E78" t="s">
        <v>52</v>
      </c>
      <c r="F78">
        <v>5</v>
      </c>
      <c r="G78">
        <v>58</v>
      </c>
      <c r="H78">
        <v>8</v>
      </c>
      <c r="I78" s="14">
        <f>COUNTIFS(W:W,A78,Y:Y,"&gt;2")</f>
        <v>1</v>
      </c>
      <c r="J78" s="14">
        <f>COUNTIFS(W:W,A78,Z:Z,"&gt;2")</f>
        <v>1</v>
      </c>
      <c r="K78">
        <f>COUNTIFS(W:W,A78,Y:Y,"&lt;3")</f>
        <v>8</v>
      </c>
      <c r="L78" s="4">
        <f>COUNTIFS(W:W,A78,Z:Z,"&lt;3")</f>
        <v>1</v>
      </c>
      <c r="M78">
        <f t="shared" si="7"/>
        <v>2</v>
      </c>
      <c r="N78">
        <f t="shared" si="8"/>
        <v>10</v>
      </c>
      <c r="O78">
        <f t="shared" si="9"/>
        <v>1</v>
      </c>
      <c r="P78">
        <f t="shared" si="10"/>
        <v>77</v>
      </c>
      <c r="Q78" s="13">
        <f t="shared" si="11"/>
        <v>2.5974025974025974</v>
      </c>
      <c r="R78" s="13">
        <f t="shared" si="12"/>
        <v>12.987012987012985</v>
      </c>
      <c r="S78" s="13">
        <f t="shared" si="13"/>
        <v>50</v>
      </c>
      <c r="W78" s="4" t="s">
        <v>69</v>
      </c>
      <c r="X78" t="str">
        <f>INDEX(B:B,MATCH(W78,A:A,0))</f>
        <v>F427</v>
      </c>
      <c r="Y78">
        <v>4</v>
      </c>
    </row>
    <row r="79" spans="1:26" x14ac:dyDescent="0.25">
      <c r="A79" t="s">
        <v>157</v>
      </c>
      <c r="B79" t="s">
        <v>8</v>
      </c>
      <c r="C79" t="s">
        <v>5</v>
      </c>
      <c r="D79" s="26">
        <v>1</v>
      </c>
      <c r="E79" t="s">
        <v>52</v>
      </c>
      <c r="F79">
        <v>1</v>
      </c>
      <c r="G79">
        <v>3</v>
      </c>
      <c r="H79">
        <v>85</v>
      </c>
      <c r="I79" s="14">
        <f>COUNTIFS(W:W,A79,Y:Y,"&gt;2")</f>
        <v>0</v>
      </c>
      <c r="J79" s="14">
        <f>COUNTIFS(W:W,A79,Z:Z,"&gt;2")</f>
        <v>1</v>
      </c>
      <c r="K79">
        <f>COUNTIFS(W:W,A79,Y:Y,"&lt;3")</f>
        <v>0</v>
      </c>
      <c r="L79" s="4">
        <f>COUNTIFS(W:W,A79,Z:Z,"&lt;3")</f>
        <v>2</v>
      </c>
      <c r="M79">
        <f t="shared" si="7"/>
        <v>1</v>
      </c>
      <c r="N79">
        <f t="shared" si="8"/>
        <v>88</v>
      </c>
      <c r="O79">
        <f t="shared" si="9"/>
        <v>1</v>
      </c>
      <c r="P79">
        <f t="shared" si="10"/>
        <v>91</v>
      </c>
      <c r="Q79" s="13">
        <f t="shared" si="11"/>
        <v>1.098901098901099</v>
      </c>
      <c r="R79" s="13">
        <f t="shared" si="12"/>
        <v>96.703296703296701</v>
      </c>
      <c r="S79" s="13">
        <f t="shared" si="13"/>
        <v>100</v>
      </c>
      <c r="W79" s="4" t="s">
        <v>70</v>
      </c>
      <c r="X79" t="str">
        <f>INDEX(B:B,MATCH(W79,A:A,0))</f>
        <v>F427</v>
      </c>
      <c r="Y79">
        <v>1</v>
      </c>
      <c r="Z79">
        <v>5</v>
      </c>
    </row>
    <row r="80" spans="1:26" x14ac:dyDescent="0.25">
      <c r="A80" t="s">
        <v>158</v>
      </c>
      <c r="B80" t="s">
        <v>8</v>
      </c>
      <c r="C80" t="s">
        <v>5</v>
      </c>
      <c r="D80" s="26">
        <v>1</v>
      </c>
      <c r="E80" t="s">
        <v>52</v>
      </c>
      <c r="F80">
        <v>2</v>
      </c>
      <c r="G80">
        <v>0</v>
      </c>
      <c r="H80">
        <v>76</v>
      </c>
      <c r="I80" s="14">
        <f>COUNTIFS(W:W,A80,Y:Y,"&gt;2")</f>
        <v>0</v>
      </c>
      <c r="J80" s="14">
        <f>COUNTIFS(W:W,A80,Z:Z,"&gt;2")</f>
        <v>1</v>
      </c>
      <c r="K80">
        <f>COUNTIFS(W:W,A80,Y:Y,"&lt;3")</f>
        <v>0</v>
      </c>
      <c r="L80" s="4">
        <f>COUNTIFS(W:W,A80,Z:Z,"&lt;3")</f>
        <v>4</v>
      </c>
      <c r="M80">
        <f t="shared" si="7"/>
        <v>1</v>
      </c>
      <c r="N80">
        <f t="shared" si="8"/>
        <v>81</v>
      </c>
      <c r="O80">
        <f t="shared" si="9"/>
        <v>1</v>
      </c>
      <c r="P80">
        <f t="shared" si="10"/>
        <v>81</v>
      </c>
      <c r="Q80" s="13">
        <f t="shared" si="11"/>
        <v>1.2345679012345678</v>
      </c>
      <c r="R80" s="13">
        <f t="shared" si="12"/>
        <v>100</v>
      </c>
      <c r="S80" s="13">
        <f t="shared" si="13"/>
        <v>100</v>
      </c>
      <c r="W80" s="4" t="s">
        <v>70</v>
      </c>
      <c r="X80" t="str">
        <f>INDEX(B:B,MATCH(W80,A:A,0))</f>
        <v>F427</v>
      </c>
      <c r="Y80">
        <v>2</v>
      </c>
      <c r="Z80">
        <v>7</v>
      </c>
    </row>
    <row r="81" spans="1:26" x14ac:dyDescent="0.25">
      <c r="A81" t="s">
        <v>159</v>
      </c>
      <c r="B81" t="s">
        <v>8</v>
      </c>
      <c r="C81" t="s">
        <v>5</v>
      </c>
      <c r="D81" s="26">
        <v>1</v>
      </c>
      <c r="E81" t="s">
        <v>52</v>
      </c>
      <c r="F81">
        <v>3</v>
      </c>
      <c r="G81">
        <v>0</v>
      </c>
      <c r="H81">
        <v>66</v>
      </c>
      <c r="I81" s="14">
        <f>COUNTIFS(W:W,A81,Y:Y,"&gt;2")</f>
        <v>0</v>
      </c>
      <c r="J81" s="14">
        <f>COUNTIFS(W:W,A81,Z:Z,"&gt;2")</f>
        <v>0</v>
      </c>
      <c r="K81">
        <f>COUNTIFS(W:W,A81,Y:Y,"&lt;3")</f>
        <v>0</v>
      </c>
      <c r="L81" s="4">
        <f>COUNTIFS(W:W,A81,Z:Z,"&lt;3")</f>
        <v>1</v>
      </c>
      <c r="M81">
        <f t="shared" si="7"/>
        <v>0</v>
      </c>
      <c r="N81">
        <f t="shared" si="8"/>
        <v>67</v>
      </c>
      <c r="O81">
        <f t="shared" si="9"/>
        <v>0</v>
      </c>
      <c r="P81">
        <f t="shared" si="10"/>
        <v>67</v>
      </c>
      <c r="Q81" s="13">
        <f t="shared" si="11"/>
        <v>0</v>
      </c>
      <c r="R81" s="13">
        <f t="shared" si="12"/>
        <v>100</v>
      </c>
      <c r="S81" s="13" t="e">
        <f t="shared" si="13"/>
        <v>#DIV/0!</v>
      </c>
      <c r="W81" s="4" t="s">
        <v>70</v>
      </c>
      <c r="X81" t="str">
        <f>INDEX(B:B,MATCH(W81,A:A,0))</f>
        <v>F427</v>
      </c>
      <c r="Y81">
        <v>1</v>
      </c>
      <c r="Z81">
        <v>1</v>
      </c>
    </row>
    <row r="82" spans="1:26" x14ac:dyDescent="0.25">
      <c r="A82" s="4" t="s">
        <v>160</v>
      </c>
      <c r="B82" t="s">
        <v>8</v>
      </c>
      <c r="C82" t="s">
        <v>5</v>
      </c>
      <c r="D82" s="26">
        <v>1</v>
      </c>
      <c r="E82" t="s">
        <v>52</v>
      </c>
      <c r="F82">
        <v>4</v>
      </c>
      <c r="G82">
        <v>4</v>
      </c>
      <c r="H82">
        <v>63</v>
      </c>
      <c r="I82" s="14">
        <f>COUNTIFS(W:W,A82,Y:Y,"&gt;2")</f>
        <v>0</v>
      </c>
      <c r="J82" s="14">
        <f>COUNTIFS(W:W,A82,Z:Z,"&gt;2")</f>
        <v>1</v>
      </c>
      <c r="K82">
        <f>COUNTIFS(W:W,A82,Y:Y,"&lt;3")</f>
        <v>0</v>
      </c>
      <c r="L82" s="4">
        <f>COUNTIFS(W:W,A82,Z:Z,"&lt;3")</f>
        <v>7</v>
      </c>
      <c r="M82">
        <f t="shared" si="7"/>
        <v>1</v>
      </c>
      <c r="N82">
        <f t="shared" si="8"/>
        <v>71</v>
      </c>
      <c r="O82">
        <f t="shared" si="9"/>
        <v>1</v>
      </c>
      <c r="P82">
        <f t="shared" si="10"/>
        <v>75</v>
      </c>
      <c r="Q82" s="13">
        <f t="shared" si="11"/>
        <v>1.3333333333333335</v>
      </c>
      <c r="R82" s="13">
        <f t="shared" si="12"/>
        <v>94.666666666666671</v>
      </c>
      <c r="S82" s="13">
        <f t="shared" si="13"/>
        <v>100</v>
      </c>
      <c r="W82" s="4" t="s">
        <v>70</v>
      </c>
      <c r="X82" t="str">
        <f>INDEX(B:B,MATCH(W82,A:A,0))</f>
        <v>F427</v>
      </c>
      <c r="Y82">
        <v>5</v>
      </c>
      <c r="Z82">
        <v>1</v>
      </c>
    </row>
    <row r="83" spans="1:26" x14ac:dyDescent="0.25">
      <c r="A83" t="s">
        <v>161</v>
      </c>
      <c r="B83" t="s">
        <v>8</v>
      </c>
      <c r="C83" t="s">
        <v>5</v>
      </c>
      <c r="D83" s="26">
        <v>1</v>
      </c>
      <c r="E83" t="s">
        <v>52</v>
      </c>
      <c r="F83">
        <v>5</v>
      </c>
      <c r="G83">
        <v>0</v>
      </c>
      <c r="H83">
        <v>86</v>
      </c>
      <c r="I83" s="14">
        <f>COUNTIFS(W:W,A83,Y:Y,"&gt;2")</f>
        <v>0</v>
      </c>
      <c r="J83" s="14">
        <f>COUNTIFS(W:W,A83,Z:Z,"&gt;2")</f>
        <v>1</v>
      </c>
      <c r="K83">
        <f>COUNTIFS(W:W,A83,Y:Y,"&lt;3")</f>
        <v>0</v>
      </c>
      <c r="L83" s="4">
        <f>COUNTIFS(W:W,A83,Z:Z,"&lt;3")</f>
        <v>1</v>
      </c>
      <c r="M83">
        <f t="shared" si="7"/>
        <v>1</v>
      </c>
      <c r="N83">
        <f t="shared" si="8"/>
        <v>88</v>
      </c>
      <c r="O83">
        <f t="shared" si="9"/>
        <v>1</v>
      </c>
      <c r="P83">
        <f t="shared" si="10"/>
        <v>88</v>
      </c>
      <c r="Q83" s="13">
        <f t="shared" si="11"/>
        <v>1.1363636363636365</v>
      </c>
      <c r="R83" s="13">
        <f t="shared" si="12"/>
        <v>100</v>
      </c>
      <c r="S83" s="13">
        <f t="shared" si="13"/>
        <v>100</v>
      </c>
      <c r="W83" s="4" t="s">
        <v>70</v>
      </c>
      <c r="X83" t="str">
        <f>INDEX(B:B,MATCH(W83,A:A,0))</f>
        <v>F427</v>
      </c>
      <c r="Y83">
        <v>3</v>
      </c>
      <c r="Z83">
        <v>8</v>
      </c>
    </row>
    <row r="84" spans="1:26" x14ac:dyDescent="0.25">
      <c r="A84" t="s">
        <v>148</v>
      </c>
      <c r="B84" t="s">
        <v>6</v>
      </c>
      <c r="C84" t="s">
        <v>5</v>
      </c>
      <c r="D84" s="26">
        <v>1</v>
      </c>
      <c r="E84" t="s">
        <v>52</v>
      </c>
      <c r="F84">
        <v>1</v>
      </c>
      <c r="G84">
        <v>37</v>
      </c>
      <c r="H84">
        <v>100</v>
      </c>
      <c r="I84" s="14">
        <f>COUNTIFS(W:W,A84,Y:Y,"&gt;2")</f>
        <v>0</v>
      </c>
      <c r="J84" s="14">
        <f>COUNTIFS(W:W,A84,Z:Z,"&gt;2")</f>
        <v>4</v>
      </c>
      <c r="K84">
        <f>COUNTIFS(W:W,A84,Y:Y,"&lt;3")</f>
        <v>0</v>
      </c>
      <c r="L84" s="4">
        <f>COUNTIFS(W:W,A84,Z:Z,"&lt;3")</f>
        <v>17</v>
      </c>
      <c r="M84">
        <f t="shared" si="7"/>
        <v>4</v>
      </c>
      <c r="N84">
        <f t="shared" si="8"/>
        <v>121</v>
      </c>
      <c r="O84">
        <f t="shared" si="9"/>
        <v>4</v>
      </c>
      <c r="P84">
        <f t="shared" si="10"/>
        <v>158</v>
      </c>
      <c r="Q84" s="13">
        <f t="shared" si="11"/>
        <v>2.5316455696202533</v>
      </c>
      <c r="R84" s="13">
        <f t="shared" si="12"/>
        <v>76.582278481012651</v>
      </c>
      <c r="S84" s="13">
        <f t="shared" si="13"/>
        <v>100</v>
      </c>
      <c r="W84" s="4" t="s">
        <v>70</v>
      </c>
      <c r="X84" t="str">
        <f>INDEX(B:B,MATCH(W84,A:A,0))</f>
        <v>F427</v>
      </c>
      <c r="Y84">
        <v>8</v>
      </c>
      <c r="Z84">
        <v>4</v>
      </c>
    </row>
    <row r="85" spans="1:26" x14ac:dyDescent="0.25">
      <c r="A85" t="s">
        <v>149</v>
      </c>
      <c r="B85" t="s">
        <v>6</v>
      </c>
      <c r="C85" t="s">
        <v>5</v>
      </c>
      <c r="D85" s="26">
        <v>1</v>
      </c>
      <c r="E85" t="s">
        <v>52</v>
      </c>
      <c r="F85">
        <v>2</v>
      </c>
      <c r="G85">
        <v>48</v>
      </c>
      <c r="H85">
        <v>57</v>
      </c>
      <c r="I85" s="14">
        <f>COUNTIFS(W:W,A85,Y:Y,"&gt;2")</f>
        <v>0</v>
      </c>
      <c r="J85" s="14">
        <f>COUNTIFS(W:W,A85,Z:Z,"&gt;2")</f>
        <v>8</v>
      </c>
      <c r="K85">
        <f>COUNTIFS(W:W,A85,Y:Y,"&lt;3")</f>
        <v>8</v>
      </c>
      <c r="L85" s="4">
        <f>COUNTIFS(W:W,A85,Z:Z,"&lt;3")</f>
        <v>17</v>
      </c>
      <c r="M85">
        <f t="shared" si="7"/>
        <v>8</v>
      </c>
      <c r="N85">
        <f t="shared" si="8"/>
        <v>82</v>
      </c>
      <c r="O85">
        <f t="shared" si="9"/>
        <v>8</v>
      </c>
      <c r="P85">
        <f t="shared" si="10"/>
        <v>138</v>
      </c>
      <c r="Q85" s="13">
        <f t="shared" si="11"/>
        <v>5.7971014492753623</v>
      </c>
      <c r="R85" s="13">
        <f t="shared" si="12"/>
        <v>59.420289855072461</v>
      </c>
      <c r="S85" s="13">
        <f t="shared" si="13"/>
        <v>100</v>
      </c>
      <c r="W85" s="4" t="s">
        <v>70</v>
      </c>
      <c r="X85" t="str">
        <f>INDEX(B:B,MATCH(W85,A:A,0))</f>
        <v>F427</v>
      </c>
      <c r="Y85">
        <v>1</v>
      </c>
    </row>
    <row r="86" spans="1:26" x14ac:dyDescent="0.25">
      <c r="A86" t="s">
        <v>150</v>
      </c>
      <c r="B86" t="s">
        <v>6</v>
      </c>
      <c r="C86" t="s">
        <v>5</v>
      </c>
      <c r="D86" s="26">
        <v>1</v>
      </c>
      <c r="E86" t="s">
        <v>52</v>
      </c>
      <c r="F86">
        <v>3</v>
      </c>
      <c r="G86">
        <v>43</v>
      </c>
      <c r="H86">
        <v>66</v>
      </c>
      <c r="I86" s="14">
        <f>COUNTIFS(W:W,A86,Y:Y,"&gt;2")</f>
        <v>0</v>
      </c>
      <c r="J86" s="14">
        <f>COUNTIFS(W:W,A86,Z:Z,"&gt;2")</f>
        <v>1</v>
      </c>
      <c r="K86">
        <f>COUNTIFS(W:W,A86,Y:Y,"&lt;3")</f>
        <v>1</v>
      </c>
      <c r="L86" s="4">
        <f>COUNTIFS(W:W,A86,Z:Z,"&lt;3")</f>
        <v>0</v>
      </c>
      <c r="M86">
        <f t="shared" si="7"/>
        <v>1</v>
      </c>
      <c r="N86">
        <f t="shared" si="8"/>
        <v>67</v>
      </c>
      <c r="O86">
        <f t="shared" si="9"/>
        <v>1</v>
      </c>
      <c r="P86">
        <f t="shared" si="10"/>
        <v>111</v>
      </c>
      <c r="Q86" s="13">
        <f t="shared" si="11"/>
        <v>0.90090090090090091</v>
      </c>
      <c r="R86" s="13">
        <f t="shared" si="12"/>
        <v>60.360360360360367</v>
      </c>
      <c r="S86" s="13">
        <f t="shared" si="13"/>
        <v>100</v>
      </c>
      <c r="W86" s="4" t="s">
        <v>70</v>
      </c>
      <c r="X86" t="str">
        <f>INDEX(B:B,MATCH(W86,A:A,0))</f>
        <v>F427</v>
      </c>
      <c r="Y86">
        <v>2</v>
      </c>
    </row>
    <row r="87" spans="1:26" x14ac:dyDescent="0.25">
      <c r="A87" t="s">
        <v>151</v>
      </c>
      <c r="B87" t="s">
        <v>6</v>
      </c>
      <c r="C87" t="s">
        <v>5</v>
      </c>
      <c r="D87" s="26">
        <v>1</v>
      </c>
      <c r="E87" t="s">
        <v>52</v>
      </c>
      <c r="F87">
        <v>4</v>
      </c>
      <c r="G87">
        <v>0</v>
      </c>
      <c r="H87">
        <v>95</v>
      </c>
      <c r="I87" s="14">
        <f>COUNTIFS(W:W,A87,Y:Y,"&gt;2")</f>
        <v>0</v>
      </c>
      <c r="J87" s="14">
        <f>COUNTIFS(W:W,A87,Z:Z,"&gt;2")</f>
        <v>4</v>
      </c>
      <c r="K87">
        <f>COUNTIFS(W:W,A87,Y:Y,"&lt;3")</f>
        <v>1</v>
      </c>
      <c r="L87" s="4">
        <f>COUNTIFS(W:W,A87,Z:Z,"&lt;3")</f>
        <v>17</v>
      </c>
      <c r="M87">
        <f t="shared" si="7"/>
        <v>4</v>
      </c>
      <c r="N87">
        <f t="shared" si="8"/>
        <v>116</v>
      </c>
      <c r="O87">
        <f t="shared" si="9"/>
        <v>4</v>
      </c>
      <c r="P87">
        <f t="shared" si="10"/>
        <v>117</v>
      </c>
      <c r="Q87" s="13">
        <f t="shared" si="11"/>
        <v>3.4188034188034191</v>
      </c>
      <c r="R87" s="13">
        <f t="shared" si="12"/>
        <v>99.145299145299148</v>
      </c>
      <c r="S87" s="13">
        <f t="shared" si="13"/>
        <v>100</v>
      </c>
      <c r="W87" s="4" t="s">
        <v>70</v>
      </c>
      <c r="X87" t="str">
        <f>INDEX(B:B,MATCH(W87,A:A,0))</f>
        <v>F427</v>
      </c>
      <c r="Y87">
        <v>1</v>
      </c>
    </row>
    <row r="88" spans="1:26" x14ac:dyDescent="0.25">
      <c r="A88" t="s">
        <v>152</v>
      </c>
      <c r="B88" t="s">
        <v>6</v>
      </c>
      <c r="C88" t="s">
        <v>5</v>
      </c>
      <c r="D88" s="26">
        <v>1</v>
      </c>
      <c r="E88" t="s">
        <v>52</v>
      </c>
      <c r="F88">
        <v>5</v>
      </c>
      <c r="G88">
        <v>31</v>
      </c>
      <c r="H88">
        <v>64</v>
      </c>
      <c r="I88" s="14">
        <f>COUNTIFS(W:W,A88,Y:Y,"&gt;2")</f>
        <v>0</v>
      </c>
      <c r="J88" s="14">
        <f>COUNTIFS(W:W,A88,Z:Z,"&gt;2")</f>
        <v>3</v>
      </c>
      <c r="K88">
        <f>COUNTIFS(W:W,A88,Y:Y,"&lt;3")</f>
        <v>0</v>
      </c>
      <c r="L88" s="4">
        <f>COUNTIFS(W:W,A88,Z:Z,"&lt;3")</f>
        <v>11</v>
      </c>
      <c r="M88">
        <f t="shared" si="7"/>
        <v>3</v>
      </c>
      <c r="N88">
        <f t="shared" si="8"/>
        <v>78</v>
      </c>
      <c r="O88">
        <f t="shared" si="9"/>
        <v>3</v>
      </c>
      <c r="P88">
        <f t="shared" si="10"/>
        <v>109</v>
      </c>
      <c r="Q88" s="13">
        <f t="shared" si="11"/>
        <v>2.7522935779816518</v>
      </c>
      <c r="R88" s="13">
        <f t="shared" si="12"/>
        <v>71.559633027522935</v>
      </c>
      <c r="S88" s="13">
        <f t="shared" si="13"/>
        <v>100</v>
      </c>
      <c r="W88" s="4" t="s">
        <v>70</v>
      </c>
      <c r="X88" t="str">
        <f>INDEX(B:B,MATCH(W88,A:A,0))</f>
        <v>F427</v>
      </c>
      <c r="Y88">
        <v>1</v>
      </c>
    </row>
    <row r="89" spans="1:26" x14ac:dyDescent="0.25">
      <c r="A89" t="s">
        <v>153</v>
      </c>
      <c r="B89" t="s">
        <v>4</v>
      </c>
      <c r="C89" t="s">
        <v>5</v>
      </c>
      <c r="D89" s="26">
        <v>1</v>
      </c>
      <c r="E89" t="s">
        <v>52</v>
      </c>
      <c r="F89">
        <v>1</v>
      </c>
      <c r="G89">
        <v>43</v>
      </c>
      <c r="H89">
        <v>38</v>
      </c>
      <c r="I89" s="14">
        <f>COUNTIFS(W:W,A89,Y:Y,"&gt;2")</f>
        <v>0</v>
      </c>
      <c r="J89" s="14">
        <f>COUNTIFS(W:W,A89,Z:Z,"&gt;2")</f>
        <v>0</v>
      </c>
      <c r="K89">
        <f>COUNTIFS(W:W,A89,Y:Y,"&lt;3")</f>
        <v>3</v>
      </c>
      <c r="L89" s="4">
        <f>COUNTIFS(W:W,A89,Z:Z,"&lt;3")</f>
        <v>0</v>
      </c>
      <c r="M89">
        <f t="shared" si="7"/>
        <v>0</v>
      </c>
      <c r="N89">
        <f t="shared" si="8"/>
        <v>38</v>
      </c>
      <c r="O89">
        <f t="shared" si="9"/>
        <v>0</v>
      </c>
      <c r="P89">
        <f t="shared" si="10"/>
        <v>84</v>
      </c>
      <c r="Q89" s="13">
        <f t="shared" si="11"/>
        <v>0</v>
      </c>
      <c r="R89" s="13">
        <f t="shared" si="12"/>
        <v>45.238095238095241</v>
      </c>
      <c r="S89" s="13" t="e">
        <f t="shared" si="13"/>
        <v>#DIV/0!</v>
      </c>
      <c r="W89" s="4" t="s">
        <v>70</v>
      </c>
      <c r="X89" t="str">
        <f>INDEX(B:B,MATCH(W89,A:A,0))</f>
        <v>F427</v>
      </c>
      <c r="Y89">
        <v>2</v>
      </c>
    </row>
    <row r="90" spans="1:26" x14ac:dyDescent="0.25">
      <c r="A90" t="s">
        <v>154</v>
      </c>
      <c r="B90" t="s">
        <v>4</v>
      </c>
      <c r="C90" t="s">
        <v>5</v>
      </c>
      <c r="D90" s="26">
        <v>1</v>
      </c>
      <c r="E90" t="s">
        <v>52</v>
      </c>
      <c r="F90">
        <v>2</v>
      </c>
      <c r="G90">
        <v>59</v>
      </c>
      <c r="H90">
        <v>36</v>
      </c>
      <c r="I90" s="14">
        <f>COUNTIFS(W:W,A90,Y:Y,"&gt;2")</f>
        <v>1</v>
      </c>
      <c r="J90" s="14">
        <f>COUNTIFS(W:W,A90,Z:Z,"&gt;2")</f>
        <v>0</v>
      </c>
      <c r="K90">
        <f>COUNTIFS(W:W,A90,Y:Y,"&lt;3")</f>
        <v>2</v>
      </c>
      <c r="L90" s="4">
        <f>COUNTIFS(W:W,A90,Z:Z,"&lt;3")</f>
        <v>0</v>
      </c>
      <c r="M90">
        <f t="shared" si="7"/>
        <v>1</v>
      </c>
      <c r="N90">
        <f t="shared" si="8"/>
        <v>36</v>
      </c>
      <c r="O90">
        <f t="shared" si="9"/>
        <v>0</v>
      </c>
      <c r="P90">
        <f t="shared" si="10"/>
        <v>98</v>
      </c>
      <c r="Q90" s="13">
        <f t="shared" si="11"/>
        <v>1.0204081632653061</v>
      </c>
      <c r="R90" s="13">
        <f t="shared" si="12"/>
        <v>36.734693877551024</v>
      </c>
      <c r="S90" s="13">
        <f t="shared" si="13"/>
        <v>0</v>
      </c>
      <c r="W90" s="4" t="s">
        <v>70</v>
      </c>
      <c r="X90" t="str">
        <f>INDEX(B:B,MATCH(W90,A:A,0))</f>
        <v>F427</v>
      </c>
      <c r="Y90">
        <v>1</v>
      </c>
    </row>
    <row r="91" spans="1:26" x14ac:dyDescent="0.25">
      <c r="A91" t="s">
        <v>155</v>
      </c>
      <c r="B91" t="s">
        <v>4</v>
      </c>
      <c r="C91" t="s">
        <v>5</v>
      </c>
      <c r="D91" s="26">
        <v>1</v>
      </c>
      <c r="E91" t="s">
        <v>52</v>
      </c>
      <c r="F91">
        <v>3</v>
      </c>
      <c r="G91">
        <v>14</v>
      </c>
      <c r="H91">
        <v>70</v>
      </c>
      <c r="I91" s="14">
        <f>COUNTIFS(W:W,A91,Y:Y,"&gt;2")</f>
        <v>0</v>
      </c>
      <c r="J91" s="14">
        <f>COUNTIFS(W:W,A91,Z:Z,"&gt;2")</f>
        <v>0</v>
      </c>
      <c r="K91">
        <f>COUNTIFS(W:W,A91,Y:Y,"&lt;3")</f>
        <v>0</v>
      </c>
      <c r="L91" s="4">
        <f>COUNTIFS(W:W,A91,Z:Z,"&lt;3")</f>
        <v>1</v>
      </c>
      <c r="M91">
        <f t="shared" si="7"/>
        <v>0</v>
      </c>
      <c r="N91">
        <f t="shared" si="8"/>
        <v>71</v>
      </c>
      <c r="O91">
        <f t="shared" si="9"/>
        <v>0</v>
      </c>
      <c r="P91">
        <f t="shared" si="10"/>
        <v>85</v>
      </c>
      <c r="Q91" s="13">
        <f t="shared" si="11"/>
        <v>0</v>
      </c>
      <c r="R91" s="13">
        <f t="shared" si="12"/>
        <v>83.529411764705884</v>
      </c>
      <c r="S91" s="13" t="e">
        <f t="shared" si="13"/>
        <v>#DIV/0!</v>
      </c>
      <c r="W91" s="4" t="s">
        <v>70</v>
      </c>
      <c r="X91" t="str">
        <f>INDEX(B:B,MATCH(W91,A:A,0))</f>
        <v>F427</v>
      </c>
      <c r="Y91">
        <v>1</v>
      </c>
    </row>
    <row r="92" spans="1:26" x14ac:dyDescent="0.25">
      <c r="A92" t="s">
        <v>156</v>
      </c>
      <c r="B92" t="s">
        <v>4</v>
      </c>
      <c r="C92" t="s">
        <v>5</v>
      </c>
      <c r="D92" s="26">
        <v>1</v>
      </c>
      <c r="E92" t="s">
        <v>52</v>
      </c>
      <c r="F92">
        <v>4</v>
      </c>
      <c r="G92">
        <v>17</v>
      </c>
      <c r="H92">
        <v>64</v>
      </c>
      <c r="I92" s="14">
        <f>COUNTIFS(W:W,A92,Y:Y,"&gt;2")</f>
        <v>0</v>
      </c>
      <c r="J92" s="14">
        <f>COUNTIFS(W:W,A92,Z:Z,"&gt;2")</f>
        <v>2</v>
      </c>
      <c r="K92">
        <f>COUNTIFS(W:W,A92,Y:Y,"&lt;3")</f>
        <v>0</v>
      </c>
      <c r="L92" s="4">
        <f>COUNTIFS(W:W,A92,Z:Z,"&lt;3")</f>
        <v>1</v>
      </c>
      <c r="M92">
        <f t="shared" si="7"/>
        <v>2</v>
      </c>
      <c r="N92">
        <f t="shared" si="8"/>
        <v>67</v>
      </c>
      <c r="O92">
        <f t="shared" si="9"/>
        <v>2</v>
      </c>
      <c r="P92">
        <f t="shared" si="10"/>
        <v>84</v>
      </c>
      <c r="Q92" s="13">
        <f t="shared" si="11"/>
        <v>2.3809523809523809</v>
      </c>
      <c r="R92" s="13">
        <f t="shared" si="12"/>
        <v>79.761904761904773</v>
      </c>
      <c r="S92" s="13">
        <f t="shared" si="13"/>
        <v>100</v>
      </c>
      <c r="W92" s="4" t="s">
        <v>70</v>
      </c>
      <c r="X92" t="str">
        <f>INDEX(B:B,MATCH(W92,A:A,0))</f>
        <v>F427</v>
      </c>
      <c r="Y92">
        <v>2</v>
      </c>
    </row>
    <row r="93" spans="1:26" x14ac:dyDescent="0.25">
      <c r="A93" t="s">
        <v>338</v>
      </c>
      <c r="B93" t="s">
        <v>7</v>
      </c>
      <c r="C93" t="s">
        <v>5</v>
      </c>
      <c r="D93" s="26">
        <v>1</v>
      </c>
      <c r="E93" t="s">
        <v>52</v>
      </c>
      <c r="F93">
        <v>1</v>
      </c>
      <c r="G93">
        <v>170</v>
      </c>
      <c r="H93">
        <v>26</v>
      </c>
      <c r="I93" s="14">
        <f>COUNTIFS(W:W,A93,Y:Y,"&gt;2")</f>
        <v>2</v>
      </c>
      <c r="J93" s="14">
        <f>COUNTIFS(W:W,A93,Z:Z,"&gt;2")</f>
        <v>0</v>
      </c>
      <c r="K93">
        <f>COUNTIFS(W:W,A93,Y:Y,"&lt;3")</f>
        <v>7</v>
      </c>
      <c r="L93" s="4">
        <f>COUNTIFS(W:W,A93,Z:Z,"&lt;3")</f>
        <v>0</v>
      </c>
      <c r="M93">
        <f t="shared" si="7"/>
        <v>2</v>
      </c>
      <c r="N93">
        <f t="shared" si="8"/>
        <v>26</v>
      </c>
      <c r="O93">
        <f t="shared" si="9"/>
        <v>0</v>
      </c>
      <c r="P93">
        <f t="shared" si="10"/>
        <v>205</v>
      </c>
      <c r="Q93" s="13">
        <f t="shared" si="11"/>
        <v>0.97560975609756095</v>
      </c>
      <c r="R93" s="13">
        <f t="shared" si="12"/>
        <v>12.682926829268293</v>
      </c>
      <c r="S93" s="13">
        <f t="shared" si="13"/>
        <v>0</v>
      </c>
      <c r="W93" s="4" t="s">
        <v>70</v>
      </c>
      <c r="X93" t="str">
        <f>INDEX(B:B,MATCH(W93,A:A,0))</f>
        <v>F427</v>
      </c>
      <c r="Y93">
        <v>3</v>
      </c>
    </row>
    <row r="94" spans="1:26" x14ac:dyDescent="0.25">
      <c r="A94" t="s">
        <v>339</v>
      </c>
      <c r="B94" t="s">
        <v>7</v>
      </c>
      <c r="C94" t="s">
        <v>5</v>
      </c>
      <c r="D94" s="26">
        <v>1</v>
      </c>
      <c r="E94" t="s">
        <v>52</v>
      </c>
      <c r="F94">
        <v>2</v>
      </c>
      <c r="G94">
        <v>160</v>
      </c>
      <c r="H94">
        <v>16</v>
      </c>
      <c r="I94" s="14">
        <f>COUNTIFS(W:W,A94,Y:Y,"&gt;2")</f>
        <v>0</v>
      </c>
      <c r="J94" s="14">
        <f>COUNTIFS(W:W,A94,Z:Z,"&gt;2")</f>
        <v>0</v>
      </c>
      <c r="K94">
        <f>COUNTIFS(W:W,A94,Y:Y,"&lt;3")</f>
        <v>5</v>
      </c>
      <c r="L94" s="4">
        <f>COUNTIFS(W:W,A94,Z:Z,"&lt;3")</f>
        <v>0</v>
      </c>
      <c r="M94">
        <f t="shared" si="7"/>
        <v>0</v>
      </c>
      <c r="N94">
        <f t="shared" si="8"/>
        <v>16</v>
      </c>
      <c r="O94">
        <f t="shared" si="9"/>
        <v>0</v>
      </c>
      <c r="P94">
        <f t="shared" si="10"/>
        <v>181</v>
      </c>
      <c r="Q94" s="13">
        <f t="shared" si="11"/>
        <v>0</v>
      </c>
      <c r="R94" s="13">
        <f t="shared" si="12"/>
        <v>8.8397790055248606</v>
      </c>
      <c r="S94" s="13" t="e">
        <f t="shared" si="13"/>
        <v>#DIV/0!</v>
      </c>
      <c r="W94" s="4" t="s">
        <v>70</v>
      </c>
      <c r="X94" t="str">
        <f>INDEX(B:B,MATCH(W94,A:A,0))</f>
        <v>F427</v>
      </c>
      <c r="Y94">
        <v>2</v>
      </c>
    </row>
    <row r="95" spans="1:26" x14ac:dyDescent="0.25">
      <c r="A95" t="s">
        <v>340</v>
      </c>
      <c r="B95" t="s">
        <v>7</v>
      </c>
      <c r="C95" t="s">
        <v>5</v>
      </c>
      <c r="D95" s="26">
        <v>1</v>
      </c>
      <c r="E95" t="s">
        <v>52</v>
      </c>
      <c r="F95">
        <v>3</v>
      </c>
      <c r="G95">
        <v>144</v>
      </c>
      <c r="H95">
        <v>27</v>
      </c>
      <c r="I95" s="14">
        <f>COUNTIFS(W:W,A95,Y:Y,"&gt;2")</f>
        <v>0</v>
      </c>
      <c r="J95" s="14">
        <f>COUNTIFS(W:W,A95,Z:Z,"&gt;2")</f>
        <v>0</v>
      </c>
      <c r="K95">
        <f>COUNTIFS(W:W,A95,Y:Y,"&lt;3")</f>
        <v>0</v>
      </c>
      <c r="L95" s="4">
        <f>COUNTIFS(W:W,A95,Z:Z,"&lt;3")</f>
        <v>0</v>
      </c>
      <c r="M95">
        <f t="shared" si="7"/>
        <v>0</v>
      </c>
      <c r="N95">
        <f t="shared" si="8"/>
        <v>27</v>
      </c>
      <c r="O95">
        <f t="shared" si="9"/>
        <v>0</v>
      </c>
      <c r="P95">
        <f t="shared" si="10"/>
        <v>171</v>
      </c>
      <c r="Q95" s="13">
        <f t="shared" si="11"/>
        <v>0</v>
      </c>
      <c r="R95" s="13">
        <f t="shared" si="12"/>
        <v>15.789473684210526</v>
      </c>
      <c r="S95" s="13" t="e">
        <f t="shared" si="13"/>
        <v>#DIV/0!</v>
      </c>
      <c r="W95" s="4" t="s">
        <v>70</v>
      </c>
      <c r="X95" t="str">
        <f>INDEX(B:B,MATCH(W95,A:A,0))</f>
        <v>F427</v>
      </c>
      <c r="Y95">
        <v>4</v>
      </c>
    </row>
    <row r="96" spans="1:26" x14ac:dyDescent="0.25">
      <c r="A96" t="s">
        <v>341</v>
      </c>
      <c r="B96" t="s">
        <v>7</v>
      </c>
      <c r="C96" t="s">
        <v>5</v>
      </c>
      <c r="D96" s="26">
        <v>1</v>
      </c>
      <c r="E96" t="s">
        <v>52</v>
      </c>
      <c r="F96">
        <v>4</v>
      </c>
      <c r="G96">
        <v>73</v>
      </c>
      <c r="H96">
        <v>7</v>
      </c>
      <c r="I96" s="14">
        <f>COUNTIFS(W:W,A96,Y:Y,"&gt;2")</f>
        <v>0</v>
      </c>
      <c r="J96" s="14">
        <f>COUNTIFS(W:W,A96,Z:Z,"&gt;2")</f>
        <v>0</v>
      </c>
      <c r="K96">
        <f>COUNTIFS(W:W,A96,Y:Y,"&lt;3")</f>
        <v>1</v>
      </c>
      <c r="L96" s="4">
        <f>COUNTIFS(W:W,A96,Z:Z,"&lt;3")</f>
        <v>0</v>
      </c>
      <c r="M96">
        <f t="shared" si="7"/>
        <v>0</v>
      </c>
      <c r="N96">
        <f t="shared" si="8"/>
        <v>7</v>
      </c>
      <c r="O96">
        <f t="shared" si="9"/>
        <v>0</v>
      </c>
      <c r="P96">
        <f t="shared" si="10"/>
        <v>81</v>
      </c>
      <c r="Q96" s="13">
        <f t="shared" si="11"/>
        <v>0</v>
      </c>
      <c r="R96" s="13">
        <f t="shared" si="12"/>
        <v>8.6419753086419746</v>
      </c>
      <c r="S96" s="13" t="e">
        <f t="shared" si="13"/>
        <v>#DIV/0!</v>
      </c>
      <c r="W96" s="4" t="s">
        <v>70</v>
      </c>
      <c r="X96" t="str">
        <f>INDEX(B:B,MATCH(W96,A:A,0))</f>
        <v>F427</v>
      </c>
      <c r="Y96">
        <v>4</v>
      </c>
    </row>
    <row r="97" spans="1:26" x14ac:dyDescent="0.25">
      <c r="A97" t="s">
        <v>342</v>
      </c>
      <c r="B97" t="s">
        <v>7</v>
      </c>
      <c r="C97" t="s">
        <v>5</v>
      </c>
      <c r="D97" s="26">
        <v>1</v>
      </c>
      <c r="E97" t="s">
        <v>52</v>
      </c>
      <c r="F97">
        <v>5</v>
      </c>
      <c r="G97">
        <v>113</v>
      </c>
      <c r="H97">
        <v>4</v>
      </c>
      <c r="I97" s="14">
        <f>COUNTIFS(W:W,A97,Y:Y,"&gt;2")</f>
        <v>0</v>
      </c>
      <c r="J97" s="14">
        <f>COUNTIFS(W:W,A97,Z:Z,"&gt;2")</f>
        <v>0</v>
      </c>
      <c r="K97">
        <f>COUNTIFS(W:W,A97,Y:Y,"&lt;3")</f>
        <v>1</v>
      </c>
      <c r="L97" s="4">
        <f>COUNTIFS(W:W,A97,Z:Z,"&lt;3")</f>
        <v>0</v>
      </c>
      <c r="M97">
        <f t="shared" si="7"/>
        <v>0</v>
      </c>
      <c r="N97">
        <f t="shared" si="8"/>
        <v>4</v>
      </c>
      <c r="O97">
        <f t="shared" si="9"/>
        <v>0</v>
      </c>
      <c r="P97">
        <f t="shared" si="10"/>
        <v>118</v>
      </c>
      <c r="Q97" s="13">
        <f t="shared" si="11"/>
        <v>0</v>
      </c>
      <c r="R97" s="13">
        <f t="shared" si="12"/>
        <v>3.3898305084745761</v>
      </c>
      <c r="S97" s="13" t="e">
        <f t="shared" si="13"/>
        <v>#DIV/0!</v>
      </c>
      <c r="W97" s="4" t="s">
        <v>70</v>
      </c>
      <c r="X97" t="str">
        <f>INDEX(B:B,MATCH(W97,A:A,0))</f>
        <v>F427</v>
      </c>
      <c r="Y97">
        <v>3</v>
      </c>
    </row>
    <row r="98" spans="1:26" x14ac:dyDescent="0.25">
      <c r="A98" t="s">
        <v>99</v>
      </c>
      <c r="B98">
        <v>5043</v>
      </c>
      <c r="C98" t="s">
        <v>5</v>
      </c>
      <c r="D98" s="26">
        <v>2</v>
      </c>
      <c r="E98" t="s">
        <v>52</v>
      </c>
      <c r="F98">
        <v>1</v>
      </c>
      <c r="G98">
        <v>42</v>
      </c>
      <c r="H98">
        <v>30</v>
      </c>
      <c r="I98" s="14">
        <f>COUNTIFS(W:W,A98,Y:Y,"&gt;2")</f>
        <v>0</v>
      </c>
      <c r="J98" s="14">
        <f>COUNTIFS(W:W,A98,Z:Z,"&gt;2")</f>
        <v>1</v>
      </c>
      <c r="K98">
        <f>COUNTIFS(W:W,A98,Y:Y,"&lt;3")</f>
        <v>11</v>
      </c>
      <c r="L98" s="4">
        <f>COUNTIFS(W:W,A98,Z:Z,"&lt;3")</f>
        <v>0</v>
      </c>
      <c r="M98">
        <f t="shared" si="7"/>
        <v>1</v>
      </c>
      <c r="N98">
        <f t="shared" si="8"/>
        <v>31</v>
      </c>
      <c r="O98">
        <f t="shared" si="9"/>
        <v>1</v>
      </c>
      <c r="P98">
        <f t="shared" si="10"/>
        <v>84</v>
      </c>
      <c r="Q98" s="13">
        <f t="shared" si="11"/>
        <v>1.1904761904761905</v>
      </c>
      <c r="R98" s="13">
        <f t="shared" si="12"/>
        <v>36.904761904761905</v>
      </c>
      <c r="S98" s="13">
        <f t="shared" si="13"/>
        <v>100</v>
      </c>
      <c r="W98" s="4" t="s">
        <v>70</v>
      </c>
      <c r="X98" t="str">
        <f>INDEX(B:B,MATCH(W98,A:A,0))</f>
        <v>F427</v>
      </c>
      <c r="Y98">
        <v>3</v>
      </c>
    </row>
    <row r="99" spans="1:26" x14ac:dyDescent="0.25">
      <c r="A99" t="s">
        <v>100</v>
      </c>
      <c r="B99">
        <v>5043</v>
      </c>
      <c r="C99" t="s">
        <v>5</v>
      </c>
      <c r="D99" s="26">
        <v>2</v>
      </c>
      <c r="E99" t="s">
        <v>52</v>
      </c>
      <c r="F99">
        <v>2</v>
      </c>
      <c r="G99">
        <v>54</v>
      </c>
      <c r="H99">
        <v>43</v>
      </c>
      <c r="I99" s="14">
        <f>COUNTIFS(W:W,A99,Y:Y,"&gt;2")</f>
        <v>0</v>
      </c>
      <c r="J99" s="14">
        <f>COUNTIFS(W:W,A99,Z:Z,"&gt;2")</f>
        <v>0</v>
      </c>
      <c r="K99">
        <f>COUNTIFS(W:W,A99,Y:Y,"&lt;3")</f>
        <v>2</v>
      </c>
      <c r="L99" s="4">
        <f>COUNTIFS(W:W,A99,Z:Z,"&lt;3")</f>
        <v>4</v>
      </c>
      <c r="M99">
        <f t="shared" si="7"/>
        <v>0</v>
      </c>
      <c r="N99">
        <f t="shared" si="8"/>
        <v>47</v>
      </c>
      <c r="O99">
        <f t="shared" si="9"/>
        <v>0</v>
      </c>
      <c r="P99">
        <f t="shared" si="10"/>
        <v>103</v>
      </c>
      <c r="Q99" s="13">
        <f t="shared" si="11"/>
        <v>0</v>
      </c>
      <c r="R99" s="13">
        <f t="shared" si="12"/>
        <v>45.631067961165051</v>
      </c>
      <c r="S99" s="13" t="e">
        <f t="shared" si="13"/>
        <v>#DIV/0!</v>
      </c>
      <c r="W99" s="4" t="s">
        <v>70</v>
      </c>
      <c r="X99" t="str">
        <f>INDEX(B:B,MATCH(W99,A:A,0))</f>
        <v>F427</v>
      </c>
      <c r="Y99">
        <v>1</v>
      </c>
    </row>
    <row r="100" spans="1:26" x14ac:dyDescent="0.25">
      <c r="A100" t="s">
        <v>101</v>
      </c>
      <c r="B100">
        <v>5043</v>
      </c>
      <c r="C100" t="s">
        <v>5</v>
      </c>
      <c r="D100" s="26">
        <v>2</v>
      </c>
      <c r="E100" t="s">
        <v>52</v>
      </c>
      <c r="F100">
        <v>3</v>
      </c>
      <c r="G100">
        <v>65</v>
      </c>
      <c r="H100">
        <v>14</v>
      </c>
      <c r="I100" s="14">
        <f>COUNTIFS(W:W,A100,Y:Y,"&gt;2")</f>
        <v>0</v>
      </c>
      <c r="J100" s="14">
        <f>COUNTIFS(W:W,A100,Z:Z,"&gt;2")</f>
        <v>0</v>
      </c>
      <c r="K100">
        <f>COUNTIFS(W:W,A100,Y:Y,"&lt;3")</f>
        <v>7</v>
      </c>
      <c r="L100" s="4">
        <f>COUNTIFS(W:W,A100,Z:Z,"&lt;3")</f>
        <v>0</v>
      </c>
      <c r="M100">
        <f t="shared" si="7"/>
        <v>0</v>
      </c>
      <c r="N100">
        <f t="shared" si="8"/>
        <v>14</v>
      </c>
      <c r="O100">
        <f t="shared" si="9"/>
        <v>0</v>
      </c>
      <c r="P100">
        <f t="shared" si="10"/>
        <v>86</v>
      </c>
      <c r="Q100" s="13">
        <f t="shared" si="11"/>
        <v>0</v>
      </c>
      <c r="R100" s="13">
        <f t="shared" si="12"/>
        <v>16.279069767441861</v>
      </c>
      <c r="S100" s="13" t="e">
        <f t="shared" si="13"/>
        <v>#DIV/0!</v>
      </c>
      <c r="W100" s="4" t="s">
        <v>70</v>
      </c>
      <c r="X100" t="str">
        <f>INDEX(B:B,MATCH(W100,A:A,0))</f>
        <v>F427</v>
      </c>
      <c r="Y100">
        <v>1</v>
      </c>
    </row>
    <row r="101" spans="1:26" x14ac:dyDescent="0.25">
      <c r="A101" t="s">
        <v>103</v>
      </c>
      <c r="B101">
        <v>5043</v>
      </c>
      <c r="C101" t="s">
        <v>5</v>
      </c>
      <c r="D101" s="26">
        <v>2</v>
      </c>
      <c r="E101" t="s">
        <v>52</v>
      </c>
      <c r="F101">
        <v>4</v>
      </c>
      <c r="G101">
        <v>66</v>
      </c>
      <c r="H101">
        <v>24</v>
      </c>
      <c r="I101" s="14">
        <f>COUNTIFS(W:W,A101,Y:Y,"&gt;2")</f>
        <v>0</v>
      </c>
      <c r="J101" s="14">
        <f>COUNTIFS(W:W,A101,Z:Z,"&gt;2")</f>
        <v>1</v>
      </c>
      <c r="K101">
        <f>COUNTIFS(W:W,A101,Y:Y,"&lt;3")</f>
        <v>2</v>
      </c>
      <c r="L101" s="4">
        <f>COUNTIFS(W:W,A101,Z:Z,"&lt;3")</f>
        <v>0</v>
      </c>
      <c r="M101">
        <f t="shared" si="7"/>
        <v>1</v>
      </c>
      <c r="N101">
        <f t="shared" si="8"/>
        <v>25</v>
      </c>
      <c r="O101">
        <f t="shared" si="9"/>
        <v>1</v>
      </c>
      <c r="P101">
        <f t="shared" si="10"/>
        <v>93</v>
      </c>
      <c r="Q101" s="13">
        <f t="shared" si="11"/>
        <v>1.0752688172043012</v>
      </c>
      <c r="R101" s="13">
        <f t="shared" si="12"/>
        <v>26.881720430107524</v>
      </c>
      <c r="S101" s="13">
        <f t="shared" si="13"/>
        <v>100</v>
      </c>
      <c r="W101" s="4" t="s">
        <v>71</v>
      </c>
      <c r="X101" t="str">
        <f>INDEX(B:B,MATCH(W101,A:A,0))</f>
        <v>F427</v>
      </c>
      <c r="Z101">
        <v>1</v>
      </c>
    </row>
    <row r="102" spans="1:26" x14ac:dyDescent="0.25">
      <c r="A102" t="s">
        <v>84</v>
      </c>
      <c r="B102" t="s">
        <v>13</v>
      </c>
      <c r="C102" t="s">
        <v>5</v>
      </c>
      <c r="D102" s="26">
        <v>2</v>
      </c>
      <c r="E102" t="s">
        <v>52</v>
      </c>
      <c r="F102">
        <v>1</v>
      </c>
      <c r="G102">
        <v>32</v>
      </c>
      <c r="H102">
        <v>41</v>
      </c>
      <c r="I102" s="14">
        <f>COUNTIFS(W:W,A102,Y:Y,"&gt;2")</f>
        <v>3</v>
      </c>
      <c r="J102" s="14">
        <f>COUNTIFS(W:W,A102,Z:Z,"&gt;2")</f>
        <v>3</v>
      </c>
      <c r="K102">
        <f>COUNTIFS(W:W,A102,Y:Y,"&lt;3")</f>
        <v>5</v>
      </c>
      <c r="L102" s="4">
        <f>COUNTIFS(W:W,A102,Z:Z,"&lt;3")</f>
        <v>5</v>
      </c>
      <c r="M102">
        <f t="shared" si="7"/>
        <v>6</v>
      </c>
      <c r="N102">
        <f t="shared" si="8"/>
        <v>49</v>
      </c>
      <c r="O102">
        <f t="shared" si="9"/>
        <v>3</v>
      </c>
      <c r="P102">
        <f t="shared" si="10"/>
        <v>89</v>
      </c>
      <c r="Q102" s="13">
        <f t="shared" si="11"/>
        <v>6.7415730337078648</v>
      </c>
      <c r="R102" s="13">
        <f t="shared" si="12"/>
        <v>55.056179775280903</v>
      </c>
      <c r="S102" s="13">
        <f t="shared" si="13"/>
        <v>50</v>
      </c>
      <c r="W102" s="4" t="s">
        <v>71</v>
      </c>
      <c r="X102" t="str">
        <f>INDEX(B:B,MATCH(W102,A:A,0))</f>
        <v>F427</v>
      </c>
      <c r="Z102">
        <v>1</v>
      </c>
    </row>
    <row r="103" spans="1:26" x14ac:dyDescent="0.25">
      <c r="A103" t="s">
        <v>85</v>
      </c>
      <c r="B103" t="s">
        <v>13</v>
      </c>
      <c r="C103" t="s">
        <v>5</v>
      </c>
      <c r="D103" s="26">
        <v>2</v>
      </c>
      <c r="E103" t="s">
        <v>52</v>
      </c>
      <c r="F103">
        <v>2</v>
      </c>
      <c r="G103">
        <v>36</v>
      </c>
      <c r="H103">
        <v>50</v>
      </c>
      <c r="I103" s="14">
        <f>COUNTIFS(W:W,A103,Y:Y,"&gt;2")</f>
        <v>0</v>
      </c>
      <c r="J103" s="14">
        <f>COUNTIFS(W:W,A103,Z:Z,"&gt;2")</f>
        <v>2</v>
      </c>
      <c r="K103">
        <f>COUNTIFS(W:W,A103,Y:Y,"&lt;3")</f>
        <v>4</v>
      </c>
      <c r="L103" s="4">
        <f>COUNTIFS(W:W,A103,Z:Z,"&lt;3")</f>
        <v>8</v>
      </c>
      <c r="M103">
        <f t="shared" si="7"/>
        <v>2</v>
      </c>
      <c r="N103">
        <f t="shared" si="8"/>
        <v>60</v>
      </c>
      <c r="O103">
        <f t="shared" si="9"/>
        <v>2</v>
      </c>
      <c r="P103">
        <f t="shared" si="10"/>
        <v>100</v>
      </c>
      <c r="Q103" s="13">
        <f t="shared" si="11"/>
        <v>2</v>
      </c>
      <c r="R103" s="13">
        <f t="shared" si="12"/>
        <v>60</v>
      </c>
      <c r="S103" s="13">
        <f t="shared" si="13"/>
        <v>100</v>
      </c>
      <c r="W103" s="4" t="s">
        <v>71</v>
      </c>
      <c r="X103" t="str">
        <f>INDEX(B:B,MATCH(W103,A:A,0))</f>
        <v>F427</v>
      </c>
      <c r="Z103">
        <v>3</v>
      </c>
    </row>
    <row r="104" spans="1:26" x14ac:dyDescent="0.25">
      <c r="A104" t="s">
        <v>86</v>
      </c>
      <c r="B104" t="s">
        <v>13</v>
      </c>
      <c r="C104" t="s">
        <v>5</v>
      </c>
      <c r="D104" s="26">
        <v>2</v>
      </c>
      <c r="E104" t="s">
        <v>52</v>
      </c>
      <c r="F104">
        <v>3</v>
      </c>
      <c r="G104">
        <v>18</v>
      </c>
      <c r="H104">
        <v>35</v>
      </c>
      <c r="I104" s="14">
        <f>COUNTIFS(W:W,A104,Y:Y,"&gt;2")</f>
        <v>1</v>
      </c>
      <c r="J104" s="14">
        <f>COUNTIFS(W:W,A104,Z:Z,"&gt;2")</f>
        <v>5</v>
      </c>
      <c r="K104">
        <f>COUNTIFS(W:W,A104,Y:Y,"&lt;3")</f>
        <v>10</v>
      </c>
      <c r="L104" s="4">
        <f>COUNTIFS(W:W,A104,Z:Z,"&lt;3")</f>
        <v>5</v>
      </c>
      <c r="M104">
        <f t="shared" si="7"/>
        <v>6</v>
      </c>
      <c r="N104">
        <f t="shared" si="8"/>
        <v>45</v>
      </c>
      <c r="O104">
        <f t="shared" si="9"/>
        <v>5</v>
      </c>
      <c r="P104">
        <f t="shared" si="10"/>
        <v>74</v>
      </c>
      <c r="Q104" s="13">
        <f t="shared" si="11"/>
        <v>8.1081081081081088</v>
      </c>
      <c r="R104" s="13">
        <f t="shared" si="12"/>
        <v>60.810810810810814</v>
      </c>
      <c r="S104" s="13">
        <f t="shared" si="13"/>
        <v>83.333333333333343</v>
      </c>
      <c r="W104" s="4" t="s">
        <v>71</v>
      </c>
      <c r="X104" t="str">
        <f>INDEX(B:B,MATCH(W104,A:A,0))</f>
        <v>F427</v>
      </c>
      <c r="Z104">
        <v>3</v>
      </c>
    </row>
    <row r="105" spans="1:26" x14ac:dyDescent="0.25">
      <c r="A105" t="s">
        <v>87</v>
      </c>
      <c r="B105" t="s">
        <v>13</v>
      </c>
      <c r="C105" t="s">
        <v>5</v>
      </c>
      <c r="D105" s="26">
        <v>2</v>
      </c>
      <c r="E105" t="s">
        <v>52</v>
      </c>
      <c r="F105">
        <v>4</v>
      </c>
      <c r="G105">
        <v>72</v>
      </c>
      <c r="H105">
        <v>36</v>
      </c>
      <c r="I105" s="14">
        <f>COUNTIFS(W:W,A105,Y:Y,"&gt;2")</f>
        <v>0</v>
      </c>
      <c r="J105" s="14">
        <f>COUNTIFS(W:W,A105,Z:Z,"&gt;2")</f>
        <v>2</v>
      </c>
      <c r="K105">
        <f>COUNTIFS(W:W,A105,Y:Y,"&lt;3")</f>
        <v>11</v>
      </c>
      <c r="L105" s="4">
        <f>COUNTIFS(W:W,A105,Z:Z,"&lt;3")</f>
        <v>7</v>
      </c>
      <c r="M105">
        <f t="shared" si="7"/>
        <v>2</v>
      </c>
      <c r="N105">
        <f t="shared" si="8"/>
        <v>45</v>
      </c>
      <c r="O105">
        <f t="shared" si="9"/>
        <v>2</v>
      </c>
      <c r="P105">
        <f t="shared" si="10"/>
        <v>128</v>
      </c>
      <c r="Q105" s="13">
        <f t="shared" si="11"/>
        <v>1.5625</v>
      </c>
      <c r="R105" s="13">
        <f t="shared" si="12"/>
        <v>35.15625</v>
      </c>
      <c r="S105" s="13">
        <f t="shared" si="13"/>
        <v>100</v>
      </c>
      <c r="W105" s="4" t="s">
        <v>71</v>
      </c>
      <c r="X105" t="str">
        <f>INDEX(B:B,MATCH(W105,A:A,0))</f>
        <v>F427</v>
      </c>
      <c r="Y105">
        <v>1</v>
      </c>
      <c r="Z105">
        <v>3</v>
      </c>
    </row>
    <row r="106" spans="1:26" x14ac:dyDescent="0.25">
      <c r="A106" t="s">
        <v>88</v>
      </c>
      <c r="B106" t="s">
        <v>13</v>
      </c>
      <c r="C106" t="s">
        <v>5</v>
      </c>
      <c r="D106" s="26">
        <v>2</v>
      </c>
      <c r="E106" t="s">
        <v>52</v>
      </c>
      <c r="F106">
        <v>5</v>
      </c>
      <c r="G106">
        <v>52</v>
      </c>
      <c r="H106">
        <v>28</v>
      </c>
      <c r="I106" s="14">
        <f>COUNTIFS(W:W,A106,Y:Y,"&gt;2")</f>
        <v>0</v>
      </c>
      <c r="J106" s="14">
        <f>COUNTIFS(W:W,A106,Z:Z,"&gt;2")</f>
        <v>3</v>
      </c>
      <c r="K106">
        <f>COUNTIFS(W:W,A106,Y:Y,"&lt;3")</f>
        <v>10</v>
      </c>
      <c r="L106" s="4">
        <f>COUNTIFS(W:W,A106,Z:Z,"&lt;3")</f>
        <v>5</v>
      </c>
      <c r="M106">
        <f t="shared" si="7"/>
        <v>3</v>
      </c>
      <c r="N106">
        <f t="shared" si="8"/>
        <v>36</v>
      </c>
      <c r="O106">
        <f t="shared" si="9"/>
        <v>3</v>
      </c>
      <c r="P106">
        <f t="shared" si="10"/>
        <v>98</v>
      </c>
      <c r="Q106" s="13">
        <f t="shared" si="11"/>
        <v>3.0612244897959182</v>
      </c>
      <c r="R106" s="13">
        <f t="shared" si="12"/>
        <v>36.734693877551024</v>
      </c>
      <c r="S106" s="13">
        <f t="shared" si="13"/>
        <v>100</v>
      </c>
      <c r="W106" s="4" t="s">
        <v>71</v>
      </c>
      <c r="X106" t="str">
        <f>INDEX(B:B,MATCH(W106,A:A,0))</f>
        <v>F427</v>
      </c>
      <c r="Y106">
        <v>1</v>
      </c>
      <c r="Z106">
        <v>4</v>
      </c>
    </row>
    <row r="107" spans="1:26" x14ac:dyDescent="0.25">
      <c r="A107" t="s">
        <v>353</v>
      </c>
      <c r="B107" t="s">
        <v>17</v>
      </c>
      <c r="C107" t="s">
        <v>5</v>
      </c>
      <c r="D107" s="26">
        <v>2</v>
      </c>
      <c r="E107" t="s">
        <v>52</v>
      </c>
      <c r="F107">
        <v>1</v>
      </c>
      <c r="G107">
        <v>91</v>
      </c>
      <c r="H107">
        <v>28</v>
      </c>
      <c r="I107" s="14">
        <f>COUNTIFS(W:W,A107,Y:Y,"&gt;2")</f>
        <v>0</v>
      </c>
      <c r="J107" s="14">
        <f>COUNTIFS(W:W,A107,Z:Z,"&gt;2")</f>
        <v>0</v>
      </c>
      <c r="K107">
        <f>COUNTIFS(W:W,A107,Y:Y,"&lt;3")</f>
        <v>0</v>
      </c>
      <c r="L107" s="4">
        <f>COUNTIFS(W:W,A107,Z:Z,"&lt;3")</f>
        <v>0</v>
      </c>
      <c r="M107">
        <f t="shared" si="7"/>
        <v>0</v>
      </c>
      <c r="N107">
        <f t="shared" si="8"/>
        <v>28</v>
      </c>
      <c r="O107">
        <f t="shared" si="9"/>
        <v>0</v>
      </c>
      <c r="P107">
        <f t="shared" si="10"/>
        <v>119</v>
      </c>
      <c r="Q107" s="13">
        <f t="shared" si="11"/>
        <v>0</v>
      </c>
      <c r="R107" s="13">
        <f t="shared" si="12"/>
        <v>23.52941176470588</v>
      </c>
      <c r="S107" s="13" t="e">
        <f t="shared" si="13"/>
        <v>#DIV/0!</v>
      </c>
      <c r="W107" s="4" t="s">
        <v>71</v>
      </c>
      <c r="X107" t="str">
        <f>INDEX(B:B,MATCH(W107,A:A,0))</f>
        <v>F427</v>
      </c>
      <c r="Y107">
        <v>1</v>
      </c>
    </row>
    <row r="108" spans="1:26" x14ac:dyDescent="0.25">
      <c r="A108" t="s">
        <v>354</v>
      </c>
      <c r="B108" t="s">
        <v>17</v>
      </c>
      <c r="C108" t="s">
        <v>5</v>
      </c>
      <c r="D108" s="26">
        <v>2</v>
      </c>
      <c r="E108" t="s">
        <v>52</v>
      </c>
      <c r="F108">
        <v>2</v>
      </c>
      <c r="G108">
        <v>53</v>
      </c>
      <c r="H108">
        <v>45</v>
      </c>
      <c r="I108" s="14">
        <f>COUNTIFS(W:W,A108,Y:Y,"&gt;2")</f>
        <v>0</v>
      </c>
      <c r="J108" s="14">
        <f>COUNTIFS(W:W,A108,Z:Z,"&gt;2")</f>
        <v>0</v>
      </c>
      <c r="K108">
        <f>COUNTIFS(W:W,A108,Y:Y,"&lt;3")</f>
        <v>1</v>
      </c>
      <c r="L108" s="4">
        <f>COUNTIFS(W:W,A108,Z:Z,"&lt;3")</f>
        <v>1</v>
      </c>
      <c r="M108">
        <f t="shared" si="7"/>
        <v>0</v>
      </c>
      <c r="N108">
        <f t="shared" si="8"/>
        <v>46</v>
      </c>
      <c r="O108">
        <f t="shared" si="9"/>
        <v>0</v>
      </c>
      <c r="P108">
        <f t="shared" si="10"/>
        <v>100</v>
      </c>
      <c r="Q108" s="13">
        <f t="shared" si="11"/>
        <v>0</v>
      </c>
      <c r="R108" s="13">
        <f t="shared" si="12"/>
        <v>46</v>
      </c>
      <c r="S108" s="13" t="e">
        <f t="shared" si="13"/>
        <v>#DIV/0!</v>
      </c>
      <c r="W108" s="4" t="s">
        <v>71</v>
      </c>
      <c r="X108" t="str">
        <f>INDEX(B:B,MATCH(W108,A:A,0))</f>
        <v>F427</v>
      </c>
      <c r="Y108">
        <v>2</v>
      </c>
    </row>
    <row r="109" spans="1:26" x14ac:dyDescent="0.25">
      <c r="A109" t="s">
        <v>355</v>
      </c>
      <c r="B109" t="s">
        <v>17</v>
      </c>
      <c r="C109" t="s">
        <v>5</v>
      </c>
      <c r="D109" s="26">
        <v>2</v>
      </c>
      <c r="E109" t="s">
        <v>52</v>
      </c>
      <c r="F109">
        <v>3</v>
      </c>
      <c r="G109">
        <v>79</v>
      </c>
      <c r="H109">
        <v>30</v>
      </c>
      <c r="I109" s="14">
        <f>COUNTIFS(W:W,A109,Y:Y,"&gt;2")</f>
        <v>0</v>
      </c>
      <c r="J109" s="14">
        <f>COUNTIFS(W:W,A109,Z:Z,"&gt;2")</f>
        <v>0</v>
      </c>
      <c r="K109">
        <f>COUNTIFS(W:W,A109,Y:Y,"&lt;3")</f>
        <v>3</v>
      </c>
      <c r="L109" s="4">
        <f>COUNTIFS(W:W,A109,Z:Z,"&lt;3")</f>
        <v>0</v>
      </c>
      <c r="M109">
        <f t="shared" si="7"/>
        <v>0</v>
      </c>
      <c r="N109">
        <f t="shared" si="8"/>
        <v>30</v>
      </c>
      <c r="O109">
        <f t="shared" si="9"/>
        <v>0</v>
      </c>
      <c r="P109">
        <f t="shared" si="10"/>
        <v>112</v>
      </c>
      <c r="Q109" s="13">
        <f t="shared" si="11"/>
        <v>0</v>
      </c>
      <c r="R109" s="13">
        <f t="shared" si="12"/>
        <v>26.785714285714285</v>
      </c>
      <c r="S109" s="13" t="e">
        <f t="shared" si="13"/>
        <v>#DIV/0!</v>
      </c>
      <c r="W109" s="4" t="s">
        <v>71</v>
      </c>
      <c r="X109" t="str">
        <f>INDEX(B:B,MATCH(W109,A:A,0))</f>
        <v>F427</v>
      </c>
      <c r="Y109">
        <v>1</v>
      </c>
    </row>
    <row r="110" spans="1:26" x14ac:dyDescent="0.25">
      <c r="A110" t="s">
        <v>356</v>
      </c>
      <c r="B110" t="s">
        <v>17</v>
      </c>
      <c r="C110" t="s">
        <v>5</v>
      </c>
      <c r="D110" s="26">
        <v>2</v>
      </c>
      <c r="E110" t="s">
        <v>52</v>
      </c>
      <c r="F110">
        <v>4</v>
      </c>
      <c r="G110">
        <v>72</v>
      </c>
      <c r="H110">
        <v>42</v>
      </c>
      <c r="I110" s="14">
        <f>COUNTIFS(W:W,A110,Y:Y,"&gt;2")</f>
        <v>0</v>
      </c>
      <c r="J110" s="14">
        <f>COUNTIFS(W:W,A110,Z:Z,"&gt;2")</f>
        <v>0</v>
      </c>
      <c r="K110">
        <f>COUNTIFS(W:W,A110,Y:Y,"&lt;3")</f>
        <v>3</v>
      </c>
      <c r="L110" s="4">
        <f>COUNTIFS(W:W,A110,Z:Z,"&lt;3")</f>
        <v>0</v>
      </c>
      <c r="M110">
        <f t="shared" si="7"/>
        <v>0</v>
      </c>
      <c r="N110">
        <f t="shared" si="8"/>
        <v>42</v>
      </c>
      <c r="O110">
        <f t="shared" si="9"/>
        <v>0</v>
      </c>
      <c r="P110">
        <f t="shared" si="10"/>
        <v>117</v>
      </c>
      <c r="Q110" s="13">
        <f t="shared" si="11"/>
        <v>0</v>
      </c>
      <c r="R110" s="13">
        <f t="shared" si="12"/>
        <v>35.897435897435898</v>
      </c>
      <c r="S110" s="13" t="e">
        <f t="shared" si="13"/>
        <v>#DIV/0!</v>
      </c>
      <c r="W110" s="4" t="s">
        <v>71</v>
      </c>
      <c r="X110" t="str">
        <f>INDEX(B:B,MATCH(W110,A:A,0))</f>
        <v>F427</v>
      </c>
      <c r="Y110">
        <v>1</v>
      </c>
    </row>
    <row r="111" spans="1:26" x14ac:dyDescent="0.25">
      <c r="A111" t="s">
        <v>357</v>
      </c>
      <c r="B111" t="s">
        <v>17</v>
      </c>
      <c r="C111" t="s">
        <v>5</v>
      </c>
      <c r="D111" s="26">
        <v>2</v>
      </c>
      <c r="E111" t="s">
        <v>52</v>
      </c>
      <c r="F111">
        <v>5</v>
      </c>
      <c r="G111">
        <v>73</v>
      </c>
      <c r="H111">
        <v>67</v>
      </c>
      <c r="I111" s="14">
        <f>COUNTIFS(W:W,A111,Y:Y,"&gt;2")</f>
        <v>0</v>
      </c>
      <c r="J111" s="14">
        <f>COUNTIFS(W:W,A111,Z:Z,"&gt;2")</f>
        <v>0</v>
      </c>
      <c r="K111">
        <f>COUNTIFS(W:W,A111,Y:Y,"&lt;3")</f>
        <v>2</v>
      </c>
      <c r="L111" s="4">
        <f>COUNTIFS(W:W,A111,Z:Z,"&lt;3")</f>
        <v>0</v>
      </c>
      <c r="M111">
        <f t="shared" si="7"/>
        <v>0</v>
      </c>
      <c r="N111">
        <f t="shared" si="8"/>
        <v>67</v>
      </c>
      <c r="O111">
        <f t="shared" si="9"/>
        <v>0</v>
      </c>
      <c r="P111">
        <f t="shared" si="10"/>
        <v>142</v>
      </c>
      <c r="Q111" s="13">
        <f t="shared" si="11"/>
        <v>0</v>
      </c>
      <c r="R111" s="13">
        <f t="shared" si="12"/>
        <v>47.183098591549296</v>
      </c>
      <c r="S111" s="13" t="e">
        <f t="shared" si="13"/>
        <v>#DIV/0!</v>
      </c>
      <c r="W111" s="4" t="s">
        <v>72</v>
      </c>
      <c r="X111" t="str">
        <f>INDEX(B:B,MATCH(W111,A:A,0))</f>
        <v>F427</v>
      </c>
      <c r="Y111">
        <v>2</v>
      </c>
    </row>
    <row r="112" spans="1:26" x14ac:dyDescent="0.25">
      <c r="A112" t="s">
        <v>102</v>
      </c>
      <c r="B112" t="s">
        <v>14</v>
      </c>
      <c r="C112" t="s">
        <v>5</v>
      </c>
      <c r="D112" s="26">
        <v>2</v>
      </c>
      <c r="E112" t="s">
        <v>52</v>
      </c>
      <c r="F112">
        <v>1</v>
      </c>
      <c r="G112">
        <v>24</v>
      </c>
      <c r="H112">
        <v>33</v>
      </c>
      <c r="I112" s="14">
        <f>COUNTIFS(W:W,A112,Y:Y,"&gt;2")</f>
        <v>0</v>
      </c>
      <c r="J112" s="14">
        <f>COUNTIFS(W:W,A112,Z:Z,"&gt;2")</f>
        <v>2</v>
      </c>
      <c r="K112">
        <f>COUNTIFS(W:W,A112,Y:Y,"&lt;3")</f>
        <v>4</v>
      </c>
      <c r="L112" s="4">
        <f>COUNTIFS(W:W,A112,Z:Z,"&lt;3")</f>
        <v>4</v>
      </c>
      <c r="M112">
        <f t="shared" si="7"/>
        <v>2</v>
      </c>
      <c r="N112">
        <f t="shared" si="8"/>
        <v>39</v>
      </c>
      <c r="O112">
        <f t="shared" si="9"/>
        <v>2</v>
      </c>
      <c r="P112">
        <f t="shared" si="10"/>
        <v>67</v>
      </c>
      <c r="Q112" s="13">
        <f t="shared" si="11"/>
        <v>2.9850746268656714</v>
      </c>
      <c r="R112" s="13">
        <f t="shared" si="12"/>
        <v>58.208955223880601</v>
      </c>
      <c r="S112" s="13">
        <f t="shared" si="13"/>
        <v>100</v>
      </c>
      <c r="W112" s="4" t="s">
        <v>72</v>
      </c>
      <c r="X112" t="str">
        <f>INDEX(B:B,MATCH(W112,A:A,0))</f>
        <v>F427</v>
      </c>
      <c r="Y112">
        <v>2</v>
      </c>
      <c r="Z112">
        <v>2</v>
      </c>
    </row>
    <row r="113" spans="1:26" x14ac:dyDescent="0.25">
      <c r="A113" t="s">
        <v>104</v>
      </c>
      <c r="B113" t="s">
        <v>14</v>
      </c>
      <c r="C113" t="s">
        <v>5</v>
      </c>
      <c r="D113" s="26">
        <v>2</v>
      </c>
      <c r="E113" t="s">
        <v>52</v>
      </c>
      <c r="F113">
        <v>2</v>
      </c>
      <c r="G113">
        <v>61</v>
      </c>
      <c r="H113">
        <v>22</v>
      </c>
      <c r="I113" s="14">
        <f>COUNTIFS(W:W,A113,Y:Y,"&gt;2")</f>
        <v>1</v>
      </c>
      <c r="J113" s="14">
        <f>COUNTIFS(W:W,A113,Z:Z,"&gt;2")</f>
        <v>3</v>
      </c>
      <c r="K113">
        <f>COUNTIFS(W:W,A113,Y:Y,"&lt;3")</f>
        <v>1</v>
      </c>
      <c r="L113" s="4">
        <f>COUNTIFS(W:W,A113,Z:Z,"&lt;3")</f>
        <v>0</v>
      </c>
      <c r="M113">
        <f t="shared" si="7"/>
        <v>4</v>
      </c>
      <c r="N113">
        <f t="shared" si="8"/>
        <v>25</v>
      </c>
      <c r="O113">
        <f t="shared" si="9"/>
        <v>3</v>
      </c>
      <c r="P113">
        <f t="shared" si="10"/>
        <v>88</v>
      </c>
      <c r="Q113" s="13">
        <f t="shared" si="11"/>
        <v>4.5454545454545459</v>
      </c>
      <c r="R113" s="13">
        <f t="shared" si="12"/>
        <v>28.40909090909091</v>
      </c>
      <c r="S113" s="13">
        <f t="shared" si="13"/>
        <v>75</v>
      </c>
      <c r="W113" s="4" t="s">
        <v>72</v>
      </c>
      <c r="X113" t="str">
        <f>INDEX(B:B,MATCH(W113,A:A,0))</f>
        <v>F427</v>
      </c>
      <c r="Y113">
        <v>1</v>
      </c>
    </row>
    <row r="114" spans="1:26" x14ac:dyDescent="0.25">
      <c r="A114" t="s">
        <v>105</v>
      </c>
      <c r="B114" t="s">
        <v>14</v>
      </c>
      <c r="C114" t="s">
        <v>5</v>
      </c>
      <c r="D114" s="26">
        <v>2</v>
      </c>
      <c r="E114" t="s">
        <v>52</v>
      </c>
      <c r="F114">
        <v>3</v>
      </c>
      <c r="G114">
        <v>55</v>
      </c>
      <c r="H114">
        <v>28</v>
      </c>
      <c r="I114" s="14">
        <f>COUNTIFS(W:W,A114,Y:Y,"&gt;2")</f>
        <v>0</v>
      </c>
      <c r="J114" s="14">
        <f>COUNTIFS(W:W,A114,Z:Z,"&gt;2")</f>
        <v>3</v>
      </c>
      <c r="K114">
        <f>COUNTIFS(W:W,A114,Y:Y,"&lt;3")</f>
        <v>5</v>
      </c>
      <c r="L114" s="4">
        <f>COUNTIFS(W:W,A114,Z:Z,"&lt;3")</f>
        <v>2</v>
      </c>
      <c r="M114">
        <f t="shared" si="7"/>
        <v>3</v>
      </c>
      <c r="N114">
        <f t="shared" si="8"/>
        <v>33</v>
      </c>
      <c r="O114">
        <f t="shared" si="9"/>
        <v>3</v>
      </c>
      <c r="P114">
        <f t="shared" si="10"/>
        <v>93</v>
      </c>
      <c r="Q114" s="13">
        <f t="shared" si="11"/>
        <v>3.225806451612903</v>
      </c>
      <c r="R114" s="13">
        <f t="shared" si="12"/>
        <v>35.483870967741936</v>
      </c>
      <c r="S114" s="13">
        <f t="shared" si="13"/>
        <v>100</v>
      </c>
      <c r="W114" s="4" t="s">
        <v>72</v>
      </c>
      <c r="X114" t="str">
        <f>INDEX(B:B,MATCH(W114,A:A,0))</f>
        <v>F427</v>
      </c>
      <c r="Y114">
        <v>2</v>
      </c>
    </row>
    <row r="115" spans="1:26" x14ac:dyDescent="0.25">
      <c r="A115" t="s">
        <v>106</v>
      </c>
      <c r="B115" t="s">
        <v>14</v>
      </c>
      <c r="C115" t="s">
        <v>5</v>
      </c>
      <c r="D115" s="26">
        <v>2</v>
      </c>
      <c r="E115" t="s">
        <v>52</v>
      </c>
      <c r="F115">
        <v>4</v>
      </c>
      <c r="G115">
        <v>70</v>
      </c>
      <c r="H115">
        <v>22</v>
      </c>
      <c r="I115" s="14">
        <f>COUNTIFS(W:W,A115,Y:Y,"&gt;2")</f>
        <v>0</v>
      </c>
      <c r="J115" s="14">
        <f>COUNTIFS(W:W,A115,Z:Z,"&gt;2")</f>
        <v>2</v>
      </c>
      <c r="K115">
        <f>COUNTIFS(W:W,A115,Y:Y,"&lt;3")</f>
        <v>6</v>
      </c>
      <c r="L115" s="4">
        <f>COUNTIFS(W:W,A115,Z:Z,"&lt;3")</f>
        <v>1</v>
      </c>
      <c r="M115">
        <f t="shared" si="7"/>
        <v>2</v>
      </c>
      <c r="N115">
        <f t="shared" si="8"/>
        <v>25</v>
      </c>
      <c r="O115">
        <f t="shared" si="9"/>
        <v>2</v>
      </c>
      <c r="P115">
        <f t="shared" si="10"/>
        <v>101</v>
      </c>
      <c r="Q115" s="13">
        <f t="shared" si="11"/>
        <v>1.9801980198019802</v>
      </c>
      <c r="R115" s="13">
        <f t="shared" si="12"/>
        <v>24.752475247524753</v>
      </c>
      <c r="S115" s="13">
        <f t="shared" si="13"/>
        <v>100</v>
      </c>
      <c r="W115" s="4" t="s">
        <v>72</v>
      </c>
      <c r="X115" t="str">
        <f>INDEX(B:B,MATCH(W115,A:A,0))</f>
        <v>F427</v>
      </c>
      <c r="Y115">
        <v>2</v>
      </c>
      <c r="Z115">
        <v>6</v>
      </c>
    </row>
    <row r="116" spans="1:26" x14ac:dyDescent="0.25">
      <c r="A116" t="s">
        <v>107</v>
      </c>
      <c r="B116" t="s">
        <v>14</v>
      </c>
      <c r="C116" t="s">
        <v>5</v>
      </c>
      <c r="D116" s="26">
        <v>2</v>
      </c>
      <c r="E116" t="s">
        <v>52</v>
      </c>
      <c r="F116">
        <v>5</v>
      </c>
      <c r="G116">
        <v>93</v>
      </c>
      <c r="H116">
        <v>16</v>
      </c>
      <c r="I116" s="14">
        <f>COUNTIFS(W:W,A116,Y:Y,"&gt;2")</f>
        <v>1</v>
      </c>
      <c r="J116" s="14">
        <f>COUNTIFS(W:W,A116,Z:Z,"&gt;2")</f>
        <v>2</v>
      </c>
      <c r="K116">
        <f>COUNTIFS(W:W,A116,Y:Y,"&lt;3")</f>
        <v>11</v>
      </c>
      <c r="L116" s="4">
        <f>COUNTIFS(W:W,A116,Z:Z,"&lt;3")</f>
        <v>2</v>
      </c>
      <c r="M116">
        <f t="shared" si="7"/>
        <v>3</v>
      </c>
      <c r="N116">
        <f t="shared" si="8"/>
        <v>20</v>
      </c>
      <c r="O116">
        <f t="shared" si="9"/>
        <v>2</v>
      </c>
      <c r="P116">
        <f t="shared" si="10"/>
        <v>125</v>
      </c>
      <c r="Q116" s="13">
        <f t="shared" si="11"/>
        <v>2.4</v>
      </c>
      <c r="R116" s="13">
        <f t="shared" si="12"/>
        <v>16</v>
      </c>
      <c r="S116" s="13">
        <f t="shared" si="13"/>
        <v>66.666666666666657</v>
      </c>
      <c r="W116" s="4" t="s">
        <v>72</v>
      </c>
      <c r="X116" t="str">
        <f>INDEX(B:B,MATCH(W116,A:A,0))</f>
        <v>F427</v>
      </c>
      <c r="Z116">
        <v>2</v>
      </c>
    </row>
    <row r="117" spans="1:26" x14ac:dyDescent="0.25">
      <c r="A117" t="s">
        <v>123</v>
      </c>
      <c r="B117">
        <v>3890</v>
      </c>
      <c r="C117" t="s">
        <v>5</v>
      </c>
      <c r="D117" s="26">
        <v>3</v>
      </c>
      <c r="E117" t="s">
        <v>52</v>
      </c>
      <c r="F117">
        <v>1</v>
      </c>
      <c r="G117">
        <v>65</v>
      </c>
      <c r="H117">
        <v>23</v>
      </c>
      <c r="I117" s="14">
        <f>COUNTIFS(W:W,A117,Y:Y,"&gt;2")</f>
        <v>1</v>
      </c>
      <c r="J117" s="14">
        <f>COUNTIFS(W:W,A117,Z:Z,"&gt;2")</f>
        <v>0</v>
      </c>
      <c r="K117">
        <f>COUNTIFS(W:W,A117,Y:Y,"&lt;3")</f>
        <v>7</v>
      </c>
      <c r="L117" s="4">
        <f>COUNTIFS(W:W,A117,Z:Z,"&lt;3")</f>
        <v>3</v>
      </c>
      <c r="M117">
        <f t="shared" ref="M117:M162" si="18">SUM(I117:J117)</f>
        <v>1</v>
      </c>
      <c r="N117">
        <f t="shared" ref="N117:N162" si="19">SUM(H117,J117,L117)</f>
        <v>26</v>
      </c>
      <c r="O117">
        <f t="shared" ref="O117:O162" si="20">J117</f>
        <v>0</v>
      </c>
      <c r="P117">
        <f t="shared" si="10"/>
        <v>99</v>
      </c>
      <c r="Q117" s="13">
        <f t="shared" si="11"/>
        <v>1.0101010101010102</v>
      </c>
      <c r="R117" s="13">
        <f t="shared" si="12"/>
        <v>26.262626262626267</v>
      </c>
      <c r="S117" s="13">
        <f t="shared" si="13"/>
        <v>0</v>
      </c>
      <c r="W117" s="4" t="s">
        <v>72</v>
      </c>
      <c r="X117" t="str">
        <f>INDEX(B:B,MATCH(W117,A:A,0))</f>
        <v>F427</v>
      </c>
      <c r="Z117">
        <v>1</v>
      </c>
    </row>
    <row r="118" spans="1:26" x14ac:dyDescent="0.25">
      <c r="A118" t="s">
        <v>124</v>
      </c>
      <c r="B118">
        <v>3890</v>
      </c>
      <c r="C118" t="s">
        <v>5</v>
      </c>
      <c r="D118" s="26">
        <v>3</v>
      </c>
      <c r="E118" t="s">
        <v>52</v>
      </c>
      <c r="F118">
        <v>2</v>
      </c>
      <c r="G118">
        <v>47</v>
      </c>
      <c r="H118">
        <v>52</v>
      </c>
      <c r="I118" s="14">
        <f>COUNTIFS(W:W,A118,Y:Y,"&gt;2")</f>
        <v>0</v>
      </c>
      <c r="J118" s="14">
        <f>COUNTIFS(W:W,A118,Z:Z,"&gt;2")</f>
        <v>0</v>
      </c>
      <c r="K118">
        <f>COUNTIFS(W:W,A118,Y:Y,"&lt;3")</f>
        <v>3</v>
      </c>
      <c r="L118" s="4">
        <f>COUNTIFS(W:W,A118,Z:Z,"&lt;3")</f>
        <v>2</v>
      </c>
      <c r="M118">
        <f t="shared" si="18"/>
        <v>0</v>
      </c>
      <c r="N118">
        <f t="shared" si="19"/>
        <v>54</v>
      </c>
      <c r="O118">
        <f t="shared" si="20"/>
        <v>0</v>
      </c>
      <c r="P118">
        <f t="shared" si="10"/>
        <v>104</v>
      </c>
      <c r="Q118" s="13">
        <f t="shared" si="11"/>
        <v>0</v>
      </c>
      <c r="R118" s="13">
        <f t="shared" si="12"/>
        <v>51.923076923076927</v>
      </c>
      <c r="S118" s="13" t="e">
        <f t="shared" si="13"/>
        <v>#DIV/0!</v>
      </c>
      <c r="W118" s="4" t="s">
        <v>72</v>
      </c>
      <c r="X118" t="str">
        <f>INDEX(B:B,MATCH(W118,A:A,0))</f>
        <v>F427</v>
      </c>
      <c r="Z118">
        <v>1</v>
      </c>
    </row>
    <row r="119" spans="1:26" x14ac:dyDescent="0.25">
      <c r="A119" t="s">
        <v>125</v>
      </c>
      <c r="B119">
        <v>3890</v>
      </c>
      <c r="C119" t="s">
        <v>5</v>
      </c>
      <c r="D119" s="26">
        <v>3</v>
      </c>
      <c r="E119" t="s">
        <v>52</v>
      </c>
      <c r="F119">
        <v>3</v>
      </c>
      <c r="G119">
        <v>62</v>
      </c>
      <c r="H119">
        <v>10</v>
      </c>
      <c r="I119" s="14">
        <f>COUNTIFS(W:W,A119,Y:Y,"&gt;2")</f>
        <v>0</v>
      </c>
      <c r="J119" s="14">
        <f>COUNTIFS(W:W,A119,Z:Z,"&gt;2")</f>
        <v>1</v>
      </c>
      <c r="K119">
        <f>COUNTIFS(W:W,A119,Y:Y,"&lt;3")</f>
        <v>4</v>
      </c>
      <c r="L119" s="4">
        <f>COUNTIFS(W:W,A119,Z:Z,"&lt;3")</f>
        <v>0</v>
      </c>
      <c r="M119">
        <f t="shared" si="18"/>
        <v>1</v>
      </c>
      <c r="N119">
        <f t="shared" si="19"/>
        <v>11</v>
      </c>
      <c r="O119">
        <f t="shared" si="20"/>
        <v>1</v>
      </c>
      <c r="P119">
        <f t="shared" si="10"/>
        <v>77</v>
      </c>
      <c r="Q119" s="13">
        <f t="shared" si="11"/>
        <v>1.2987012987012987</v>
      </c>
      <c r="R119" s="13">
        <f t="shared" si="12"/>
        <v>14.285714285714285</v>
      </c>
      <c r="S119" s="13">
        <f t="shared" si="13"/>
        <v>100</v>
      </c>
      <c r="W119" s="4" t="s">
        <v>72</v>
      </c>
      <c r="X119" t="str">
        <f>INDEX(B:B,MATCH(W119,A:A,0))</f>
        <v>F427</v>
      </c>
      <c r="Z119">
        <v>4</v>
      </c>
    </row>
    <row r="120" spans="1:26" x14ac:dyDescent="0.25">
      <c r="A120" t="s">
        <v>126</v>
      </c>
      <c r="B120">
        <v>3890</v>
      </c>
      <c r="C120" t="s">
        <v>5</v>
      </c>
      <c r="D120" s="26">
        <v>3</v>
      </c>
      <c r="E120" t="s">
        <v>52</v>
      </c>
      <c r="F120">
        <v>4</v>
      </c>
      <c r="G120">
        <v>58</v>
      </c>
      <c r="H120">
        <v>10</v>
      </c>
      <c r="I120" s="14">
        <f>COUNTIFS(W:W,A120,Y:Y,"&gt;2")</f>
        <v>0</v>
      </c>
      <c r="J120" s="14">
        <f>COUNTIFS(W:W,A120,Z:Z,"&gt;2")</f>
        <v>1</v>
      </c>
      <c r="K120">
        <f>COUNTIFS(W:W,A120,Y:Y,"&lt;3")</f>
        <v>6</v>
      </c>
      <c r="L120" s="4">
        <f>COUNTIFS(W:W,A120,Z:Z,"&lt;3")</f>
        <v>1</v>
      </c>
      <c r="M120">
        <f t="shared" si="18"/>
        <v>1</v>
      </c>
      <c r="N120">
        <f t="shared" si="19"/>
        <v>12</v>
      </c>
      <c r="O120">
        <f t="shared" si="20"/>
        <v>1</v>
      </c>
      <c r="P120">
        <f t="shared" si="10"/>
        <v>76</v>
      </c>
      <c r="Q120" s="13">
        <f t="shared" si="11"/>
        <v>1.3157894736842104</v>
      </c>
      <c r="R120" s="13">
        <f t="shared" si="12"/>
        <v>15.789473684210526</v>
      </c>
      <c r="S120" s="13">
        <f t="shared" si="13"/>
        <v>100</v>
      </c>
      <c r="W120" s="4" t="s">
        <v>72</v>
      </c>
      <c r="X120" t="str">
        <f>INDEX(B:B,MATCH(W120,A:A,0))</f>
        <v>F427</v>
      </c>
      <c r="Z120">
        <v>2</v>
      </c>
    </row>
    <row r="121" spans="1:26" x14ac:dyDescent="0.25">
      <c r="A121" t="s">
        <v>127</v>
      </c>
      <c r="B121">
        <v>3890</v>
      </c>
      <c r="C121" t="s">
        <v>5</v>
      </c>
      <c r="D121" s="26">
        <v>3</v>
      </c>
      <c r="E121" t="s">
        <v>52</v>
      </c>
      <c r="F121">
        <v>5</v>
      </c>
      <c r="G121">
        <v>78</v>
      </c>
      <c r="H121">
        <v>26</v>
      </c>
      <c r="I121" s="14">
        <f>COUNTIFS(W:W,A121,Y:Y,"&gt;2")</f>
        <v>1</v>
      </c>
      <c r="J121" s="14">
        <f>COUNTIFS(W:W,A121,Z:Z,"&gt;2")</f>
        <v>0</v>
      </c>
      <c r="K121">
        <f>COUNTIFS(W:W,A121,Y:Y,"&lt;3")</f>
        <v>9</v>
      </c>
      <c r="L121" s="4">
        <f>COUNTIFS(W:W,A121,Z:Z,"&lt;3")</f>
        <v>2</v>
      </c>
      <c r="M121">
        <f t="shared" si="18"/>
        <v>1</v>
      </c>
      <c r="N121">
        <f t="shared" si="19"/>
        <v>28</v>
      </c>
      <c r="O121">
        <f t="shared" si="20"/>
        <v>0</v>
      </c>
      <c r="P121">
        <f t="shared" si="10"/>
        <v>116</v>
      </c>
      <c r="Q121" s="13">
        <f t="shared" si="11"/>
        <v>0.86206896551724133</v>
      </c>
      <c r="R121" s="13">
        <f t="shared" si="12"/>
        <v>24.137931034482758</v>
      </c>
      <c r="S121" s="13">
        <f t="shared" si="13"/>
        <v>0</v>
      </c>
      <c r="W121" s="4" t="s">
        <v>72</v>
      </c>
      <c r="X121" t="str">
        <f>INDEX(B:B,MATCH(W121,A:A,0))</f>
        <v>F427</v>
      </c>
      <c r="Z121">
        <v>2</v>
      </c>
    </row>
    <row r="122" spans="1:26" x14ac:dyDescent="0.25">
      <c r="A122" t="s">
        <v>499</v>
      </c>
      <c r="B122" t="s">
        <v>29</v>
      </c>
      <c r="C122" t="s">
        <v>5</v>
      </c>
      <c r="D122" s="26">
        <v>3</v>
      </c>
      <c r="E122" t="s">
        <v>52</v>
      </c>
      <c r="F122">
        <v>1</v>
      </c>
      <c r="N122">
        <f t="shared" si="19"/>
        <v>0</v>
      </c>
      <c r="O122">
        <f t="shared" si="20"/>
        <v>0</v>
      </c>
      <c r="P122" t="str">
        <f t="shared" ref="P122:P162" si="21">IF(ISBLANK(G122),"",SUM(G122:L122))</f>
        <v/>
      </c>
      <c r="Q122" s="13" t="str">
        <f t="shared" ref="Q122:Q162" si="22">IF(ISBLANK(G122),"",SUM(I122,J122)/P122*100)</f>
        <v/>
      </c>
      <c r="R122" s="13" t="str">
        <f t="shared" ref="R122:R162" si="23">IF(ISBLANK(G122),"",SUM(H122,J122,L122)/P122*100)</f>
        <v/>
      </c>
      <c r="S122" s="13" t="str">
        <f t="shared" ref="S122:S162" si="24">IF(ISBLANK(G122),"",J122/SUM(I122,J122)*100)</f>
        <v/>
      </c>
      <c r="W122" s="4" t="s">
        <v>72</v>
      </c>
      <c r="X122" t="str">
        <f>INDEX(B:B,MATCH(W122,A:A,0))</f>
        <v>F427</v>
      </c>
      <c r="Y122">
        <v>2</v>
      </c>
      <c r="Z122">
        <v>2</v>
      </c>
    </row>
    <row r="123" spans="1:26" x14ac:dyDescent="0.25">
      <c r="A123" t="s">
        <v>343</v>
      </c>
      <c r="B123" t="s">
        <v>28</v>
      </c>
      <c r="C123" t="s">
        <v>5</v>
      </c>
      <c r="D123" s="26">
        <v>3</v>
      </c>
      <c r="E123" t="s">
        <v>52</v>
      </c>
      <c r="F123">
        <v>1</v>
      </c>
      <c r="G123">
        <v>52</v>
      </c>
      <c r="H123">
        <v>14</v>
      </c>
      <c r="I123" s="14">
        <f>COUNTIFS(W:W,A123,Y:Y,"&gt;2")</f>
        <v>1</v>
      </c>
      <c r="J123" s="14">
        <f>COUNTIFS(W:W,A123,Z:Z,"&gt;2")</f>
        <v>0</v>
      </c>
      <c r="K123">
        <f>COUNTIFS(W:W,A123,Y:Y,"&lt;3")</f>
        <v>4</v>
      </c>
      <c r="L123" s="4">
        <f>COUNTIFS(W:W,A123,Z:Z,"&lt;3")</f>
        <v>0</v>
      </c>
      <c r="M123">
        <f t="shared" si="18"/>
        <v>1</v>
      </c>
      <c r="N123">
        <f t="shared" si="19"/>
        <v>14</v>
      </c>
      <c r="O123">
        <f t="shared" si="20"/>
        <v>0</v>
      </c>
      <c r="P123">
        <f t="shared" si="21"/>
        <v>71</v>
      </c>
      <c r="Q123" s="13">
        <f t="shared" si="22"/>
        <v>1.4084507042253522</v>
      </c>
      <c r="R123" s="13">
        <f t="shared" si="23"/>
        <v>19.718309859154928</v>
      </c>
      <c r="S123" s="13">
        <f t="shared" si="24"/>
        <v>0</v>
      </c>
      <c r="W123" s="4" t="s">
        <v>72</v>
      </c>
      <c r="X123" t="str">
        <f>INDEX(B:B,MATCH(W123,A:A,0))</f>
        <v>F427</v>
      </c>
      <c r="Y123">
        <v>3</v>
      </c>
      <c r="Z123">
        <v>4</v>
      </c>
    </row>
    <row r="124" spans="1:26" x14ac:dyDescent="0.25">
      <c r="A124" t="s">
        <v>344</v>
      </c>
      <c r="B124" t="s">
        <v>28</v>
      </c>
      <c r="C124" t="s">
        <v>5</v>
      </c>
      <c r="D124" s="26">
        <v>3</v>
      </c>
      <c r="E124" t="s">
        <v>52</v>
      </c>
      <c r="F124">
        <v>2</v>
      </c>
      <c r="G124">
        <v>64</v>
      </c>
      <c r="H124">
        <v>16</v>
      </c>
      <c r="I124" s="14">
        <f>COUNTIFS(W:W,A124,Y:Y,"&gt;2")</f>
        <v>3</v>
      </c>
      <c r="J124" s="14">
        <f>COUNTIFS(W:W,A124,Z:Z,"&gt;2")</f>
        <v>0</v>
      </c>
      <c r="K124">
        <f>COUNTIFS(W:W,A124,Y:Y,"&lt;3")</f>
        <v>12</v>
      </c>
      <c r="L124" s="4">
        <f>COUNTIFS(W:W,A124,Z:Z,"&lt;3")</f>
        <v>0</v>
      </c>
      <c r="M124">
        <f t="shared" si="18"/>
        <v>3</v>
      </c>
      <c r="N124">
        <f t="shared" si="19"/>
        <v>16</v>
      </c>
      <c r="O124">
        <f t="shared" si="20"/>
        <v>0</v>
      </c>
      <c r="P124">
        <f t="shared" si="21"/>
        <v>95</v>
      </c>
      <c r="Q124" s="13">
        <f t="shared" si="22"/>
        <v>3.1578947368421053</v>
      </c>
      <c r="R124" s="13">
        <f t="shared" si="23"/>
        <v>16.842105263157894</v>
      </c>
      <c r="S124" s="13">
        <f t="shared" si="24"/>
        <v>0</v>
      </c>
      <c r="W124" s="4" t="s">
        <v>72</v>
      </c>
      <c r="X124" t="str">
        <f>INDEX(B:B,MATCH(W124,A:A,0))</f>
        <v>F427</v>
      </c>
      <c r="Y124">
        <v>1</v>
      </c>
      <c r="Z124">
        <v>1</v>
      </c>
    </row>
    <row r="125" spans="1:26" x14ac:dyDescent="0.25">
      <c r="A125" t="s">
        <v>345</v>
      </c>
      <c r="B125" t="s">
        <v>28</v>
      </c>
      <c r="C125" t="s">
        <v>5</v>
      </c>
      <c r="D125" s="26">
        <v>3</v>
      </c>
      <c r="E125" t="s">
        <v>52</v>
      </c>
      <c r="F125">
        <v>3</v>
      </c>
      <c r="G125">
        <v>57</v>
      </c>
      <c r="H125">
        <v>13</v>
      </c>
      <c r="I125" s="14">
        <f>COUNTIFS(W:W,A125,Y:Y,"&gt;2")</f>
        <v>2</v>
      </c>
      <c r="J125" s="14">
        <f>COUNTIFS(W:W,A125,Z:Z,"&gt;2")</f>
        <v>0</v>
      </c>
      <c r="K125">
        <f>COUNTIFS(W:W,A125,Y:Y,"&lt;3")</f>
        <v>9</v>
      </c>
      <c r="L125" s="4">
        <f>COUNTIFS(W:W,A125,Z:Z,"&lt;3")</f>
        <v>6</v>
      </c>
      <c r="M125">
        <f t="shared" si="18"/>
        <v>2</v>
      </c>
      <c r="N125">
        <f t="shared" si="19"/>
        <v>19</v>
      </c>
      <c r="O125">
        <f t="shared" si="20"/>
        <v>0</v>
      </c>
      <c r="P125">
        <f t="shared" si="21"/>
        <v>87</v>
      </c>
      <c r="Q125" s="13">
        <f t="shared" si="22"/>
        <v>2.2988505747126435</v>
      </c>
      <c r="R125" s="13">
        <f t="shared" si="23"/>
        <v>21.839080459770116</v>
      </c>
      <c r="S125" s="13">
        <f t="shared" si="24"/>
        <v>0</v>
      </c>
      <c r="W125" s="4" t="s">
        <v>72</v>
      </c>
      <c r="X125" t="str">
        <f>INDEX(B:B,MATCH(W125,A:A,0))</f>
        <v>F427</v>
      </c>
      <c r="Y125">
        <v>1</v>
      </c>
    </row>
    <row r="126" spans="1:26" x14ac:dyDescent="0.25">
      <c r="A126" t="s">
        <v>346</v>
      </c>
      <c r="B126" t="s">
        <v>28</v>
      </c>
      <c r="C126" t="s">
        <v>5</v>
      </c>
      <c r="D126" s="26">
        <v>3</v>
      </c>
      <c r="E126" t="s">
        <v>52</v>
      </c>
      <c r="F126">
        <v>4</v>
      </c>
      <c r="G126">
        <v>47</v>
      </c>
      <c r="H126">
        <v>46</v>
      </c>
      <c r="I126" s="14">
        <f>COUNTIFS(W:W,A126,Y:Y,"&gt;2")</f>
        <v>1</v>
      </c>
      <c r="J126" s="14">
        <f>COUNTIFS(W:W,A126,Z:Z,"&gt;2")</f>
        <v>0</v>
      </c>
      <c r="K126">
        <f>COUNTIFS(W:W,A126,Y:Y,"&lt;3")</f>
        <v>0</v>
      </c>
      <c r="L126" s="4">
        <f>COUNTIFS(W:W,A126,Z:Z,"&lt;3")</f>
        <v>0</v>
      </c>
      <c r="M126">
        <f t="shared" si="18"/>
        <v>1</v>
      </c>
      <c r="N126">
        <f t="shared" si="19"/>
        <v>46</v>
      </c>
      <c r="O126">
        <f t="shared" si="20"/>
        <v>0</v>
      </c>
      <c r="P126">
        <f t="shared" si="21"/>
        <v>94</v>
      </c>
      <c r="Q126" s="13">
        <f t="shared" si="22"/>
        <v>1.0638297872340425</v>
      </c>
      <c r="R126" s="13">
        <f t="shared" si="23"/>
        <v>48.936170212765958</v>
      </c>
      <c r="S126" s="13">
        <f t="shared" si="24"/>
        <v>0</v>
      </c>
      <c r="W126" s="4" t="s">
        <v>73</v>
      </c>
      <c r="X126" t="str">
        <f>INDEX(B:B,MATCH(W126,A:A,0))</f>
        <v>F427</v>
      </c>
      <c r="Y126">
        <v>7</v>
      </c>
    </row>
    <row r="127" spans="1:26" x14ac:dyDescent="0.25">
      <c r="A127" t="s">
        <v>347</v>
      </c>
      <c r="B127" t="s">
        <v>28</v>
      </c>
      <c r="C127" t="s">
        <v>5</v>
      </c>
      <c r="D127" s="26">
        <v>3</v>
      </c>
      <c r="E127" t="s">
        <v>52</v>
      </c>
      <c r="F127">
        <v>5</v>
      </c>
      <c r="G127">
        <v>84</v>
      </c>
      <c r="H127">
        <v>39</v>
      </c>
      <c r="I127" s="14">
        <f>COUNTIFS(W:W,A127,Y:Y,"&gt;2")</f>
        <v>0</v>
      </c>
      <c r="J127" s="14">
        <f>COUNTIFS(W:W,A127,Z:Z,"&gt;2")</f>
        <v>0</v>
      </c>
      <c r="K127">
        <f>COUNTIFS(W:W,A127,Y:Y,"&lt;3")</f>
        <v>2</v>
      </c>
      <c r="L127" s="4">
        <f>COUNTIFS(W:W,A127,Z:Z,"&lt;3")</f>
        <v>0</v>
      </c>
      <c r="M127">
        <f t="shared" si="18"/>
        <v>0</v>
      </c>
      <c r="N127">
        <f t="shared" si="19"/>
        <v>39</v>
      </c>
      <c r="O127">
        <f t="shared" si="20"/>
        <v>0</v>
      </c>
      <c r="P127">
        <f t="shared" si="21"/>
        <v>125</v>
      </c>
      <c r="Q127" s="13">
        <f t="shared" si="22"/>
        <v>0</v>
      </c>
      <c r="R127" s="13">
        <f t="shared" si="23"/>
        <v>31.2</v>
      </c>
      <c r="S127" s="13" t="e">
        <f t="shared" si="24"/>
        <v>#DIV/0!</v>
      </c>
      <c r="W127" s="4" t="s">
        <v>73</v>
      </c>
      <c r="X127" t="str">
        <f>INDEX(B:B,MATCH(W127,A:A,0))</f>
        <v>F427</v>
      </c>
      <c r="Y127">
        <v>2</v>
      </c>
    </row>
    <row r="128" spans="1:26" x14ac:dyDescent="0.25">
      <c r="A128" t="s">
        <v>113</v>
      </c>
      <c r="B128" t="s">
        <v>30</v>
      </c>
      <c r="C128" t="s">
        <v>5</v>
      </c>
      <c r="D128" s="26">
        <v>3</v>
      </c>
      <c r="E128" t="s">
        <v>52</v>
      </c>
      <c r="F128">
        <v>1</v>
      </c>
      <c r="G128">
        <v>62</v>
      </c>
      <c r="H128">
        <v>0</v>
      </c>
      <c r="I128" s="14">
        <f>COUNTIFS(W:W,A128,Y:Y,"&gt;2")</f>
        <v>1</v>
      </c>
      <c r="J128" s="14">
        <f>COUNTIFS(W:W,A128,Z:Z,"&gt;2")</f>
        <v>0</v>
      </c>
      <c r="K128">
        <f>COUNTIFS(W:W,A128,Y:Y,"&lt;3")</f>
        <v>8</v>
      </c>
      <c r="L128" s="4">
        <f>COUNTIFS(W:W,A128,Z:Z,"&lt;3")</f>
        <v>0</v>
      </c>
      <c r="M128">
        <f t="shared" si="18"/>
        <v>1</v>
      </c>
      <c r="N128">
        <f t="shared" si="19"/>
        <v>0</v>
      </c>
      <c r="O128">
        <f t="shared" si="20"/>
        <v>0</v>
      </c>
      <c r="P128">
        <f t="shared" si="21"/>
        <v>71</v>
      </c>
      <c r="Q128" s="13">
        <f t="shared" si="22"/>
        <v>1.4084507042253522</v>
      </c>
      <c r="R128" s="13">
        <f t="shared" si="23"/>
        <v>0</v>
      </c>
      <c r="S128" s="13">
        <f t="shared" si="24"/>
        <v>0</v>
      </c>
      <c r="W128" s="4" t="s">
        <v>73</v>
      </c>
      <c r="X128" t="str">
        <f>INDEX(B:B,MATCH(W128,A:A,0))</f>
        <v>F427</v>
      </c>
      <c r="Y128">
        <v>1</v>
      </c>
    </row>
    <row r="129" spans="1:26" x14ac:dyDescent="0.25">
      <c r="A129" s="3" t="s">
        <v>114</v>
      </c>
      <c r="B129" t="s">
        <v>30</v>
      </c>
      <c r="C129" t="s">
        <v>5</v>
      </c>
      <c r="D129" s="26">
        <v>3</v>
      </c>
      <c r="E129" t="s">
        <v>52</v>
      </c>
      <c r="F129">
        <v>2</v>
      </c>
      <c r="G129">
        <v>53</v>
      </c>
      <c r="H129">
        <v>7</v>
      </c>
      <c r="I129" s="14">
        <f>COUNTIFS(W:W,A129,Y:Y,"&gt;2")</f>
        <v>1</v>
      </c>
      <c r="J129" s="14">
        <f>COUNTIFS(W:W,A129,Z:Z,"&gt;2")</f>
        <v>0</v>
      </c>
      <c r="K129">
        <f>COUNTIFS(W:W,A129,Y:Y,"&lt;3")</f>
        <v>4</v>
      </c>
      <c r="L129" s="4">
        <f>COUNTIFS(W:W,A129,Z:Z,"&lt;3")</f>
        <v>0</v>
      </c>
      <c r="M129">
        <f t="shared" si="18"/>
        <v>1</v>
      </c>
      <c r="N129">
        <f t="shared" si="19"/>
        <v>7</v>
      </c>
      <c r="O129">
        <f t="shared" si="20"/>
        <v>0</v>
      </c>
      <c r="P129">
        <f t="shared" si="21"/>
        <v>65</v>
      </c>
      <c r="Q129" s="13">
        <f t="shared" si="22"/>
        <v>1.5384615384615385</v>
      </c>
      <c r="R129" s="13">
        <f t="shared" si="23"/>
        <v>10.76923076923077</v>
      </c>
      <c r="S129" s="13">
        <f t="shared" si="24"/>
        <v>0</v>
      </c>
      <c r="W129" s="4" t="s">
        <v>73</v>
      </c>
      <c r="X129" t="str">
        <f>INDEX(B:B,MATCH(W129,A:A,0))</f>
        <v>F427</v>
      </c>
      <c r="Y129">
        <v>1</v>
      </c>
    </row>
    <row r="130" spans="1:26" x14ac:dyDescent="0.25">
      <c r="A130" t="s">
        <v>115</v>
      </c>
      <c r="B130" t="s">
        <v>30</v>
      </c>
      <c r="C130" t="s">
        <v>5</v>
      </c>
      <c r="D130" s="26">
        <v>3</v>
      </c>
      <c r="E130" t="s">
        <v>52</v>
      </c>
      <c r="F130">
        <v>3</v>
      </c>
      <c r="G130">
        <v>72</v>
      </c>
      <c r="H130">
        <v>10</v>
      </c>
      <c r="I130" s="14">
        <f>COUNTIFS(W:W,A130,Y:Y,"&gt;2")</f>
        <v>1</v>
      </c>
      <c r="J130" s="14">
        <f>COUNTIFS(W:W,A130,Z:Z,"&gt;2")</f>
        <v>2</v>
      </c>
      <c r="K130">
        <f>COUNTIFS(W:W,A130,Y:Y,"&lt;3")</f>
        <v>7</v>
      </c>
      <c r="L130" s="4">
        <f>COUNTIFS(W:W,A130,Z:Z,"&lt;3")</f>
        <v>1</v>
      </c>
      <c r="M130">
        <f t="shared" si="18"/>
        <v>3</v>
      </c>
      <c r="N130">
        <f t="shared" si="19"/>
        <v>13</v>
      </c>
      <c r="O130">
        <f t="shared" si="20"/>
        <v>2</v>
      </c>
      <c r="P130">
        <f t="shared" si="21"/>
        <v>93</v>
      </c>
      <c r="Q130" s="13">
        <f t="shared" si="22"/>
        <v>3.225806451612903</v>
      </c>
      <c r="R130" s="13">
        <f t="shared" si="23"/>
        <v>13.978494623655912</v>
      </c>
      <c r="S130" s="13">
        <f t="shared" si="24"/>
        <v>66.666666666666657</v>
      </c>
      <c r="W130" s="4" t="s">
        <v>73</v>
      </c>
      <c r="X130" t="str">
        <f>INDEX(B:B,MATCH(W130,A:A,0))</f>
        <v>F427</v>
      </c>
      <c r="Y130">
        <v>3</v>
      </c>
    </row>
    <row r="131" spans="1:26" x14ac:dyDescent="0.25">
      <c r="A131" t="s">
        <v>116</v>
      </c>
      <c r="B131" t="s">
        <v>30</v>
      </c>
      <c r="C131" t="s">
        <v>5</v>
      </c>
      <c r="D131" s="26">
        <v>3</v>
      </c>
      <c r="E131" t="s">
        <v>52</v>
      </c>
      <c r="F131">
        <v>4</v>
      </c>
      <c r="G131">
        <v>72</v>
      </c>
      <c r="H131">
        <v>5</v>
      </c>
      <c r="I131" s="14">
        <f>COUNTIFS(W:W,A131,Y:Y,"&gt;2")</f>
        <v>1</v>
      </c>
      <c r="J131" s="14">
        <f>COUNTIFS(W:W,A131,Z:Z,"&gt;2")</f>
        <v>0</v>
      </c>
      <c r="K131">
        <f>COUNTIFS(W:W,A131,Y:Y,"&lt;3")</f>
        <v>10</v>
      </c>
      <c r="L131" s="4">
        <f>COUNTIFS(W:W,A131,Z:Z,"&lt;3")</f>
        <v>0</v>
      </c>
      <c r="M131">
        <f t="shared" si="18"/>
        <v>1</v>
      </c>
      <c r="N131">
        <f t="shared" si="19"/>
        <v>5</v>
      </c>
      <c r="O131">
        <f t="shared" si="20"/>
        <v>0</v>
      </c>
      <c r="P131">
        <f t="shared" si="21"/>
        <v>88</v>
      </c>
      <c r="Q131" s="13">
        <f t="shared" si="22"/>
        <v>1.1363636363636365</v>
      </c>
      <c r="R131" s="13">
        <f t="shared" si="23"/>
        <v>5.6818181818181817</v>
      </c>
      <c r="S131" s="13">
        <f t="shared" si="24"/>
        <v>0</v>
      </c>
      <c r="W131" s="4" t="s">
        <v>73</v>
      </c>
      <c r="X131" t="str">
        <f>INDEX(B:B,MATCH(W131,A:A,0))</f>
        <v>F427</v>
      </c>
      <c r="Y131">
        <v>2</v>
      </c>
      <c r="Z131">
        <v>4</v>
      </c>
    </row>
    <row r="132" spans="1:26" x14ac:dyDescent="0.25">
      <c r="A132" t="s">
        <v>117</v>
      </c>
      <c r="B132" t="s">
        <v>30</v>
      </c>
      <c r="C132" t="s">
        <v>5</v>
      </c>
      <c r="D132" s="26">
        <v>3</v>
      </c>
      <c r="E132" t="s">
        <v>52</v>
      </c>
      <c r="F132">
        <v>5</v>
      </c>
      <c r="G132">
        <v>73</v>
      </c>
      <c r="H132">
        <v>0</v>
      </c>
      <c r="I132" s="14">
        <f>COUNTIFS(W:W,A132,Y:Y,"&gt;2")</f>
        <v>2</v>
      </c>
      <c r="J132" s="14">
        <f>COUNTIFS(W:W,A132,Z:Z,"&gt;2")</f>
        <v>0</v>
      </c>
      <c r="K132">
        <f>COUNTIFS(W:W,A132,Y:Y,"&lt;3")</f>
        <v>14</v>
      </c>
      <c r="L132" s="4">
        <f>COUNTIFS(W:W,A132,Z:Z,"&lt;3")</f>
        <v>0</v>
      </c>
      <c r="M132">
        <f t="shared" si="18"/>
        <v>2</v>
      </c>
      <c r="N132">
        <f t="shared" si="19"/>
        <v>0</v>
      </c>
      <c r="O132">
        <f t="shared" si="20"/>
        <v>0</v>
      </c>
      <c r="P132">
        <f t="shared" si="21"/>
        <v>89</v>
      </c>
      <c r="Q132" s="13">
        <f t="shared" si="22"/>
        <v>2.2471910112359552</v>
      </c>
      <c r="R132" s="13">
        <f t="shared" si="23"/>
        <v>0</v>
      </c>
      <c r="S132" s="13">
        <f t="shared" si="24"/>
        <v>0</v>
      </c>
      <c r="W132" s="4" t="s">
        <v>73</v>
      </c>
      <c r="X132" t="str">
        <f>INDEX(B:B,MATCH(W132,A:A,0))</f>
        <v>F427</v>
      </c>
      <c r="Z132">
        <v>5</v>
      </c>
    </row>
    <row r="133" spans="1:26" x14ac:dyDescent="0.25">
      <c r="A133" t="s">
        <v>118</v>
      </c>
      <c r="B133" t="s">
        <v>32</v>
      </c>
      <c r="C133" t="s">
        <v>5</v>
      </c>
      <c r="D133" s="26">
        <v>3</v>
      </c>
      <c r="E133" t="s">
        <v>52</v>
      </c>
      <c r="F133">
        <v>1</v>
      </c>
      <c r="G133">
        <v>112</v>
      </c>
      <c r="H133">
        <v>0</v>
      </c>
      <c r="I133" s="14">
        <f>COUNTIFS(W:W,A133,Y:Y,"&gt;2")</f>
        <v>0</v>
      </c>
      <c r="J133" s="14">
        <f>COUNTIFS(W:W,A133,Z:Z,"&gt;2")</f>
        <v>0</v>
      </c>
      <c r="K133">
        <f>COUNTIFS(W:W,A133,Y:Y,"&lt;3")</f>
        <v>3</v>
      </c>
      <c r="L133" s="4">
        <f>COUNTIFS(W:W,A133,Z:Z,"&lt;3")</f>
        <v>0</v>
      </c>
      <c r="M133">
        <f t="shared" si="18"/>
        <v>0</v>
      </c>
      <c r="N133">
        <f t="shared" si="19"/>
        <v>0</v>
      </c>
      <c r="O133">
        <f t="shared" si="20"/>
        <v>0</v>
      </c>
      <c r="P133">
        <f t="shared" si="21"/>
        <v>115</v>
      </c>
      <c r="Q133" s="13">
        <f t="shared" si="22"/>
        <v>0</v>
      </c>
      <c r="R133" s="13">
        <f t="shared" si="23"/>
        <v>0</v>
      </c>
      <c r="S133" s="13" t="e">
        <f t="shared" si="24"/>
        <v>#DIV/0!</v>
      </c>
      <c r="W133" s="4" t="s">
        <v>73</v>
      </c>
      <c r="X133" t="str">
        <f>INDEX(B:B,MATCH(W133,A:A,0))</f>
        <v>F427</v>
      </c>
      <c r="Y133">
        <v>4</v>
      </c>
      <c r="Z133">
        <v>2</v>
      </c>
    </row>
    <row r="134" spans="1:26" x14ac:dyDescent="0.25">
      <c r="A134" t="s">
        <v>119</v>
      </c>
      <c r="B134" t="s">
        <v>32</v>
      </c>
      <c r="C134" t="s">
        <v>5</v>
      </c>
      <c r="D134" s="26">
        <v>3</v>
      </c>
      <c r="E134" t="s">
        <v>52</v>
      </c>
      <c r="F134">
        <v>2</v>
      </c>
      <c r="G134">
        <v>76</v>
      </c>
      <c r="H134">
        <v>0</v>
      </c>
      <c r="I134" s="14">
        <f>COUNTIFS(W:W,A134,Y:Y,"&gt;2")</f>
        <v>1</v>
      </c>
      <c r="J134" s="14">
        <f>COUNTIFS(W:W,A134,Z:Z,"&gt;2")</f>
        <v>0</v>
      </c>
      <c r="K134">
        <f>COUNTIFS(W:W,A134,Y:Y,"&lt;3")</f>
        <v>10</v>
      </c>
      <c r="L134" s="4">
        <f>COUNTIFS(W:W,A134,Z:Z,"&lt;3")</f>
        <v>0</v>
      </c>
      <c r="M134">
        <f t="shared" si="18"/>
        <v>1</v>
      </c>
      <c r="N134">
        <f t="shared" si="19"/>
        <v>0</v>
      </c>
      <c r="O134">
        <f t="shared" si="20"/>
        <v>0</v>
      </c>
      <c r="P134">
        <f t="shared" si="21"/>
        <v>87</v>
      </c>
      <c r="Q134" s="13">
        <f t="shared" si="22"/>
        <v>1.1494252873563218</v>
      </c>
      <c r="R134" s="13">
        <f t="shared" si="23"/>
        <v>0</v>
      </c>
      <c r="S134" s="13">
        <f t="shared" si="24"/>
        <v>0</v>
      </c>
      <c r="W134" s="4" t="s">
        <v>73</v>
      </c>
      <c r="X134" t="str">
        <f>INDEX(B:B,MATCH(W134,A:A,0))</f>
        <v>F427</v>
      </c>
      <c r="Y134">
        <v>2</v>
      </c>
    </row>
    <row r="135" spans="1:26" x14ac:dyDescent="0.25">
      <c r="A135" t="s">
        <v>120</v>
      </c>
      <c r="B135" t="s">
        <v>32</v>
      </c>
      <c r="C135" t="s">
        <v>5</v>
      </c>
      <c r="D135" s="26">
        <v>3</v>
      </c>
      <c r="E135" t="s">
        <v>52</v>
      </c>
      <c r="F135">
        <v>3</v>
      </c>
      <c r="G135">
        <v>158</v>
      </c>
      <c r="H135">
        <v>3</v>
      </c>
      <c r="I135" s="14">
        <f>COUNTIFS(W:W,A135,Y:Y,"&gt;2")</f>
        <v>0</v>
      </c>
      <c r="J135" s="14">
        <f>COUNTIFS(W:W,A135,Z:Z,"&gt;2")</f>
        <v>0</v>
      </c>
      <c r="K135">
        <f>COUNTIFS(W:W,A135,Y:Y,"&lt;3")</f>
        <v>9</v>
      </c>
      <c r="L135" s="4">
        <f>COUNTIFS(W:W,A135,Z:Z,"&lt;3")</f>
        <v>0</v>
      </c>
      <c r="M135">
        <f t="shared" si="18"/>
        <v>0</v>
      </c>
      <c r="N135">
        <f t="shared" si="19"/>
        <v>3</v>
      </c>
      <c r="O135">
        <f t="shared" si="20"/>
        <v>0</v>
      </c>
      <c r="P135">
        <f t="shared" si="21"/>
        <v>170</v>
      </c>
      <c r="Q135" s="13">
        <f t="shared" si="22"/>
        <v>0</v>
      </c>
      <c r="R135" s="13">
        <f t="shared" si="23"/>
        <v>1.7647058823529411</v>
      </c>
      <c r="S135" s="13" t="e">
        <f t="shared" si="24"/>
        <v>#DIV/0!</v>
      </c>
      <c r="W135" s="4" t="s">
        <v>73</v>
      </c>
      <c r="X135" t="str">
        <f>INDEX(B:B,MATCH(W135,A:A,0))</f>
        <v>F427</v>
      </c>
      <c r="Y135">
        <v>2</v>
      </c>
    </row>
    <row r="136" spans="1:26" x14ac:dyDescent="0.25">
      <c r="A136" t="s">
        <v>121</v>
      </c>
      <c r="B136" t="s">
        <v>32</v>
      </c>
      <c r="C136" t="s">
        <v>5</v>
      </c>
      <c r="D136" s="26">
        <v>3</v>
      </c>
      <c r="E136" t="s">
        <v>52</v>
      </c>
      <c r="F136">
        <v>4</v>
      </c>
      <c r="G136">
        <v>43</v>
      </c>
      <c r="H136">
        <v>10</v>
      </c>
      <c r="I136" s="14">
        <f>COUNTIFS(W:W,A136,Y:Y,"&gt;2")</f>
        <v>0</v>
      </c>
      <c r="J136" s="14">
        <f>COUNTIFS(W:W,A136,Z:Z,"&gt;2")</f>
        <v>0</v>
      </c>
      <c r="K136">
        <f>COUNTIFS(W:W,A136,Y:Y,"&lt;3")</f>
        <v>1</v>
      </c>
      <c r="L136" s="4">
        <f>COUNTIFS(W:W,A136,Z:Z,"&lt;3")</f>
        <v>1</v>
      </c>
      <c r="M136">
        <f t="shared" si="18"/>
        <v>0</v>
      </c>
      <c r="N136">
        <f t="shared" si="19"/>
        <v>11</v>
      </c>
      <c r="O136">
        <f t="shared" si="20"/>
        <v>0</v>
      </c>
      <c r="P136">
        <f t="shared" si="21"/>
        <v>55</v>
      </c>
      <c r="Q136" s="13">
        <f t="shared" si="22"/>
        <v>0</v>
      </c>
      <c r="R136" s="13">
        <f t="shared" si="23"/>
        <v>20</v>
      </c>
      <c r="S136" s="13" t="e">
        <f t="shared" si="24"/>
        <v>#DIV/0!</v>
      </c>
      <c r="W136" s="4" t="s">
        <v>73</v>
      </c>
      <c r="X136" t="str">
        <f>INDEX(B:B,MATCH(W136,A:A,0))</f>
        <v>F427</v>
      </c>
      <c r="Y136">
        <v>1</v>
      </c>
    </row>
    <row r="137" spans="1:26" x14ac:dyDescent="0.25">
      <c r="A137" t="s">
        <v>122</v>
      </c>
      <c r="B137" t="s">
        <v>32</v>
      </c>
      <c r="C137" t="s">
        <v>5</v>
      </c>
      <c r="D137" s="26">
        <v>3</v>
      </c>
      <c r="E137" t="s">
        <v>52</v>
      </c>
      <c r="F137">
        <v>5</v>
      </c>
      <c r="G137">
        <v>39</v>
      </c>
      <c r="H137">
        <v>7</v>
      </c>
      <c r="I137" s="14">
        <f>COUNTIFS(W:W,A137,Y:Y,"&gt;2")</f>
        <v>1</v>
      </c>
      <c r="J137" s="14">
        <f>COUNTIFS(W:W,A137,Z:Z,"&gt;2")</f>
        <v>0</v>
      </c>
      <c r="K137">
        <f>COUNTIFS(W:W,A137,Y:Y,"&lt;3")</f>
        <v>4</v>
      </c>
      <c r="L137" s="4">
        <f>COUNTIFS(W:W,A137,Z:Z,"&lt;3")</f>
        <v>1</v>
      </c>
      <c r="M137">
        <f t="shared" si="18"/>
        <v>1</v>
      </c>
      <c r="N137">
        <f t="shared" si="19"/>
        <v>8</v>
      </c>
      <c r="O137">
        <f t="shared" si="20"/>
        <v>0</v>
      </c>
      <c r="P137">
        <f t="shared" si="21"/>
        <v>52</v>
      </c>
      <c r="Q137" s="13">
        <f t="shared" si="22"/>
        <v>1.9230769230769231</v>
      </c>
      <c r="R137" s="13">
        <f t="shared" si="23"/>
        <v>15.384615384615385</v>
      </c>
      <c r="S137" s="13">
        <f t="shared" si="24"/>
        <v>0</v>
      </c>
      <c r="W137" s="4" t="s">
        <v>73</v>
      </c>
      <c r="X137" t="str">
        <f>INDEX(B:B,MATCH(W137,A:A,0))</f>
        <v>F427</v>
      </c>
      <c r="Y137">
        <v>1</v>
      </c>
    </row>
    <row r="138" spans="1:26" x14ac:dyDescent="0.25">
      <c r="A138" t="s">
        <v>138</v>
      </c>
      <c r="B138">
        <v>91442</v>
      </c>
      <c r="C138" t="s">
        <v>5</v>
      </c>
      <c r="D138" s="26">
        <v>12</v>
      </c>
      <c r="E138" t="s">
        <v>52</v>
      </c>
      <c r="F138">
        <v>1</v>
      </c>
      <c r="G138">
        <v>58</v>
      </c>
      <c r="H138">
        <v>15</v>
      </c>
      <c r="I138" s="14">
        <f>COUNTIFS(W:W,A138,Y:Y,"&gt;2")</f>
        <v>0</v>
      </c>
      <c r="J138" s="14">
        <f>COUNTIFS(W:W,A138,Z:Z,"&gt;2")</f>
        <v>0</v>
      </c>
      <c r="K138">
        <f>COUNTIFS(W:W,A138,Y:Y,"&lt;3")</f>
        <v>6</v>
      </c>
      <c r="L138" s="4">
        <f>COUNTIFS(W:W,A138,Z:Z,"&lt;3")</f>
        <v>4</v>
      </c>
      <c r="M138">
        <f t="shared" si="18"/>
        <v>0</v>
      </c>
      <c r="N138">
        <f t="shared" si="19"/>
        <v>19</v>
      </c>
      <c r="O138">
        <f t="shared" si="20"/>
        <v>0</v>
      </c>
      <c r="P138">
        <f t="shared" si="21"/>
        <v>83</v>
      </c>
      <c r="Q138" s="13">
        <f t="shared" si="22"/>
        <v>0</v>
      </c>
      <c r="R138" s="13">
        <f t="shared" si="23"/>
        <v>22.891566265060241</v>
      </c>
      <c r="S138" s="13" t="e">
        <f t="shared" si="24"/>
        <v>#DIV/0!</v>
      </c>
      <c r="W138" s="4" t="s">
        <v>73</v>
      </c>
      <c r="X138" t="str">
        <f>INDEX(B:B,MATCH(W138,A:A,0))</f>
        <v>F427</v>
      </c>
      <c r="Y138">
        <v>2</v>
      </c>
      <c r="Z138">
        <v>3</v>
      </c>
    </row>
    <row r="139" spans="1:26" x14ac:dyDescent="0.25">
      <c r="A139" t="s">
        <v>139</v>
      </c>
      <c r="B139">
        <v>91442</v>
      </c>
      <c r="C139" t="s">
        <v>5</v>
      </c>
      <c r="D139" s="26">
        <v>12</v>
      </c>
      <c r="E139" t="s">
        <v>52</v>
      </c>
      <c r="F139">
        <v>2</v>
      </c>
      <c r="G139">
        <v>55</v>
      </c>
      <c r="H139">
        <v>0</v>
      </c>
      <c r="I139" s="14">
        <f>COUNTIFS(W:W,A139,Y:Y,"&gt;2")</f>
        <v>1</v>
      </c>
      <c r="J139" s="14">
        <f>COUNTIFS(W:W,A139,Z:Z,"&gt;2")</f>
        <v>0</v>
      </c>
      <c r="K139">
        <f>COUNTIFS(W:W,A139,Y:Y,"&lt;3")</f>
        <v>1</v>
      </c>
      <c r="L139" s="4">
        <f>COUNTIFS(W:W,A139,Z:Z,"&lt;3")</f>
        <v>0</v>
      </c>
      <c r="M139">
        <f t="shared" si="18"/>
        <v>1</v>
      </c>
      <c r="N139">
        <f t="shared" si="19"/>
        <v>0</v>
      </c>
      <c r="O139">
        <f t="shared" si="20"/>
        <v>0</v>
      </c>
      <c r="P139">
        <f t="shared" si="21"/>
        <v>57</v>
      </c>
      <c r="Q139" s="13">
        <f t="shared" si="22"/>
        <v>1.7543859649122806</v>
      </c>
      <c r="R139" s="13">
        <f t="shared" si="23"/>
        <v>0</v>
      </c>
      <c r="S139" s="13">
        <f t="shared" si="24"/>
        <v>0</v>
      </c>
      <c r="W139" s="4" t="s">
        <v>73</v>
      </c>
      <c r="X139" t="str">
        <f>INDEX(B:B,MATCH(W139,A:A,0))</f>
        <v>F427</v>
      </c>
      <c r="Y139">
        <v>1</v>
      </c>
    </row>
    <row r="140" spans="1:26" x14ac:dyDescent="0.25">
      <c r="A140" t="s">
        <v>140</v>
      </c>
      <c r="B140">
        <v>91442</v>
      </c>
      <c r="C140" t="s">
        <v>5</v>
      </c>
      <c r="D140" s="26">
        <v>12</v>
      </c>
      <c r="E140" t="s">
        <v>52</v>
      </c>
      <c r="F140">
        <v>3</v>
      </c>
      <c r="G140">
        <v>65</v>
      </c>
      <c r="H140">
        <v>0</v>
      </c>
      <c r="I140" s="14">
        <f>COUNTIFS(W:W,A140,Y:Y,"&gt;2")</f>
        <v>1</v>
      </c>
      <c r="J140" s="14">
        <f>COUNTIFS(W:W,A140,Z:Z,"&gt;2")</f>
        <v>0</v>
      </c>
      <c r="K140">
        <f>COUNTIFS(W:W,A140,Y:Y,"&lt;3")</f>
        <v>6</v>
      </c>
      <c r="L140" s="4">
        <f>COUNTIFS(W:W,A140,Z:Z,"&lt;3")</f>
        <v>0</v>
      </c>
      <c r="M140">
        <f t="shared" si="18"/>
        <v>1</v>
      </c>
      <c r="N140">
        <f t="shared" si="19"/>
        <v>0</v>
      </c>
      <c r="O140">
        <f t="shared" si="20"/>
        <v>0</v>
      </c>
      <c r="P140">
        <f t="shared" si="21"/>
        <v>72</v>
      </c>
      <c r="Q140" s="13">
        <f t="shared" si="22"/>
        <v>1.3888888888888888</v>
      </c>
      <c r="R140" s="13">
        <f t="shared" si="23"/>
        <v>0</v>
      </c>
      <c r="S140" s="13">
        <f t="shared" si="24"/>
        <v>0</v>
      </c>
      <c r="W140" s="4" t="s">
        <v>73</v>
      </c>
      <c r="X140" t="str">
        <f>INDEX(B:B,MATCH(W140,A:A,0))</f>
        <v>F427</v>
      </c>
      <c r="Y140">
        <v>2</v>
      </c>
      <c r="Z140">
        <v>1</v>
      </c>
    </row>
    <row r="141" spans="1:26" x14ac:dyDescent="0.25">
      <c r="A141" t="s">
        <v>141</v>
      </c>
      <c r="B141">
        <v>91442</v>
      </c>
      <c r="C141" t="s">
        <v>5</v>
      </c>
      <c r="D141" s="26">
        <v>12</v>
      </c>
      <c r="E141" t="s">
        <v>52</v>
      </c>
      <c r="F141">
        <v>4</v>
      </c>
      <c r="G141">
        <v>40</v>
      </c>
      <c r="H141">
        <v>0</v>
      </c>
      <c r="I141" s="14">
        <f>COUNTIFS(W:W,A141,Y:Y,"&gt;2")</f>
        <v>1</v>
      </c>
      <c r="J141" s="14">
        <f>COUNTIFS(W:W,A141,Z:Z,"&gt;2")</f>
        <v>0</v>
      </c>
      <c r="K141">
        <f>COUNTIFS(W:W,A141,Y:Y,"&lt;3")</f>
        <v>4</v>
      </c>
      <c r="L141" s="4">
        <f>COUNTIFS(W:W,A141,Z:Z,"&lt;3")</f>
        <v>0</v>
      </c>
      <c r="M141">
        <f t="shared" si="18"/>
        <v>1</v>
      </c>
      <c r="N141">
        <f t="shared" si="19"/>
        <v>0</v>
      </c>
      <c r="O141">
        <f t="shared" si="20"/>
        <v>0</v>
      </c>
      <c r="P141">
        <f t="shared" si="21"/>
        <v>45</v>
      </c>
      <c r="Q141" s="13">
        <f t="shared" si="22"/>
        <v>2.2222222222222223</v>
      </c>
      <c r="R141" s="13">
        <f t="shared" si="23"/>
        <v>0</v>
      </c>
      <c r="S141" s="13">
        <f t="shared" si="24"/>
        <v>0</v>
      </c>
      <c r="W141" s="4" t="s">
        <v>73</v>
      </c>
      <c r="X141" t="str">
        <f>INDEX(B:B,MATCH(W141,A:A,0))</f>
        <v>F427</v>
      </c>
      <c r="Y141">
        <v>4</v>
      </c>
      <c r="Z141">
        <v>4</v>
      </c>
    </row>
    <row r="142" spans="1:26" x14ac:dyDescent="0.25">
      <c r="A142" t="s">
        <v>142</v>
      </c>
      <c r="B142">
        <v>91442</v>
      </c>
      <c r="C142" t="s">
        <v>5</v>
      </c>
      <c r="D142" s="26">
        <v>12</v>
      </c>
      <c r="E142" t="s">
        <v>52</v>
      </c>
      <c r="F142">
        <v>5</v>
      </c>
      <c r="G142">
        <v>40</v>
      </c>
      <c r="H142">
        <v>7</v>
      </c>
      <c r="I142" s="14">
        <f>COUNTIFS(W:W,A142,Y:Y,"&gt;2")</f>
        <v>0</v>
      </c>
      <c r="J142" s="14">
        <f>COUNTIFS(W:W,A142,Z:Z,"&gt;2")</f>
        <v>0</v>
      </c>
      <c r="K142">
        <f>COUNTIFS(W:W,A142,Y:Y,"&lt;3")</f>
        <v>3</v>
      </c>
      <c r="L142" s="4">
        <f>COUNTIFS(W:W,A142,Z:Z,"&lt;3")</f>
        <v>0</v>
      </c>
      <c r="M142">
        <f t="shared" si="18"/>
        <v>0</v>
      </c>
      <c r="N142">
        <f t="shared" si="19"/>
        <v>7</v>
      </c>
      <c r="O142">
        <f t="shared" si="20"/>
        <v>0</v>
      </c>
      <c r="P142">
        <f t="shared" si="21"/>
        <v>50</v>
      </c>
      <c r="Q142" s="13">
        <f t="shared" si="22"/>
        <v>0</v>
      </c>
      <c r="R142" s="13">
        <f t="shared" si="23"/>
        <v>14.000000000000002</v>
      </c>
      <c r="S142" s="13" t="e">
        <f t="shared" si="24"/>
        <v>#DIV/0!</v>
      </c>
      <c r="W142" s="4" t="s">
        <v>73</v>
      </c>
      <c r="X142" t="str">
        <f>INDEX(B:B,MATCH(W142,A:A,0))</f>
        <v>F427</v>
      </c>
      <c r="Y142">
        <v>2</v>
      </c>
      <c r="Z142">
        <v>2</v>
      </c>
    </row>
    <row r="143" spans="1:26" x14ac:dyDescent="0.25">
      <c r="A143" t="s">
        <v>143</v>
      </c>
      <c r="B143" t="s">
        <v>38</v>
      </c>
      <c r="C143" t="s">
        <v>5</v>
      </c>
      <c r="D143" s="26">
        <v>12</v>
      </c>
      <c r="E143" t="s">
        <v>52</v>
      </c>
      <c r="F143">
        <v>1</v>
      </c>
      <c r="G143">
        <v>115</v>
      </c>
      <c r="H143">
        <v>1</v>
      </c>
      <c r="I143" s="14">
        <f>COUNTIFS(W:W,A143,Y:Y,"&gt;2")</f>
        <v>0</v>
      </c>
      <c r="J143" s="14">
        <f>COUNTIFS(W:W,A143,Z:Z,"&gt;2")</f>
        <v>0</v>
      </c>
      <c r="K143">
        <f>COUNTIFS(W:W,A143,Y:Y,"&lt;3")</f>
        <v>7</v>
      </c>
      <c r="L143" s="4">
        <f>COUNTIFS(W:W,A143,Z:Z,"&lt;3")</f>
        <v>0</v>
      </c>
      <c r="M143">
        <f t="shared" si="18"/>
        <v>0</v>
      </c>
      <c r="N143">
        <f t="shared" si="19"/>
        <v>1</v>
      </c>
      <c r="O143">
        <f t="shared" si="20"/>
        <v>0</v>
      </c>
      <c r="P143">
        <f t="shared" si="21"/>
        <v>123</v>
      </c>
      <c r="Q143" s="13">
        <f t="shared" si="22"/>
        <v>0</v>
      </c>
      <c r="R143" s="13">
        <f t="shared" si="23"/>
        <v>0.81300813008130091</v>
      </c>
      <c r="S143" s="13" t="e">
        <f t="shared" si="24"/>
        <v>#DIV/0!</v>
      </c>
      <c r="W143" s="4" t="s">
        <v>73</v>
      </c>
      <c r="X143" t="str">
        <f>INDEX(B:B,MATCH(W143,A:A,0))</f>
        <v>F427</v>
      </c>
      <c r="Y143">
        <v>4</v>
      </c>
    </row>
    <row r="144" spans="1:26" x14ac:dyDescent="0.25">
      <c r="A144" t="s">
        <v>144</v>
      </c>
      <c r="B144" t="s">
        <v>38</v>
      </c>
      <c r="C144" t="s">
        <v>5</v>
      </c>
      <c r="D144" s="26">
        <v>12</v>
      </c>
      <c r="E144" t="s">
        <v>52</v>
      </c>
      <c r="F144">
        <v>2</v>
      </c>
      <c r="G144">
        <v>44</v>
      </c>
      <c r="H144">
        <v>27</v>
      </c>
      <c r="I144" s="14">
        <f>COUNTIFS(W:W,A144,Y:Y,"&gt;2")</f>
        <v>1</v>
      </c>
      <c r="J144" s="14">
        <f>COUNTIFS(W:W,A144,Z:Z,"&gt;2")</f>
        <v>0</v>
      </c>
      <c r="K144">
        <f>COUNTIFS(W:W,A144,Y:Y,"&lt;3")</f>
        <v>5</v>
      </c>
      <c r="L144" s="4">
        <f>COUNTIFS(W:W,A144,Z:Z,"&lt;3")</f>
        <v>3</v>
      </c>
      <c r="M144">
        <f t="shared" si="18"/>
        <v>1</v>
      </c>
      <c r="N144">
        <f t="shared" si="19"/>
        <v>30</v>
      </c>
      <c r="O144">
        <f t="shared" si="20"/>
        <v>0</v>
      </c>
      <c r="P144">
        <f t="shared" si="21"/>
        <v>80</v>
      </c>
      <c r="Q144" s="13">
        <f t="shared" si="22"/>
        <v>1.25</v>
      </c>
      <c r="R144" s="13">
        <f t="shared" si="23"/>
        <v>37.5</v>
      </c>
      <c r="S144" s="13">
        <f t="shared" si="24"/>
        <v>0</v>
      </c>
      <c r="W144" s="4" t="s">
        <v>73</v>
      </c>
      <c r="X144" t="str">
        <f>INDEX(B:B,MATCH(W144,A:A,0))</f>
        <v>F427</v>
      </c>
      <c r="Y144">
        <v>3</v>
      </c>
    </row>
    <row r="145" spans="1:26" x14ac:dyDescent="0.25">
      <c r="A145" t="s">
        <v>145</v>
      </c>
      <c r="B145" t="s">
        <v>38</v>
      </c>
      <c r="C145" t="s">
        <v>5</v>
      </c>
      <c r="D145" s="26">
        <v>12</v>
      </c>
      <c r="E145" t="s">
        <v>52</v>
      </c>
      <c r="F145">
        <v>3</v>
      </c>
      <c r="G145">
        <v>132</v>
      </c>
      <c r="H145">
        <v>77</v>
      </c>
      <c r="I145" s="14">
        <f>COUNTIFS(W:W,A145,Y:Y,"&gt;2")</f>
        <v>0</v>
      </c>
      <c r="J145" s="14">
        <f>COUNTIFS(W:W,A145,Z:Z,"&gt;2")</f>
        <v>0</v>
      </c>
      <c r="K145">
        <f>COUNTIFS(W:W,A145,Y:Y,"&lt;3")</f>
        <v>4</v>
      </c>
      <c r="L145" s="4">
        <f>COUNTIFS(W:W,A145,Z:Z,"&lt;3")</f>
        <v>1</v>
      </c>
      <c r="M145">
        <f t="shared" si="18"/>
        <v>0</v>
      </c>
      <c r="N145">
        <f t="shared" si="19"/>
        <v>78</v>
      </c>
      <c r="O145">
        <f t="shared" si="20"/>
        <v>0</v>
      </c>
      <c r="P145">
        <f t="shared" si="21"/>
        <v>214</v>
      </c>
      <c r="Q145" s="13">
        <f t="shared" si="22"/>
        <v>0</v>
      </c>
      <c r="R145" s="13">
        <f t="shared" si="23"/>
        <v>36.44859813084112</v>
      </c>
      <c r="S145" s="13" t="e">
        <f t="shared" si="24"/>
        <v>#DIV/0!</v>
      </c>
      <c r="W145" s="4" t="s">
        <v>73</v>
      </c>
      <c r="X145" t="str">
        <f>INDEX(B:B,MATCH(W145,A:A,0))</f>
        <v>F427</v>
      </c>
      <c r="Y145">
        <v>1</v>
      </c>
    </row>
    <row r="146" spans="1:26" x14ac:dyDescent="0.25">
      <c r="A146" t="s">
        <v>146</v>
      </c>
      <c r="B146" t="s">
        <v>38</v>
      </c>
      <c r="C146" t="s">
        <v>5</v>
      </c>
      <c r="D146" s="26">
        <v>12</v>
      </c>
      <c r="E146" t="s">
        <v>52</v>
      </c>
      <c r="F146">
        <v>4</v>
      </c>
      <c r="G146">
        <v>109</v>
      </c>
      <c r="H146">
        <v>0</v>
      </c>
      <c r="I146" s="14">
        <f>COUNTIFS(W:W,A146,Y:Y,"&gt;2")</f>
        <v>1</v>
      </c>
      <c r="J146" s="14">
        <f>COUNTIFS(W:W,A146,Z:Z,"&gt;2")</f>
        <v>0</v>
      </c>
      <c r="K146">
        <f>COUNTIFS(W:W,A146,Y:Y,"&lt;3")</f>
        <v>0</v>
      </c>
      <c r="L146" s="4">
        <f>COUNTIFS(W:W,A146,Z:Z,"&lt;3")</f>
        <v>0</v>
      </c>
      <c r="M146">
        <f t="shared" si="18"/>
        <v>1</v>
      </c>
      <c r="N146">
        <f t="shared" si="19"/>
        <v>0</v>
      </c>
      <c r="O146">
        <f t="shared" si="20"/>
        <v>0</v>
      </c>
      <c r="P146">
        <f t="shared" si="21"/>
        <v>110</v>
      </c>
      <c r="Q146" s="13">
        <f t="shared" si="22"/>
        <v>0.90909090909090906</v>
      </c>
      <c r="R146" s="13">
        <f t="shared" si="23"/>
        <v>0</v>
      </c>
      <c r="S146" s="13">
        <f t="shared" si="24"/>
        <v>0</v>
      </c>
      <c r="W146" s="4" t="s">
        <v>73</v>
      </c>
      <c r="X146" t="str">
        <f>INDEX(B:B,MATCH(W146,A:A,0))</f>
        <v>F427</v>
      </c>
      <c r="Y146">
        <v>2</v>
      </c>
    </row>
    <row r="147" spans="1:26" x14ac:dyDescent="0.25">
      <c r="A147" t="s">
        <v>147</v>
      </c>
      <c r="B147" t="s">
        <v>38</v>
      </c>
      <c r="C147" t="s">
        <v>5</v>
      </c>
      <c r="D147" s="26">
        <v>12</v>
      </c>
      <c r="E147" t="s">
        <v>52</v>
      </c>
      <c r="F147">
        <v>5</v>
      </c>
      <c r="G147">
        <v>63</v>
      </c>
      <c r="H147">
        <v>7</v>
      </c>
      <c r="I147" s="14">
        <f>COUNTIFS(W:W,A147,Y:Y,"&gt;2")</f>
        <v>0</v>
      </c>
      <c r="J147" s="14">
        <f>COUNTIFS(W:W,A147,Z:Z,"&gt;2")</f>
        <v>0</v>
      </c>
      <c r="K147">
        <f>COUNTIFS(W:W,A147,Y:Y,"&lt;3")</f>
        <v>2</v>
      </c>
      <c r="L147" s="4">
        <f>COUNTIFS(W:W,A147,Z:Z,"&lt;3")</f>
        <v>0</v>
      </c>
      <c r="M147">
        <f t="shared" si="18"/>
        <v>0</v>
      </c>
      <c r="N147">
        <f t="shared" si="19"/>
        <v>7</v>
      </c>
      <c r="O147">
        <f t="shared" si="20"/>
        <v>0</v>
      </c>
      <c r="P147">
        <f t="shared" si="21"/>
        <v>72</v>
      </c>
      <c r="Q147" s="13">
        <f t="shared" si="22"/>
        <v>0</v>
      </c>
      <c r="R147" s="13">
        <f t="shared" si="23"/>
        <v>9.7222222222222232</v>
      </c>
      <c r="S147" s="13" t="e">
        <f t="shared" si="24"/>
        <v>#DIV/0!</v>
      </c>
      <c r="W147" s="4" t="s">
        <v>73</v>
      </c>
      <c r="X147" t="str">
        <f>INDEX(B:B,MATCH(W147,A:A,0))</f>
        <v>F427</v>
      </c>
      <c r="Y147">
        <v>2</v>
      </c>
    </row>
    <row r="148" spans="1:26" x14ac:dyDescent="0.25">
      <c r="A148" t="s">
        <v>328</v>
      </c>
      <c r="B148" t="s">
        <v>39</v>
      </c>
      <c r="C148" t="s">
        <v>5</v>
      </c>
      <c r="D148" s="26">
        <v>12</v>
      </c>
      <c r="E148" t="s">
        <v>52</v>
      </c>
      <c r="F148">
        <v>1</v>
      </c>
      <c r="G148">
        <v>72</v>
      </c>
      <c r="H148">
        <v>8</v>
      </c>
      <c r="I148" s="14">
        <f>COUNTIFS(W:W,A148,Y:Y,"&gt;2")</f>
        <v>0</v>
      </c>
      <c r="J148" s="14">
        <f>COUNTIFS(W:W,A148,Z:Z,"&gt;2")</f>
        <v>0</v>
      </c>
      <c r="K148">
        <f>COUNTIFS(W:W,A148,Y:Y,"&lt;3")</f>
        <v>3</v>
      </c>
      <c r="L148" s="4">
        <f>COUNTIFS(W:W,A148,Z:Z,"&lt;3")</f>
        <v>0</v>
      </c>
      <c r="M148">
        <f t="shared" si="18"/>
        <v>0</v>
      </c>
      <c r="N148">
        <f t="shared" si="19"/>
        <v>8</v>
      </c>
      <c r="O148">
        <f t="shared" si="20"/>
        <v>0</v>
      </c>
      <c r="P148">
        <f t="shared" si="21"/>
        <v>83</v>
      </c>
      <c r="Q148" s="13">
        <f t="shared" si="22"/>
        <v>0</v>
      </c>
      <c r="R148" s="13">
        <f t="shared" si="23"/>
        <v>9.6385542168674707</v>
      </c>
      <c r="S148" s="13" t="e">
        <f t="shared" si="24"/>
        <v>#DIV/0!</v>
      </c>
      <c r="W148" s="4" t="s">
        <v>73</v>
      </c>
      <c r="X148" t="str">
        <f>INDEX(B:B,MATCH(W148,A:A,0))</f>
        <v>F427</v>
      </c>
      <c r="Y148">
        <v>7</v>
      </c>
    </row>
    <row r="149" spans="1:26" x14ac:dyDescent="0.25">
      <c r="A149" t="s">
        <v>329</v>
      </c>
      <c r="B149" t="s">
        <v>39</v>
      </c>
      <c r="C149" t="s">
        <v>5</v>
      </c>
      <c r="D149" s="26">
        <v>12</v>
      </c>
      <c r="E149" t="s">
        <v>52</v>
      </c>
      <c r="F149">
        <v>2</v>
      </c>
      <c r="G149">
        <v>110</v>
      </c>
      <c r="H149">
        <v>7</v>
      </c>
      <c r="I149" s="14">
        <f>COUNTIFS(W:W,A149,Y:Y,"&gt;2")</f>
        <v>1</v>
      </c>
      <c r="J149" s="14">
        <f>COUNTIFS(W:W,A149,Z:Z,"&gt;2")</f>
        <v>0</v>
      </c>
      <c r="K149">
        <f>COUNTIFS(W:W,A149,Y:Y,"&lt;3")</f>
        <v>2</v>
      </c>
      <c r="L149" s="4">
        <f>COUNTIFS(W:W,A149,Z:Z,"&lt;3")</f>
        <v>0</v>
      </c>
      <c r="M149">
        <f t="shared" si="18"/>
        <v>1</v>
      </c>
      <c r="N149">
        <f t="shared" si="19"/>
        <v>7</v>
      </c>
      <c r="O149">
        <f t="shared" si="20"/>
        <v>0</v>
      </c>
      <c r="P149">
        <f t="shared" si="21"/>
        <v>120</v>
      </c>
      <c r="Q149" s="13">
        <f t="shared" si="22"/>
        <v>0.83333333333333337</v>
      </c>
      <c r="R149" s="13">
        <f t="shared" si="23"/>
        <v>5.833333333333333</v>
      </c>
      <c r="S149" s="13">
        <f t="shared" si="24"/>
        <v>0</v>
      </c>
      <c r="W149" s="4" t="s">
        <v>74</v>
      </c>
      <c r="X149" t="str">
        <f>INDEX(B:B,MATCH(W149,A:A,0))</f>
        <v>R126</v>
      </c>
      <c r="Y149">
        <v>6</v>
      </c>
      <c r="Z149">
        <v>2</v>
      </c>
    </row>
    <row r="150" spans="1:26" x14ac:dyDescent="0.25">
      <c r="A150" t="s">
        <v>330</v>
      </c>
      <c r="B150" t="s">
        <v>39</v>
      </c>
      <c r="C150" t="s">
        <v>5</v>
      </c>
      <c r="D150" s="26">
        <v>12</v>
      </c>
      <c r="E150" t="s">
        <v>52</v>
      </c>
      <c r="F150">
        <v>3</v>
      </c>
      <c r="G150">
        <v>79</v>
      </c>
      <c r="H150">
        <v>22</v>
      </c>
      <c r="I150" s="14">
        <f>COUNTIFS(W:W,A150,Y:Y,"&gt;2")</f>
        <v>1</v>
      </c>
      <c r="J150" s="14">
        <f>COUNTIFS(W:W,A150,Z:Z,"&gt;2")</f>
        <v>0</v>
      </c>
      <c r="K150">
        <f>COUNTIFS(W:W,A150,Y:Y,"&lt;3")</f>
        <v>1</v>
      </c>
      <c r="L150" s="4">
        <f>COUNTIFS(W:W,A150,Z:Z,"&lt;3")</f>
        <v>0</v>
      </c>
      <c r="M150">
        <f t="shared" si="18"/>
        <v>1</v>
      </c>
      <c r="N150">
        <f t="shared" si="19"/>
        <v>22</v>
      </c>
      <c r="O150">
        <f t="shared" si="20"/>
        <v>0</v>
      </c>
      <c r="P150">
        <f t="shared" si="21"/>
        <v>103</v>
      </c>
      <c r="Q150" s="13">
        <f t="shared" si="22"/>
        <v>0.97087378640776689</v>
      </c>
      <c r="R150" s="13">
        <f t="shared" si="23"/>
        <v>21.359223300970871</v>
      </c>
      <c r="S150" s="13">
        <f t="shared" si="24"/>
        <v>0</v>
      </c>
      <c r="W150" s="4" t="s">
        <v>74</v>
      </c>
      <c r="X150" t="str">
        <f>INDEX(B:B,MATCH(W150,A:A,0))</f>
        <v>R126</v>
      </c>
      <c r="Y150">
        <v>1</v>
      </c>
    </row>
    <row r="151" spans="1:26" x14ac:dyDescent="0.25">
      <c r="A151" t="s">
        <v>331</v>
      </c>
      <c r="B151" t="s">
        <v>39</v>
      </c>
      <c r="C151" t="s">
        <v>5</v>
      </c>
      <c r="D151" s="26">
        <v>12</v>
      </c>
      <c r="E151" t="s">
        <v>52</v>
      </c>
      <c r="F151">
        <v>4</v>
      </c>
      <c r="G151">
        <v>84</v>
      </c>
      <c r="H151">
        <v>11</v>
      </c>
      <c r="I151" s="14">
        <f>COUNTIFS(W:W,A151,Y:Y,"&gt;2")</f>
        <v>0</v>
      </c>
      <c r="J151" s="14">
        <f>COUNTIFS(W:W,A151,Z:Z,"&gt;2")</f>
        <v>0</v>
      </c>
      <c r="K151">
        <f>COUNTIFS(W:W,A151,Y:Y,"&lt;3")</f>
        <v>0</v>
      </c>
      <c r="L151" s="4">
        <f>COUNTIFS(W:W,A151,Z:Z,"&lt;3")</f>
        <v>0</v>
      </c>
      <c r="M151">
        <f t="shared" si="18"/>
        <v>0</v>
      </c>
      <c r="N151">
        <f t="shared" si="19"/>
        <v>11</v>
      </c>
      <c r="O151">
        <f t="shared" si="20"/>
        <v>0</v>
      </c>
      <c r="P151">
        <f t="shared" si="21"/>
        <v>95</v>
      </c>
      <c r="Q151" s="13">
        <f t="shared" si="22"/>
        <v>0</v>
      </c>
      <c r="R151" s="13">
        <f t="shared" si="23"/>
        <v>11.578947368421053</v>
      </c>
      <c r="S151" s="13" t="e">
        <f t="shared" si="24"/>
        <v>#DIV/0!</v>
      </c>
      <c r="W151" s="4" t="s">
        <v>74</v>
      </c>
      <c r="X151" t="str">
        <f>INDEX(B:B,MATCH(W151,A:A,0))</f>
        <v>R126</v>
      </c>
      <c r="Y151">
        <v>1</v>
      </c>
    </row>
    <row r="152" spans="1:26" x14ac:dyDescent="0.25">
      <c r="A152" t="s">
        <v>332</v>
      </c>
      <c r="B152" t="s">
        <v>39</v>
      </c>
      <c r="C152" t="s">
        <v>5</v>
      </c>
      <c r="D152" s="26">
        <v>12</v>
      </c>
      <c r="E152" t="s">
        <v>52</v>
      </c>
      <c r="F152">
        <v>5</v>
      </c>
      <c r="G152">
        <v>93</v>
      </c>
      <c r="H152">
        <v>22</v>
      </c>
      <c r="I152" s="14">
        <f>COUNTIFS(W:W,A152,Y:Y,"&gt;2")</f>
        <v>0</v>
      </c>
      <c r="J152" s="14">
        <f>COUNTIFS(W:W,A152,Z:Z,"&gt;2")</f>
        <v>1</v>
      </c>
      <c r="K152">
        <f>COUNTIFS(W:W,A152,Y:Y,"&lt;3")</f>
        <v>2</v>
      </c>
      <c r="L152" s="4">
        <f>COUNTIFS(W:W,A152,Z:Z,"&lt;3")</f>
        <v>0</v>
      </c>
      <c r="M152">
        <f t="shared" si="18"/>
        <v>1</v>
      </c>
      <c r="N152">
        <f t="shared" si="19"/>
        <v>23</v>
      </c>
      <c r="O152">
        <f t="shared" si="20"/>
        <v>1</v>
      </c>
      <c r="P152">
        <f t="shared" si="21"/>
        <v>118</v>
      </c>
      <c r="Q152" s="13">
        <f t="shared" si="22"/>
        <v>0.84745762711864403</v>
      </c>
      <c r="R152" s="13">
        <f t="shared" si="23"/>
        <v>19.491525423728813</v>
      </c>
      <c r="S152" s="13">
        <f t="shared" si="24"/>
        <v>100</v>
      </c>
      <c r="W152" s="4" t="s">
        <v>74</v>
      </c>
      <c r="X152" t="str">
        <f>INDEX(B:B,MATCH(W152,A:A,0))</f>
        <v>R126</v>
      </c>
      <c r="Y152">
        <v>2</v>
      </c>
    </row>
    <row r="153" spans="1:26" x14ac:dyDescent="0.25">
      <c r="A153" t="s">
        <v>167</v>
      </c>
      <c r="B153" t="s">
        <v>37</v>
      </c>
      <c r="C153" t="s">
        <v>5</v>
      </c>
      <c r="D153" s="26">
        <v>12</v>
      </c>
      <c r="E153" t="s">
        <v>52</v>
      </c>
      <c r="F153">
        <v>1</v>
      </c>
      <c r="G153">
        <v>103</v>
      </c>
      <c r="H153">
        <v>3</v>
      </c>
      <c r="I153" s="14">
        <f>COUNTIFS(W:W,A153,Y:Y,"&gt;2")</f>
        <v>0</v>
      </c>
      <c r="J153" s="14">
        <f>COUNTIFS(W:W,A153,Z:Z,"&gt;2")</f>
        <v>0</v>
      </c>
      <c r="K153">
        <f>COUNTIFS(W:W,A153,Y:Y,"&lt;3")</f>
        <v>6</v>
      </c>
      <c r="L153" s="4">
        <f>COUNTIFS(W:W,A153,Z:Z,"&lt;3")</f>
        <v>0</v>
      </c>
      <c r="M153">
        <f t="shared" si="18"/>
        <v>0</v>
      </c>
      <c r="N153">
        <f t="shared" si="19"/>
        <v>3</v>
      </c>
      <c r="O153">
        <f t="shared" si="20"/>
        <v>0</v>
      </c>
      <c r="P153">
        <f t="shared" si="21"/>
        <v>112</v>
      </c>
      <c r="Q153" s="13">
        <f t="shared" si="22"/>
        <v>0</v>
      </c>
      <c r="R153" s="13">
        <f t="shared" si="23"/>
        <v>2.6785714285714284</v>
      </c>
      <c r="S153" s="13" t="e">
        <f t="shared" si="24"/>
        <v>#DIV/0!</v>
      </c>
      <c r="W153" s="4" t="s">
        <v>74</v>
      </c>
      <c r="X153" t="str">
        <f>INDEX(B:B,MATCH(W153,A:A,0))</f>
        <v>R126</v>
      </c>
      <c r="Y153">
        <v>2</v>
      </c>
    </row>
    <row r="154" spans="1:26" x14ac:dyDescent="0.25">
      <c r="A154" t="s">
        <v>168</v>
      </c>
      <c r="B154" t="s">
        <v>37</v>
      </c>
      <c r="C154" t="s">
        <v>5</v>
      </c>
      <c r="D154" s="26">
        <v>12</v>
      </c>
      <c r="E154" t="s">
        <v>52</v>
      </c>
      <c r="F154">
        <v>2</v>
      </c>
      <c r="G154">
        <v>67</v>
      </c>
      <c r="H154">
        <v>5</v>
      </c>
      <c r="I154" s="14">
        <f>COUNTIFS(W:W,A154,Y:Y,"&gt;2")</f>
        <v>1</v>
      </c>
      <c r="J154" s="14">
        <f>COUNTIFS(W:W,A154,Z:Z,"&gt;2")</f>
        <v>0</v>
      </c>
      <c r="K154">
        <f>COUNTIFS(W:W,A154,Y:Y,"&lt;3")</f>
        <v>11</v>
      </c>
      <c r="L154" s="4">
        <f>COUNTIFS(W:W,A154,Z:Z,"&lt;3")</f>
        <v>0</v>
      </c>
      <c r="M154">
        <f t="shared" si="18"/>
        <v>1</v>
      </c>
      <c r="N154">
        <f t="shared" si="19"/>
        <v>5</v>
      </c>
      <c r="O154">
        <f t="shared" si="20"/>
        <v>0</v>
      </c>
      <c r="P154">
        <f t="shared" si="21"/>
        <v>84</v>
      </c>
      <c r="Q154" s="13">
        <f t="shared" si="22"/>
        <v>1.1904761904761905</v>
      </c>
      <c r="R154" s="13">
        <f t="shared" si="23"/>
        <v>5.9523809523809517</v>
      </c>
      <c r="S154" s="13">
        <f t="shared" si="24"/>
        <v>0</v>
      </c>
      <c r="W154" s="4" t="s">
        <v>74</v>
      </c>
      <c r="X154" t="str">
        <f>INDEX(B:B,MATCH(W154,A:A,0))</f>
        <v>R126</v>
      </c>
      <c r="Y154">
        <v>2</v>
      </c>
    </row>
    <row r="155" spans="1:26" x14ac:dyDescent="0.25">
      <c r="A155" t="s">
        <v>169</v>
      </c>
      <c r="B155" t="s">
        <v>37</v>
      </c>
      <c r="C155" t="s">
        <v>5</v>
      </c>
      <c r="D155" s="26">
        <v>12</v>
      </c>
      <c r="E155" t="s">
        <v>52</v>
      </c>
      <c r="F155">
        <v>3</v>
      </c>
      <c r="G155">
        <v>79</v>
      </c>
      <c r="H155">
        <v>5</v>
      </c>
      <c r="I155" s="14">
        <f>COUNTIFS(W:W,A155,Y:Y,"&gt;2")</f>
        <v>1</v>
      </c>
      <c r="J155" s="14">
        <f>COUNTIFS(W:W,A155,Z:Z,"&gt;2")</f>
        <v>0</v>
      </c>
      <c r="K155">
        <f>COUNTIFS(W:W,A155,Y:Y,"&lt;3")</f>
        <v>7</v>
      </c>
      <c r="L155" s="4">
        <f>COUNTIFS(W:W,A155,Z:Z,"&lt;3")</f>
        <v>0</v>
      </c>
      <c r="M155">
        <f t="shared" si="18"/>
        <v>1</v>
      </c>
      <c r="N155">
        <f t="shared" si="19"/>
        <v>5</v>
      </c>
      <c r="O155">
        <f t="shared" si="20"/>
        <v>0</v>
      </c>
      <c r="P155">
        <f t="shared" si="21"/>
        <v>92</v>
      </c>
      <c r="Q155" s="13">
        <f t="shared" si="22"/>
        <v>1.0869565217391304</v>
      </c>
      <c r="R155" s="13">
        <f t="shared" si="23"/>
        <v>5.4347826086956523</v>
      </c>
      <c r="S155" s="13">
        <f t="shared" si="24"/>
        <v>0</v>
      </c>
      <c r="W155" s="4" t="s">
        <v>74</v>
      </c>
      <c r="X155" t="str">
        <f>INDEX(B:B,MATCH(W155,A:A,0))</f>
        <v>R126</v>
      </c>
      <c r="Y155">
        <v>2</v>
      </c>
    </row>
    <row r="156" spans="1:26" x14ac:dyDescent="0.25">
      <c r="A156" t="s">
        <v>170</v>
      </c>
      <c r="B156" t="s">
        <v>37</v>
      </c>
      <c r="C156" t="s">
        <v>5</v>
      </c>
      <c r="D156" s="26">
        <v>12</v>
      </c>
      <c r="E156" t="s">
        <v>52</v>
      </c>
      <c r="F156">
        <v>4</v>
      </c>
      <c r="G156">
        <v>2</v>
      </c>
      <c r="H156">
        <v>90</v>
      </c>
      <c r="I156" s="14">
        <f>COUNTIFS(W:W,A156,Y:Y,"&gt;2")</f>
        <v>0</v>
      </c>
      <c r="J156" s="14">
        <f>COUNTIFS(W:W,A156,Z:Z,"&gt;2")</f>
        <v>0</v>
      </c>
      <c r="K156">
        <f>COUNTIFS(W:W,A156,Y:Y,"&lt;3")</f>
        <v>7</v>
      </c>
      <c r="L156" s="4">
        <f>COUNTIFS(W:W,A156,Z:Z,"&lt;3")</f>
        <v>0</v>
      </c>
      <c r="M156">
        <f t="shared" si="18"/>
        <v>0</v>
      </c>
      <c r="N156">
        <f t="shared" si="19"/>
        <v>90</v>
      </c>
      <c r="O156">
        <f t="shared" si="20"/>
        <v>0</v>
      </c>
      <c r="P156">
        <f t="shared" si="21"/>
        <v>99</v>
      </c>
      <c r="Q156" s="13">
        <f t="shared" si="22"/>
        <v>0</v>
      </c>
      <c r="R156" s="13">
        <f t="shared" si="23"/>
        <v>90.909090909090907</v>
      </c>
      <c r="S156" s="13" t="e">
        <f t="shared" si="24"/>
        <v>#DIV/0!</v>
      </c>
      <c r="W156" s="4" t="s">
        <v>74</v>
      </c>
      <c r="X156" t="str">
        <f>INDEX(B:B,MATCH(W156,A:A,0))</f>
        <v>R126</v>
      </c>
      <c r="Y156">
        <v>2</v>
      </c>
    </row>
    <row r="157" spans="1:26" x14ac:dyDescent="0.25">
      <c r="A157" t="s">
        <v>171</v>
      </c>
      <c r="B157" t="s">
        <v>37</v>
      </c>
      <c r="C157" t="s">
        <v>5</v>
      </c>
      <c r="D157" s="26">
        <v>12</v>
      </c>
      <c r="E157" t="s">
        <v>52</v>
      </c>
      <c r="F157">
        <v>5</v>
      </c>
      <c r="G157">
        <v>48</v>
      </c>
      <c r="H157">
        <v>0</v>
      </c>
      <c r="I157" s="14">
        <f>COUNTIFS(W:W,A157,Y:Y,"&gt;2")</f>
        <v>2</v>
      </c>
      <c r="J157" s="14">
        <f>COUNTIFS(W:W,A157,Z:Z,"&gt;2")</f>
        <v>0</v>
      </c>
      <c r="K157">
        <f>COUNTIFS(W:W,A157,Y:Y,"&lt;3")</f>
        <v>10</v>
      </c>
      <c r="L157" s="4">
        <f>COUNTIFS(W:W,A157,Z:Z,"&lt;3")</f>
        <v>0</v>
      </c>
      <c r="M157">
        <f t="shared" si="18"/>
        <v>2</v>
      </c>
      <c r="N157">
        <f t="shared" si="19"/>
        <v>0</v>
      </c>
      <c r="O157">
        <f t="shared" si="20"/>
        <v>0</v>
      </c>
      <c r="P157">
        <f t="shared" si="21"/>
        <v>60</v>
      </c>
      <c r="Q157" s="13">
        <f t="shared" si="22"/>
        <v>3.3333333333333335</v>
      </c>
      <c r="R157" s="13">
        <f t="shared" si="23"/>
        <v>0</v>
      </c>
      <c r="S157" s="13">
        <f t="shared" si="24"/>
        <v>0</v>
      </c>
      <c r="W157" s="4" t="s">
        <v>74</v>
      </c>
      <c r="X157" t="str">
        <f>INDEX(B:B,MATCH(W157,A:A,0))</f>
        <v>R126</v>
      </c>
      <c r="Y157">
        <v>2</v>
      </c>
    </row>
    <row r="158" spans="1:26" x14ac:dyDescent="0.25">
      <c r="A158" t="s">
        <v>475</v>
      </c>
      <c r="B158">
        <v>552</v>
      </c>
      <c r="C158" t="s">
        <v>3</v>
      </c>
      <c r="D158" s="4">
        <v>1</v>
      </c>
      <c r="E158" t="s">
        <v>52</v>
      </c>
      <c r="F158">
        <v>5</v>
      </c>
      <c r="G158">
        <v>1</v>
      </c>
      <c r="H158">
        <v>37</v>
      </c>
      <c r="I158" s="14">
        <f>COUNTIFS(W:W,A158,Y:Y,"&gt;2")</f>
        <v>0</v>
      </c>
      <c r="J158" s="14">
        <f>COUNTIFS(W:W,A158,Z:Z,"&gt;2")</f>
        <v>2</v>
      </c>
      <c r="K158">
        <f>COUNTIFS(W:W,A158,Y:Y,"&lt;3")</f>
        <v>0</v>
      </c>
      <c r="L158" s="4">
        <f>COUNTIFS(W:W,A158,Z:Z,"&lt;3")</f>
        <v>6</v>
      </c>
      <c r="M158">
        <f t="shared" si="18"/>
        <v>2</v>
      </c>
      <c r="N158">
        <f t="shared" si="19"/>
        <v>45</v>
      </c>
      <c r="O158">
        <f t="shared" si="20"/>
        <v>2</v>
      </c>
      <c r="P158">
        <f t="shared" si="21"/>
        <v>46</v>
      </c>
      <c r="Q158" s="13">
        <f t="shared" si="22"/>
        <v>4.3478260869565215</v>
      </c>
      <c r="R158" s="13">
        <f t="shared" si="23"/>
        <v>97.826086956521735</v>
      </c>
      <c r="S158" s="13">
        <f t="shared" si="24"/>
        <v>100</v>
      </c>
      <c r="W158" s="4" t="s">
        <v>74</v>
      </c>
      <c r="X158" t="str">
        <f>INDEX(B:B,MATCH(W158,A:A,0))</f>
        <v>R126</v>
      </c>
      <c r="Y158">
        <v>2</v>
      </c>
    </row>
    <row r="159" spans="1:26" x14ac:dyDescent="0.25">
      <c r="A159" t="s">
        <v>476</v>
      </c>
      <c r="B159">
        <v>552</v>
      </c>
      <c r="C159" t="s">
        <v>3</v>
      </c>
      <c r="D159" s="4">
        <v>1</v>
      </c>
      <c r="E159" t="s">
        <v>52</v>
      </c>
      <c r="F159">
        <v>4</v>
      </c>
      <c r="G159">
        <v>4</v>
      </c>
      <c r="H159">
        <v>29</v>
      </c>
      <c r="I159" s="14">
        <f>COUNTIFS(W:W,A159,Y:Y,"&gt;2")</f>
        <v>0</v>
      </c>
      <c r="J159" s="14">
        <f>COUNTIFS(W:W,A159,Z:Z,"&gt;2")</f>
        <v>3</v>
      </c>
      <c r="K159">
        <f>COUNTIFS(W:W,A159,Y:Y,"&lt;3")</f>
        <v>0</v>
      </c>
      <c r="L159" s="4">
        <f>COUNTIFS(W:W,A159,Z:Z,"&lt;3")</f>
        <v>5</v>
      </c>
      <c r="M159">
        <f t="shared" si="18"/>
        <v>3</v>
      </c>
      <c r="N159">
        <f t="shared" si="19"/>
        <v>37</v>
      </c>
      <c r="O159">
        <f t="shared" si="20"/>
        <v>3</v>
      </c>
      <c r="P159">
        <f t="shared" si="21"/>
        <v>41</v>
      </c>
      <c r="Q159" s="13">
        <f t="shared" si="22"/>
        <v>7.3170731707317067</v>
      </c>
      <c r="R159" s="13">
        <f t="shared" si="23"/>
        <v>90.243902439024396</v>
      </c>
      <c r="S159" s="13">
        <f t="shared" si="24"/>
        <v>100</v>
      </c>
      <c r="W159" s="4" t="s">
        <v>74</v>
      </c>
      <c r="X159" t="str">
        <f>INDEX(B:B,MATCH(W159,A:A,0))</f>
        <v>R126</v>
      </c>
      <c r="Y159">
        <v>1</v>
      </c>
    </row>
    <row r="160" spans="1:26" x14ac:dyDescent="0.25">
      <c r="A160" t="s">
        <v>477</v>
      </c>
      <c r="B160">
        <v>552</v>
      </c>
      <c r="C160" t="s">
        <v>3</v>
      </c>
      <c r="D160" s="4">
        <v>1</v>
      </c>
      <c r="E160" t="s">
        <v>52</v>
      </c>
      <c r="F160">
        <v>3</v>
      </c>
      <c r="G160">
        <v>2</v>
      </c>
      <c r="H160">
        <v>59</v>
      </c>
      <c r="I160" s="14">
        <f>COUNTIFS(W:W,A160,Y:Y,"&gt;2")</f>
        <v>0</v>
      </c>
      <c r="J160" s="14">
        <f>COUNTIFS(W:W,A160,Z:Z,"&gt;2")</f>
        <v>6</v>
      </c>
      <c r="K160">
        <f>COUNTIFS(W:W,A160,Y:Y,"&lt;3")</f>
        <v>0</v>
      </c>
      <c r="L160" s="4">
        <f>COUNTIFS(W:W,A160,Z:Z,"&lt;3")</f>
        <v>8</v>
      </c>
      <c r="M160">
        <f t="shared" si="18"/>
        <v>6</v>
      </c>
      <c r="N160">
        <f t="shared" si="19"/>
        <v>73</v>
      </c>
      <c r="O160">
        <f t="shared" si="20"/>
        <v>6</v>
      </c>
      <c r="P160">
        <f t="shared" si="21"/>
        <v>75</v>
      </c>
      <c r="Q160" s="13">
        <f t="shared" si="22"/>
        <v>8</v>
      </c>
      <c r="R160" s="13">
        <f t="shared" si="23"/>
        <v>97.333333333333343</v>
      </c>
      <c r="S160" s="13">
        <f t="shared" si="24"/>
        <v>100</v>
      </c>
      <c r="W160" s="4" t="s">
        <v>74</v>
      </c>
      <c r="X160" t="str">
        <f>INDEX(B:B,MATCH(W160,A:A,0))</f>
        <v>R126</v>
      </c>
      <c r="Y160">
        <v>1</v>
      </c>
    </row>
    <row r="161" spans="1:26" x14ac:dyDescent="0.25">
      <c r="A161" t="s">
        <v>478</v>
      </c>
      <c r="B161">
        <v>552</v>
      </c>
      <c r="C161" t="s">
        <v>3</v>
      </c>
      <c r="D161" s="4">
        <v>1</v>
      </c>
      <c r="E161" t="s">
        <v>52</v>
      </c>
      <c r="F161">
        <v>2</v>
      </c>
      <c r="G161">
        <v>4</v>
      </c>
      <c r="H161">
        <v>44</v>
      </c>
      <c r="I161" s="14">
        <f>COUNTIFS(W:W,A161,Y:Y,"&gt;2")</f>
        <v>0</v>
      </c>
      <c r="J161" s="14">
        <f>COUNTIFS(W:W,A161,Z:Z,"&gt;2")</f>
        <v>4</v>
      </c>
      <c r="K161">
        <f>COUNTIFS(W:W,A161,Y:Y,"&lt;3")</f>
        <v>0</v>
      </c>
      <c r="L161" s="4">
        <f>COUNTIFS(W:W,A161,Z:Z,"&lt;3")</f>
        <v>4</v>
      </c>
      <c r="M161">
        <f t="shared" si="18"/>
        <v>4</v>
      </c>
      <c r="N161">
        <f t="shared" si="19"/>
        <v>52</v>
      </c>
      <c r="O161">
        <f t="shared" si="20"/>
        <v>4</v>
      </c>
      <c r="P161">
        <f t="shared" si="21"/>
        <v>56</v>
      </c>
      <c r="Q161" s="13">
        <f t="shared" si="22"/>
        <v>7.1428571428571423</v>
      </c>
      <c r="R161" s="13">
        <f t="shared" si="23"/>
        <v>92.857142857142861</v>
      </c>
      <c r="S161" s="13">
        <f t="shared" si="24"/>
        <v>100</v>
      </c>
      <c r="W161" s="4" t="s">
        <v>74</v>
      </c>
      <c r="X161" t="str">
        <f>INDEX(B:B,MATCH(W161,A:A,0))</f>
        <v>R126</v>
      </c>
      <c r="Z161">
        <v>5</v>
      </c>
    </row>
    <row r="162" spans="1:26" x14ac:dyDescent="0.25">
      <c r="A162" t="s">
        <v>479</v>
      </c>
      <c r="B162">
        <v>552</v>
      </c>
      <c r="C162" t="s">
        <v>3</v>
      </c>
      <c r="D162" s="4">
        <v>1</v>
      </c>
      <c r="E162" t="s">
        <v>52</v>
      </c>
      <c r="F162">
        <v>1</v>
      </c>
      <c r="G162">
        <v>5</v>
      </c>
      <c r="H162">
        <v>22</v>
      </c>
      <c r="I162" s="14">
        <f>COUNTIFS(W:W,A162,Y:Y,"&gt;2")</f>
        <v>1</v>
      </c>
      <c r="J162" s="14">
        <f>COUNTIFS(W:W,A162,Z:Z,"&gt;2")</f>
        <v>8</v>
      </c>
      <c r="K162">
        <f>COUNTIFS(W:W,A162,Y:Y,"&lt;3")</f>
        <v>2</v>
      </c>
      <c r="L162" s="4">
        <f>COUNTIFS(W:W,A162,Z:Z,"&lt;3")</f>
        <v>8</v>
      </c>
      <c r="M162">
        <f t="shared" si="18"/>
        <v>9</v>
      </c>
      <c r="N162">
        <f t="shared" si="19"/>
        <v>38</v>
      </c>
      <c r="O162">
        <f t="shared" si="20"/>
        <v>8</v>
      </c>
      <c r="P162">
        <f t="shared" si="21"/>
        <v>46</v>
      </c>
      <c r="Q162" s="13">
        <f t="shared" si="22"/>
        <v>19.565217391304348</v>
      </c>
      <c r="R162" s="13">
        <f t="shared" si="23"/>
        <v>82.608695652173907</v>
      </c>
      <c r="S162" s="13">
        <f t="shared" si="24"/>
        <v>88.888888888888886</v>
      </c>
      <c r="W162" s="4" t="s">
        <v>74</v>
      </c>
      <c r="X162" t="str">
        <f>INDEX(B:B,MATCH(W162,A:A,0))</f>
        <v>R126</v>
      </c>
      <c r="Y162">
        <v>1</v>
      </c>
      <c r="Z162">
        <v>2</v>
      </c>
    </row>
    <row r="163" spans="1:26" x14ac:dyDescent="0.25">
      <c r="W163" s="4" t="s">
        <v>74</v>
      </c>
      <c r="X163" t="str">
        <f>INDEX(B:B,MATCH(W163,A:A,0))</f>
        <v>R126</v>
      </c>
      <c r="Y163">
        <v>1</v>
      </c>
    </row>
    <row r="164" spans="1:26" x14ac:dyDescent="0.25">
      <c r="W164" s="4" t="s">
        <v>74</v>
      </c>
      <c r="X164" t="str">
        <f>INDEX(B:B,MATCH(W164,A:A,0))</f>
        <v>R126</v>
      </c>
      <c r="Y164">
        <v>1</v>
      </c>
    </row>
    <row r="165" spans="1:26" x14ac:dyDescent="0.25">
      <c r="W165" s="4" t="s">
        <v>74</v>
      </c>
      <c r="X165" t="str">
        <f>INDEX(B:B,MATCH(W165,A:A,0))</f>
        <v>R126</v>
      </c>
      <c r="Y165">
        <v>2</v>
      </c>
    </row>
    <row r="166" spans="1:26" x14ac:dyDescent="0.25">
      <c r="W166" s="4" t="s">
        <v>74</v>
      </c>
      <c r="X166" t="str">
        <f>INDEX(B:B,MATCH(W166,A:A,0))</f>
        <v>R126</v>
      </c>
      <c r="Y166">
        <v>2</v>
      </c>
    </row>
    <row r="167" spans="1:26" x14ac:dyDescent="0.25">
      <c r="W167" s="4" t="s">
        <v>74</v>
      </c>
      <c r="X167" t="str">
        <f>INDEX(B:B,MATCH(W167,A:A,0))</f>
        <v>R126</v>
      </c>
      <c r="Y167">
        <v>3</v>
      </c>
    </row>
    <row r="168" spans="1:26" x14ac:dyDescent="0.25">
      <c r="W168" s="4" t="s">
        <v>74</v>
      </c>
      <c r="X168" t="str">
        <f>INDEX(B:B,MATCH(W168,A:A,0))</f>
        <v>R126</v>
      </c>
      <c r="Y168">
        <v>2</v>
      </c>
    </row>
    <row r="169" spans="1:26" x14ac:dyDescent="0.25">
      <c r="W169" s="4" t="s">
        <v>75</v>
      </c>
      <c r="X169" t="str">
        <f>INDEX(B:B,MATCH(W169,A:A,0))</f>
        <v>R126</v>
      </c>
      <c r="Y169">
        <v>1</v>
      </c>
      <c r="Z169">
        <v>1</v>
      </c>
    </row>
    <row r="170" spans="1:26" x14ac:dyDescent="0.25">
      <c r="W170" s="4" t="s">
        <v>75</v>
      </c>
      <c r="X170" t="str">
        <f>INDEX(B:B,MATCH(W170,A:A,0))</f>
        <v>R126</v>
      </c>
      <c r="Y170">
        <v>1</v>
      </c>
      <c r="Z170">
        <v>1</v>
      </c>
    </row>
    <row r="171" spans="1:26" x14ac:dyDescent="0.25">
      <c r="W171" s="4" t="s">
        <v>75</v>
      </c>
      <c r="X171" t="str">
        <f>INDEX(B:B,MATCH(W171,A:A,0))</f>
        <v>R126</v>
      </c>
      <c r="Y171">
        <v>1</v>
      </c>
      <c r="Z171">
        <v>4</v>
      </c>
    </row>
    <row r="172" spans="1:26" x14ac:dyDescent="0.25">
      <c r="W172" s="4" t="s">
        <v>75</v>
      </c>
      <c r="X172" t="str">
        <f>INDEX(B:B,MATCH(W172,A:A,0))</f>
        <v>R126</v>
      </c>
      <c r="Y172">
        <v>2</v>
      </c>
      <c r="Z172">
        <v>4</v>
      </c>
    </row>
    <row r="173" spans="1:26" x14ac:dyDescent="0.25">
      <c r="W173" s="4" t="s">
        <v>75</v>
      </c>
      <c r="X173" t="str">
        <f>INDEX(B:B,MATCH(W173,A:A,0))</f>
        <v>R126</v>
      </c>
      <c r="Y173">
        <v>1</v>
      </c>
      <c r="Z173">
        <v>3</v>
      </c>
    </row>
    <row r="174" spans="1:26" x14ac:dyDescent="0.25">
      <c r="W174" s="4" t="s">
        <v>76</v>
      </c>
      <c r="X174" t="str">
        <f>INDEX(B:B,MATCH(W174,A:A,0))</f>
        <v>R126</v>
      </c>
      <c r="Z174">
        <v>10</v>
      </c>
    </row>
    <row r="175" spans="1:26" x14ac:dyDescent="0.25">
      <c r="W175" s="4" t="s">
        <v>76</v>
      </c>
      <c r="X175" t="str">
        <f>INDEX(B:B,MATCH(W175,A:A,0))</f>
        <v>R126</v>
      </c>
      <c r="Y175">
        <v>7</v>
      </c>
      <c r="Z175">
        <v>7</v>
      </c>
    </row>
    <row r="176" spans="1:26" x14ac:dyDescent="0.25">
      <c r="W176" s="4" t="s">
        <v>76</v>
      </c>
      <c r="X176" t="str">
        <f>INDEX(B:B,MATCH(W176,A:A,0))</f>
        <v>R126</v>
      </c>
      <c r="Y176">
        <v>3</v>
      </c>
      <c r="Z176">
        <v>3</v>
      </c>
    </row>
    <row r="177" spans="23:26" x14ac:dyDescent="0.25">
      <c r="W177" s="4" t="s">
        <v>76</v>
      </c>
      <c r="X177" t="str">
        <f>INDEX(B:B,MATCH(W177,A:A,0))</f>
        <v>R126</v>
      </c>
      <c r="Y177">
        <v>6</v>
      </c>
      <c r="Z177">
        <v>2</v>
      </c>
    </row>
    <row r="178" spans="23:26" x14ac:dyDescent="0.25">
      <c r="W178" s="4" t="s">
        <v>76</v>
      </c>
      <c r="X178" t="str">
        <f>INDEX(B:B,MATCH(W178,A:A,0))</f>
        <v>R126</v>
      </c>
      <c r="Z178">
        <v>4</v>
      </c>
    </row>
    <row r="179" spans="23:26" x14ac:dyDescent="0.25">
      <c r="W179" s="4" t="s">
        <v>76</v>
      </c>
      <c r="X179" t="str">
        <f>INDEX(B:B,MATCH(W179,A:A,0))</f>
        <v>R126</v>
      </c>
      <c r="Y179">
        <v>8</v>
      </c>
      <c r="Z179">
        <v>2</v>
      </c>
    </row>
    <row r="180" spans="23:26" x14ac:dyDescent="0.25">
      <c r="W180" s="4" t="s">
        <v>76</v>
      </c>
      <c r="X180" t="str">
        <f>INDEX(B:B,MATCH(W180,A:A,0))</f>
        <v>R126</v>
      </c>
      <c r="Y180">
        <v>2</v>
      </c>
    </row>
    <row r="181" spans="23:26" x14ac:dyDescent="0.25">
      <c r="W181" s="4" t="s">
        <v>76</v>
      </c>
      <c r="X181" t="str">
        <f>INDEX(B:B,MATCH(W181,A:A,0))</f>
        <v>R126</v>
      </c>
      <c r="Y181">
        <v>1</v>
      </c>
    </row>
    <row r="182" spans="23:26" x14ac:dyDescent="0.25">
      <c r="W182" s="4" t="s">
        <v>76</v>
      </c>
      <c r="X182" t="str">
        <f>INDEX(B:B,MATCH(W182,A:A,0))</f>
        <v>R126</v>
      </c>
      <c r="Y182">
        <v>1</v>
      </c>
    </row>
    <row r="183" spans="23:26" x14ac:dyDescent="0.25">
      <c r="W183" s="4" t="s">
        <v>76</v>
      </c>
      <c r="X183" t="str">
        <f>INDEX(B:B,MATCH(W183,A:A,0))</f>
        <v>R126</v>
      </c>
      <c r="Y183">
        <v>1</v>
      </c>
    </row>
    <row r="184" spans="23:26" x14ac:dyDescent="0.25">
      <c r="W184" s="4" t="s">
        <v>76</v>
      </c>
      <c r="X184" t="str">
        <f>INDEX(B:B,MATCH(W184,A:A,0))</f>
        <v>R126</v>
      </c>
      <c r="Y184">
        <v>1</v>
      </c>
    </row>
    <row r="185" spans="23:26" x14ac:dyDescent="0.25">
      <c r="W185" s="4" t="s">
        <v>76</v>
      </c>
      <c r="X185" t="str">
        <f>INDEX(B:B,MATCH(W185,A:A,0))</f>
        <v>R126</v>
      </c>
      <c r="Y185">
        <v>2</v>
      </c>
      <c r="Z185">
        <v>2</v>
      </c>
    </row>
    <row r="186" spans="23:26" x14ac:dyDescent="0.25">
      <c r="W186" s="4" t="s">
        <v>76</v>
      </c>
      <c r="X186" t="str">
        <f>INDEX(B:B,MATCH(W186,A:A,0))</f>
        <v>R126</v>
      </c>
      <c r="Y186">
        <v>11</v>
      </c>
      <c r="Z186">
        <v>6</v>
      </c>
    </row>
    <row r="187" spans="23:26" x14ac:dyDescent="0.25">
      <c r="W187" s="4" t="s">
        <v>76</v>
      </c>
      <c r="X187" t="str">
        <f>INDEX(B:B,MATCH(W187,A:A,0))</f>
        <v>R126</v>
      </c>
      <c r="Y187">
        <v>7</v>
      </c>
      <c r="Z187">
        <v>6</v>
      </c>
    </row>
    <row r="188" spans="23:26" x14ac:dyDescent="0.25">
      <c r="W188" s="4" t="s">
        <v>76</v>
      </c>
      <c r="X188" t="str">
        <f>INDEX(B:B,MATCH(W188,A:A,0))</f>
        <v>R126</v>
      </c>
      <c r="Y188">
        <v>6</v>
      </c>
      <c r="Z188">
        <v>5</v>
      </c>
    </row>
    <row r="189" spans="23:26" x14ac:dyDescent="0.25">
      <c r="W189" s="4" t="s">
        <v>76</v>
      </c>
      <c r="X189" t="str">
        <f>INDEX(B:B,MATCH(W189,A:A,0))</f>
        <v>R126</v>
      </c>
      <c r="Y189">
        <v>4</v>
      </c>
      <c r="Z189">
        <v>3</v>
      </c>
    </row>
    <row r="190" spans="23:26" x14ac:dyDescent="0.25">
      <c r="W190" s="4" t="s">
        <v>76</v>
      </c>
      <c r="X190" t="str">
        <f>INDEX(B:B,MATCH(W190,A:A,0))</f>
        <v>R126</v>
      </c>
      <c r="Y190">
        <v>1</v>
      </c>
      <c r="Z190">
        <v>3</v>
      </c>
    </row>
    <row r="191" spans="23:26" x14ac:dyDescent="0.25">
      <c r="W191" s="4" t="s">
        <v>76</v>
      </c>
      <c r="X191" t="str">
        <f>INDEX(B:B,MATCH(W191,A:A,0))</f>
        <v>R126</v>
      </c>
      <c r="Y191">
        <v>5</v>
      </c>
      <c r="Z191">
        <v>4</v>
      </c>
    </row>
    <row r="192" spans="23:26" x14ac:dyDescent="0.25">
      <c r="W192" s="4" t="s">
        <v>76</v>
      </c>
      <c r="X192" t="str">
        <f>INDEX(B:B,MATCH(W192,A:A,0))</f>
        <v>R126</v>
      </c>
      <c r="Y192">
        <v>2</v>
      </c>
    </row>
    <row r="193" spans="23:26" x14ac:dyDescent="0.25">
      <c r="W193" s="4" t="s">
        <v>76</v>
      </c>
      <c r="X193" t="str">
        <f>INDEX(B:B,MATCH(W193,A:A,0))</f>
        <v>R126</v>
      </c>
      <c r="Y193">
        <v>2</v>
      </c>
    </row>
    <row r="194" spans="23:26" x14ac:dyDescent="0.25">
      <c r="W194" s="4" t="s">
        <v>76</v>
      </c>
      <c r="X194" t="str">
        <f>INDEX(B:B,MATCH(W194,A:A,0))</f>
        <v>R126</v>
      </c>
      <c r="Y194">
        <v>4</v>
      </c>
    </row>
    <row r="195" spans="23:26" x14ac:dyDescent="0.25">
      <c r="W195" s="4" t="s">
        <v>77</v>
      </c>
      <c r="X195" t="str">
        <f>INDEX(B:B,MATCH(W195,A:A,0))</f>
        <v>R126</v>
      </c>
      <c r="Z195">
        <v>1</v>
      </c>
    </row>
    <row r="196" spans="23:26" x14ac:dyDescent="0.25">
      <c r="W196" s="4" t="s">
        <v>77</v>
      </c>
      <c r="X196" t="str">
        <f>INDEX(B:B,MATCH(W196,A:A,0))</f>
        <v>R126</v>
      </c>
      <c r="Y196">
        <v>1</v>
      </c>
      <c r="Z196">
        <v>1</v>
      </c>
    </row>
    <row r="197" spans="23:26" x14ac:dyDescent="0.25">
      <c r="W197" s="4" t="s">
        <v>77</v>
      </c>
      <c r="X197" t="str">
        <f>INDEX(B:B,MATCH(W197,A:A,0))</f>
        <v>R126</v>
      </c>
      <c r="Y197">
        <v>3</v>
      </c>
      <c r="Z197">
        <v>1</v>
      </c>
    </row>
    <row r="198" spans="23:26" x14ac:dyDescent="0.25">
      <c r="W198" s="4" t="s">
        <v>77</v>
      </c>
      <c r="X198" t="str">
        <f>INDEX(B:B,MATCH(W198,A:A,0))</f>
        <v>R126</v>
      </c>
      <c r="Y198">
        <v>1</v>
      </c>
      <c r="Z198">
        <v>2</v>
      </c>
    </row>
    <row r="199" spans="23:26" x14ac:dyDescent="0.25">
      <c r="W199" s="4" t="s">
        <v>77</v>
      </c>
      <c r="X199" t="str">
        <f>INDEX(B:B,MATCH(W199,A:A,0))</f>
        <v>R126</v>
      </c>
      <c r="Y199">
        <v>5</v>
      </c>
      <c r="Z199">
        <v>1</v>
      </c>
    </row>
    <row r="200" spans="23:26" x14ac:dyDescent="0.25">
      <c r="W200" s="4" t="s">
        <v>77</v>
      </c>
      <c r="X200" t="str">
        <f>INDEX(B:B,MATCH(W200,A:A,0))</f>
        <v>R126</v>
      </c>
      <c r="Y200">
        <v>2</v>
      </c>
    </row>
    <row r="201" spans="23:26" x14ac:dyDescent="0.25">
      <c r="W201" s="4" t="s">
        <v>78</v>
      </c>
      <c r="X201" t="str">
        <f>INDEX(B:B,MATCH(W201,A:A,0))</f>
        <v>R126</v>
      </c>
      <c r="Z201">
        <v>5</v>
      </c>
    </row>
    <row r="202" spans="23:26" x14ac:dyDescent="0.25">
      <c r="W202" s="4" t="s">
        <v>78</v>
      </c>
      <c r="X202" t="str">
        <f>INDEX(B:B,MATCH(W202,A:A,0))</f>
        <v>R126</v>
      </c>
      <c r="Y202">
        <v>4</v>
      </c>
      <c r="Z202">
        <v>3</v>
      </c>
    </row>
    <row r="203" spans="23:26" x14ac:dyDescent="0.25">
      <c r="W203" s="4" t="s">
        <v>78</v>
      </c>
      <c r="X203" t="str">
        <f>INDEX(B:B,MATCH(W203,A:A,0))</f>
        <v>R126</v>
      </c>
      <c r="Z203">
        <v>3</v>
      </c>
    </row>
    <row r="204" spans="23:26" x14ac:dyDescent="0.25">
      <c r="W204" s="4" t="s">
        <v>78</v>
      </c>
      <c r="X204" t="str">
        <f>INDEX(B:B,MATCH(W204,A:A,0))</f>
        <v>R126</v>
      </c>
      <c r="Y204">
        <v>4</v>
      </c>
      <c r="Z204">
        <v>3</v>
      </c>
    </row>
    <row r="205" spans="23:26" x14ac:dyDescent="0.25">
      <c r="W205" s="4" t="s">
        <v>78</v>
      </c>
      <c r="X205" t="str">
        <f>INDEX(B:B,MATCH(W205,A:A,0))</f>
        <v>R126</v>
      </c>
      <c r="Z205">
        <v>4</v>
      </c>
    </row>
    <row r="206" spans="23:26" x14ac:dyDescent="0.25">
      <c r="W206" s="4" t="s">
        <v>78</v>
      </c>
      <c r="X206" t="str">
        <f>INDEX(B:B,MATCH(W206,A:A,0))</f>
        <v>R126</v>
      </c>
      <c r="Z206">
        <v>4</v>
      </c>
    </row>
    <row r="207" spans="23:26" x14ac:dyDescent="0.25">
      <c r="W207" s="4" t="s">
        <v>78</v>
      </c>
      <c r="X207" t="str">
        <f>INDEX(B:B,MATCH(W207,A:A,0))</f>
        <v>R126</v>
      </c>
      <c r="Y207">
        <v>3</v>
      </c>
      <c r="Z207">
        <v>5</v>
      </c>
    </row>
    <row r="208" spans="23:26" x14ac:dyDescent="0.25">
      <c r="W208" s="4" t="s">
        <v>78</v>
      </c>
      <c r="X208" t="str">
        <f>INDEX(B:B,MATCH(W208,A:A,0))</f>
        <v>R126</v>
      </c>
      <c r="Y208">
        <v>6</v>
      </c>
    </row>
    <row r="209" spans="23:26" x14ac:dyDescent="0.25">
      <c r="W209" s="4" t="s">
        <v>78</v>
      </c>
      <c r="X209" t="str">
        <f>INDEX(B:B,MATCH(W209,A:A,0))</f>
        <v>R126</v>
      </c>
      <c r="Y209">
        <v>3</v>
      </c>
    </row>
    <row r="210" spans="23:26" x14ac:dyDescent="0.25">
      <c r="W210" s="4" t="s">
        <v>78</v>
      </c>
      <c r="X210" t="str">
        <f>INDEX(B:B,MATCH(W210,A:A,0))</f>
        <v>R126</v>
      </c>
      <c r="Y210">
        <v>1</v>
      </c>
      <c r="Z210">
        <v>5</v>
      </c>
    </row>
    <row r="211" spans="23:26" x14ac:dyDescent="0.25">
      <c r="W211" s="4" t="s">
        <v>78</v>
      </c>
      <c r="X211" t="str">
        <f>INDEX(B:B,MATCH(W211,A:A,0))</f>
        <v>R126</v>
      </c>
      <c r="Y211">
        <v>5</v>
      </c>
      <c r="Z211">
        <v>4</v>
      </c>
    </row>
    <row r="212" spans="23:26" x14ac:dyDescent="0.25">
      <c r="W212" s="4" t="s">
        <v>78</v>
      </c>
      <c r="X212" t="str">
        <f>INDEX(B:B,MATCH(W212,A:A,0))</f>
        <v>R126</v>
      </c>
      <c r="Y212">
        <v>1</v>
      </c>
    </row>
    <row r="213" spans="23:26" x14ac:dyDescent="0.25">
      <c r="W213" s="4" t="s">
        <v>78</v>
      </c>
      <c r="X213" t="str">
        <f>INDEX(B:B,MATCH(W213,A:A,0))</f>
        <v>R126</v>
      </c>
      <c r="Y213">
        <v>2</v>
      </c>
      <c r="Z213">
        <v>6</v>
      </c>
    </row>
    <row r="214" spans="23:26" x14ac:dyDescent="0.25">
      <c r="W214" s="4" t="s">
        <v>78</v>
      </c>
      <c r="X214" t="str">
        <f>INDEX(B:B,MATCH(W214,A:A,0))</f>
        <v>R126</v>
      </c>
      <c r="Y214">
        <v>4</v>
      </c>
      <c r="Z214">
        <v>5</v>
      </c>
    </row>
    <row r="215" spans="23:26" x14ac:dyDescent="0.25">
      <c r="W215" s="4" t="s">
        <v>78</v>
      </c>
      <c r="X215" t="str">
        <f>INDEX(B:B,MATCH(W215,A:A,0))</f>
        <v>R126</v>
      </c>
      <c r="Y215">
        <v>1</v>
      </c>
    </row>
    <row r="216" spans="23:26" x14ac:dyDescent="0.25">
      <c r="W216" s="4" t="s">
        <v>78</v>
      </c>
      <c r="X216" t="str">
        <f>INDEX(B:B,MATCH(W216,A:A,0))</f>
        <v>R126</v>
      </c>
      <c r="Y216">
        <v>3</v>
      </c>
    </row>
    <row r="217" spans="23:26" x14ac:dyDescent="0.25">
      <c r="W217" s="4" t="s">
        <v>78</v>
      </c>
      <c r="X217" t="str">
        <f>INDEX(B:B,MATCH(W217,A:A,0))</f>
        <v>R126</v>
      </c>
      <c r="Y217">
        <v>8</v>
      </c>
    </row>
    <row r="218" spans="23:26" x14ac:dyDescent="0.25">
      <c r="W218" s="4" t="s">
        <v>78</v>
      </c>
      <c r="X218" t="str">
        <f>INDEX(B:B,MATCH(W218,A:A,0))</f>
        <v>R126</v>
      </c>
      <c r="Y218">
        <v>2</v>
      </c>
    </row>
    <row r="219" spans="23:26" x14ac:dyDescent="0.25">
      <c r="W219" s="4" t="s">
        <v>78</v>
      </c>
      <c r="X219" t="str">
        <f>INDEX(B:B,MATCH(W219,A:A,0))</f>
        <v>R126</v>
      </c>
      <c r="Y219">
        <v>3</v>
      </c>
    </row>
    <row r="220" spans="23:26" x14ac:dyDescent="0.25">
      <c r="W220" s="4" t="s">
        <v>78</v>
      </c>
      <c r="X220" t="str">
        <f>INDEX(B:B,MATCH(W220,A:A,0))</f>
        <v>R126</v>
      </c>
      <c r="Z220">
        <v>3</v>
      </c>
    </row>
    <row r="221" spans="23:26" x14ac:dyDescent="0.25">
      <c r="W221" s="4" t="s">
        <v>78</v>
      </c>
      <c r="X221" t="str">
        <f>INDEX(B:B,MATCH(W221,A:A,0))</f>
        <v>R126</v>
      </c>
      <c r="Z221">
        <v>7</v>
      </c>
    </row>
    <row r="222" spans="23:26" x14ac:dyDescent="0.25">
      <c r="W222" s="4" t="s">
        <v>78</v>
      </c>
      <c r="X222" t="str">
        <f>INDEX(B:B,MATCH(W222,A:A,0))</f>
        <v>R126</v>
      </c>
      <c r="Y222">
        <v>2</v>
      </c>
      <c r="Z222">
        <v>4</v>
      </c>
    </row>
    <row r="223" spans="23:26" x14ac:dyDescent="0.25">
      <c r="W223" s="4" t="s">
        <v>79</v>
      </c>
      <c r="X223" t="str">
        <f>INDEX(B:B,MATCH(W223,A:A,0))</f>
        <v>R4304</v>
      </c>
      <c r="Y223">
        <v>2</v>
      </c>
      <c r="Z223">
        <v>3</v>
      </c>
    </row>
    <row r="224" spans="23:26" x14ac:dyDescent="0.25">
      <c r="W224" s="4" t="s">
        <v>79</v>
      </c>
      <c r="X224" t="str">
        <f>INDEX(B:B,MATCH(W224,A:A,0))</f>
        <v>R4304</v>
      </c>
      <c r="Y224">
        <v>2</v>
      </c>
      <c r="Z224">
        <v>3</v>
      </c>
    </row>
    <row r="225" spans="23:26" x14ac:dyDescent="0.25">
      <c r="W225" s="4" t="s">
        <v>79</v>
      </c>
      <c r="X225" t="str">
        <f>INDEX(B:B,MATCH(W225,A:A,0))</f>
        <v>R4304</v>
      </c>
      <c r="Y225">
        <v>1</v>
      </c>
      <c r="Z225">
        <v>4</v>
      </c>
    </row>
    <row r="226" spans="23:26" x14ac:dyDescent="0.25">
      <c r="W226" s="4" t="s">
        <v>79</v>
      </c>
      <c r="X226" t="str">
        <f>INDEX(B:B,MATCH(W226,A:A,0))</f>
        <v>R4304</v>
      </c>
      <c r="Y226">
        <v>4</v>
      </c>
      <c r="Z226">
        <v>3</v>
      </c>
    </row>
    <row r="227" spans="23:26" x14ac:dyDescent="0.25">
      <c r="W227" s="4" t="s">
        <v>79</v>
      </c>
      <c r="X227" t="str">
        <f>INDEX(B:B,MATCH(W227,A:A,0))</f>
        <v>R4304</v>
      </c>
      <c r="Y227">
        <v>1</v>
      </c>
    </row>
    <row r="228" spans="23:26" x14ac:dyDescent="0.25">
      <c r="W228" s="4" t="s">
        <v>79</v>
      </c>
      <c r="X228" t="str">
        <f>INDEX(B:B,MATCH(W228,A:A,0))</f>
        <v>R4304</v>
      </c>
      <c r="Y228">
        <v>1</v>
      </c>
    </row>
    <row r="229" spans="23:26" x14ac:dyDescent="0.25">
      <c r="W229" s="4" t="s">
        <v>79</v>
      </c>
      <c r="X229" t="str">
        <f>INDEX(B:B,MATCH(W229,A:A,0))</f>
        <v>R4304</v>
      </c>
      <c r="Y229">
        <v>4</v>
      </c>
    </row>
    <row r="230" spans="23:26" x14ac:dyDescent="0.25">
      <c r="W230" s="4" t="s">
        <v>80</v>
      </c>
      <c r="X230" t="str">
        <f>INDEX(B:B,MATCH(W230,A:A,0))</f>
        <v>R4304</v>
      </c>
      <c r="Y230">
        <v>1</v>
      </c>
    </row>
    <row r="231" spans="23:26" x14ac:dyDescent="0.25">
      <c r="W231" s="4" t="s">
        <v>80</v>
      </c>
      <c r="X231" t="str">
        <f>INDEX(B:B,MATCH(W231,A:A,0))</f>
        <v>R4304</v>
      </c>
      <c r="Y231">
        <v>2</v>
      </c>
    </row>
    <row r="232" spans="23:26" x14ac:dyDescent="0.25">
      <c r="W232" s="4" t="s">
        <v>80</v>
      </c>
      <c r="X232" t="str">
        <f>INDEX(B:B,MATCH(W232,A:A,0))</f>
        <v>R4304</v>
      </c>
      <c r="Y232">
        <v>5</v>
      </c>
    </row>
    <row r="233" spans="23:26" x14ac:dyDescent="0.25">
      <c r="W233" s="4" t="s">
        <v>80</v>
      </c>
      <c r="X233" t="str">
        <f>INDEX(B:B,MATCH(W233,A:A,0))</f>
        <v>R4304</v>
      </c>
      <c r="Y233">
        <v>1</v>
      </c>
      <c r="Z233">
        <v>4</v>
      </c>
    </row>
    <row r="234" spans="23:26" x14ac:dyDescent="0.25">
      <c r="W234" s="4" t="s">
        <v>80</v>
      </c>
      <c r="X234" t="str">
        <f>INDEX(B:B,MATCH(W234,A:A,0))</f>
        <v>R4304</v>
      </c>
      <c r="Y234">
        <v>1</v>
      </c>
    </row>
    <row r="235" spans="23:26" x14ac:dyDescent="0.25">
      <c r="W235" s="4" t="s">
        <v>80</v>
      </c>
      <c r="X235" t="str">
        <f>INDEX(B:B,MATCH(W235,A:A,0))</f>
        <v>R4304</v>
      </c>
      <c r="Y235">
        <v>1</v>
      </c>
    </row>
    <row r="236" spans="23:26" x14ac:dyDescent="0.25">
      <c r="W236" s="4" t="s">
        <v>80</v>
      </c>
      <c r="X236" t="str">
        <f>INDEX(B:B,MATCH(W236,A:A,0))</f>
        <v>R4304</v>
      </c>
      <c r="Y236">
        <v>4</v>
      </c>
    </row>
    <row r="237" spans="23:26" x14ac:dyDescent="0.25">
      <c r="W237" s="4" t="s">
        <v>80</v>
      </c>
      <c r="X237" t="str">
        <f>INDEX(B:B,MATCH(W237,A:A,0))</f>
        <v>R4304</v>
      </c>
      <c r="Y237">
        <v>1</v>
      </c>
      <c r="Z237">
        <v>1</v>
      </c>
    </row>
    <row r="238" spans="23:26" x14ac:dyDescent="0.25">
      <c r="W238" s="4" t="s">
        <v>80</v>
      </c>
      <c r="X238" t="str">
        <f>INDEX(B:B,MATCH(W238,A:A,0))</f>
        <v>R4304</v>
      </c>
      <c r="Y238">
        <v>1</v>
      </c>
    </row>
    <row r="239" spans="23:26" x14ac:dyDescent="0.25">
      <c r="W239" s="4" t="s">
        <v>80</v>
      </c>
      <c r="X239" t="str">
        <f>INDEX(B:B,MATCH(W239,A:A,0))</f>
        <v>R4304</v>
      </c>
      <c r="Y239">
        <v>2</v>
      </c>
    </row>
    <row r="240" spans="23:26" x14ac:dyDescent="0.25">
      <c r="W240" s="4" t="s">
        <v>80</v>
      </c>
      <c r="X240" t="str">
        <f>INDEX(B:B,MATCH(W240,A:A,0))</f>
        <v>R4304</v>
      </c>
      <c r="Y240">
        <v>2</v>
      </c>
      <c r="Z240">
        <v>3</v>
      </c>
    </row>
    <row r="241" spans="23:26" x14ac:dyDescent="0.25">
      <c r="W241" s="4" t="s">
        <v>81</v>
      </c>
      <c r="X241" t="str">
        <f>INDEX(B:B,MATCH(W241,A:A,0))</f>
        <v>R4304</v>
      </c>
      <c r="Y241">
        <v>1</v>
      </c>
      <c r="Z241">
        <v>1</v>
      </c>
    </row>
    <row r="242" spans="23:26" x14ac:dyDescent="0.25">
      <c r="W242" s="4" t="s">
        <v>81</v>
      </c>
      <c r="X242" t="str">
        <f>INDEX(B:B,MATCH(W242,A:A,0))</f>
        <v>R4304</v>
      </c>
      <c r="Y242">
        <v>1</v>
      </c>
      <c r="Z242">
        <v>1</v>
      </c>
    </row>
    <row r="243" spans="23:26" x14ac:dyDescent="0.25">
      <c r="W243" s="4" t="s">
        <v>81</v>
      </c>
      <c r="X243" t="str">
        <f>INDEX(B:B,MATCH(W243,A:A,0))</f>
        <v>R4304</v>
      </c>
      <c r="Y243">
        <v>5</v>
      </c>
    </row>
    <row r="244" spans="23:26" x14ac:dyDescent="0.25">
      <c r="W244" s="4" t="s">
        <v>81</v>
      </c>
      <c r="X244" t="str">
        <f>INDEX(B:B,MATCH(W244,A:A,0))</f>
        <v>R4304</v>
      </c>
      <c r="Y244">
        <v>1</v>
      </c>
    </row>
    <row r="245" spans="23:26" x14ac:dyDescent="0.25">
      <c r="W245" s="4" t="s">
        <v>81</v>
      </c>
      <c r="X245" t="str">
        <f>INDEX(B:B,MATCH(W245,A:A,0))</f>
        <v>R4304</v>
      </c>
      <c r="Y245">
        <v>1</v>
      </c>
      <c r="Z245">
        <v>5</v>
      </c>
    </row>
    <row r="246" spans="23:26" x14ac:dyDescent="0.25">
      <c r="W246" s="4" t="s">
        <v>81</v>
      </c>
      <c r="X246" t="str">
        <f>INDEX(B:B,MATCH(W246,A:A,0))</f>
        <v>R4304</v>
      </c>
      <c r="Y246">
        <v>1</v>
      </c>
    </row>
    <row r="247" spans="23:26" x14ac:dyDescent="0.25">
      <c r="W247" s="4" t="s">
        <v>81</v>
      </c>
      <c r="X247" t="str">
        <f>INDEX(B:B,MATCH(W247,A:A,0))</f>
        <v>R4304</v>
      </c>
      <c r="Y247">
        <v>1</v>
      </c>
    </row>
    <row r="248" spans="23:26" x14ac:dyDescent="0.25">
      <c r="W248" s="4" t="s">
        <v>81</v>
      </c>
      <c r="X248" t="str">
        <f>INDEX(B:B,MATCH(W248,A:A,0))</f>
        <v>R4304</v>
      </c>
      <c r="Y248">
        <v>2</v>
      </c>
    </row>
    <row r="249" spans="23:26" x14ac:dyDescent="0.25">
      <c r="W249" s="4" t="s">
        <v>81</v>
      </c>
      <c r="X249" t="str">
        <f>INDEX(B:B,MATCH(W249,A:A,0))</f>
        <v>R4304</v>
      </c>
      <c r="Y249">
        <v>1</v>
      </c>
    </row>
    <row r="250" spans="23:26" x14ac:dyDescent="0.25">
      <c r="W250" s="4" t="s">
        <v>81</v>
      </c>
      <c r="X250" t="str">
        <f>INDEX(B:B,MATCH(W250,A:A,0))</f>
        <v>R4304</v>
      </c>
      <c r="Y250">
        <v>2</v>
      </c>
    </row>
    <row r="251" spans="23:26" x14ac:dyDescent="0.25">
      <c r="W251" s="4" t="s">
        <v>82</v>
      </c>
      <c r="X251" t="str">
        <f>INDEX(B:B,MATCH(W251,A:A,0))</f>
        <v>R4304</v>
      </c>
      <c r="Y251">
        <v>1</v>
      </c>
      <c r="Z251">
        <v>2</v>
      </c>
    </row>
    <row r="252" spans="23:26" x14ac:dyDescent="0.25">
      <c r="W252" s="4" t="s">
        <v>82</v>
      </c>
      <c r="X252" t="str">
        <f>INDEX(B:B,MATCH(W252,A:A,0))</f>
        <v>R4304</v>
      </c>
      <c r="Y252">
        <v>3</v>
      </c>
      <c r="Z252">
        <v>3</v>
      </c>
    </row>
    <row r="253" spans="23:26" x14ac:dyDescent="0.25">
      <c r="W253" s="4" t="s">
        <v>82</v>
      </c>
      <c r="X253" t="str">
        <f>INDEX(B:B,MATCH(W253,A:A,0))</f>
        <v>R4304</v>
      </c>
      <c r="Y253">
        <v>2</v>
      </c>
    </row>
    <row r="254" spans="23:26" x14ac:dyDescent="0.25">
      <c r="W254" s="4" t="s">
        <v>82</v>
      </c>
      <c r="X254" t="str">
        <f>INDEX(B:B,MATCH(W254,A:A,0))</f>
        <v>R4304</v>
      </c>
      <c r="Y254">
        <v>3</v>
      </c>
      <c r="Z254">
        <v>3</v>
      </c>
    </row>
    <row r="255" spans="23:26" x14ac:dyDescent="0.25">
      <c r="W255" s="4" t="s">
        <v>82</v>
      </c>
      <c r="X255" t="str">
        <f>INDEX(B:B,MATCH(W255,A:A,0))</f>
        <v>R4304</v>
      </c>
      <c r="Y255">
        <v>4</v>
      </c>
    </row>
    <row r="256" spans="23:26" x14ac:dyDescent="0.25">
      <c r="W256" s="4" t="s">
        <v>82</v>
      </c>
      <c r="X256" t="str">
        <f>INDEX(B:B,MATCH(W256,A:A,0))</f>
        <v>R4304</v>
      </c>
      <c r="Y256">
        <v>1</v>
      </c>
    </row>
    <row r="257" spans="23:26" x14ac:dyDescent="0.25">
      <c r="W257" s="4" t="s">
        <v>82</v>
      </c>
      <c r="X257" t="str">
        <f>INDEX(B:B,MATCH(W257,A:A,0))</f>
        <v>R4304</v>
      </c>
      <c r="Y257">
        <v>1</v>
      </c>
    </row>
    <row r="258" spans="23:26" x14ac:dyDescent="0.25">
      <c r="W258" s="4" t="s">
        <v>82</v>
      </c>
      <c r="X258" t="str">
        <f>INDEX(B:B,MATCH(W258,A:A,0))</f>
        <v>R4304</v>
      </c>
      <c r="Y258">
        <v>1</v>
      </c>
    </row>
    <row r="259" spans="23:26" x14ac:dyDescent="0.25">
      <c r="W259" s="4" t="s">
        <v>83</v>
      </c>
      <c r="X259" t="str">
        <f>INDEX(B:B,MATCH(W259,A:A,0))</f>
        <v>R4304</v>
      </c>
      <c r="Y259">
        <v>3</v>
      </c>
    </row>
    <row r="260" spans="23:26" x14ac:dyDescent="0.25">
      <c r="W260" s="4" t="s">
        <v>83</v>
      </c>
      <c r="X260" t="str">
        <f>INDEX(B:B,MATCH(W260,A:A,0))</f>
        <v>R4304</v>
      </c>
      <c r="Y260">
        <v>2</v>
      </c>
    </row>
    <row r="261" spans="23:26" x14ac:dyDescent="0.25">
      <c r="W261" s="4" t="s">
        <v>83</v>
      </c>
      <c r="X261" t="str">
        <f>INDEX(B:B,MATCH(W261,A:A,0))</f>
        <v>R4304</v>
      </c>
      <c r="Y261">
        <v>1</v>
      </c>
    </row>
    <row r="262" spans="23:26" x14ac:dyDescent="0.25">
      <c r="W262" s="4" t="s">
        <v>83</v>
      </c>
      <c r="X262" t="str">
        <f>INDEX(B:B,MATCH(W262,A:A,0))</f>
        <v>R4304</v>
      </c>
      <c r="Y262">
        <v>1</v>
      </c>
    </row>
    <row r="263" spans="23:26" x14ac:dyDescent="0.25">
      <c r="W263" s="4" t="s">
        <v>83</v>
      </c>
      <c r="X263" t="str">
        <f>INDEX(B:B,MATCH(W263,A:A,0))</f>
        <v>R4304</v>
      </c>
      <c r="Y263">
        <v>3</v>
      </c>
      <c r="Z263">
        <v>3</v>
      </c>
    </row>
    <row r="264" spans="23:26" x14ac:dyDescent="0.25">
      <c r="W264" s="4" t="s">
        <v>83</v>
      </c>
      <c r="X264" t="str">
        <f>INDEX(B:B,MATCH(W264,A:A,0))</f>
        <v>R4304</v>
      </c>
      <c r="Y264">
        <v>2</v>
      </c>
    </row>
    <row r="265" spans="23:26" x14ac:dyDescent="0.25">
      <c r="W265" s="4" t="s">
        <v>83</v>
      </c>
      <c r="X265" t="str">
        <f>INDEX(B:B,MATCH(W265,A:A,0))</f>
        <v>R4304</v>
      </c>
      <c r="Y265">
        <v>1</v>
      </c>
    </row>
    <row r="266" spans="23:26" x14ac:dyDescent="0.25">
      <c r="W266" s="4" t="s">
        <v>83</v>
      </c>
      <c r="X266" t="str">
        <f>INDEX(B:B,MATCH(W266,A:A,0))</f>
        <v>R4304</v>
      </c>
      <c r="Y266">
        <v>3</v>
      </c>
      <c r="Z266">
        <v>3</v>
      </c>
    </row>
    <row r="267" spans="23:26" x14ac:dyDescent="0.25">
      <c r="W267" s="4" t="s">
        <v>83</v>
      </c>
      <c r="X267" t="str">
        <f>INDEX(B:B,MATCH(W267,A:A,0))</f>
        <v>R4304</v>
      </c>
      <c r="Y267">
        <v>3</v>
      </c>
    </row>
    <row r="268" spans="23:26" x14ac:dyDescent="0.25">
      <c r="W268" s="4" t="s">
        <v>83</v>
      </c>
      <c r="X268" t="str">
        <f>INDEX(B:B,MATCH(W268,A:A,0))</f>
        <v>R4304</v>
      </c>
      <c r="Y268">
        <v>2</v>
      </c>
    </row>
    <row r="269" spans="23:26" x14ac:dyDescent="0.25">
      <c r="W269" s="4" t="s">
        <v>83</v>
      </c>
      <c r="X269" t="str">
        <f>INDEX(B:B,MATCH(W269,A:A,0))</f>
        <v>R4304</v>
      </c>
      <c r="Y269">
        <v>2</v>
      </c>
    </row>
    <row r="270" spans="23:26" x14ac:dyDescent="0.25">
      <c r="W270" s="4" t="s">
        <v>83</v>
      </c>
      <c r="X270" t="str">
        <f>INDEX(B:B,MATCH(W270,A:A,0))</f>
        <v>R4304</v>
      </c>
      <c r="Y270">
        <v>1</v>
      </c>
    </row>
    <row r="271" spans="23:26" x14ac:dyDescent="0.25">
      <c r="W271" s="4" t="s">
        <v>83</v>
      </c>
      <c r="X271" t="str">
        <f>INDEX(B:B,MATCH(W271,A:A,0))</f>
        <v>R4304</v>
      </c>
      <c r="Y271">
        <v>3</v>
      </c>
    </row>
    <row r="272" spans="23:26" x14ac:dyDescent="0.25">
      <c r="W272" s="4" t="s">
        <v>83</v>
      </c>
      <c r="X272" t="str">
        <f>INDEX(B:B,MATCH(W272,A:A,0))</f>
        <v>R4304</v>
      </c>
      <c r="Y272">
        <v>1</v>
      </c>
    </row>
    <row r="273" spans="23:26" x14ac:dyDescent="0.25">
      <c r="W273" s="4" t="s">
        <v>83</v>
      </c>
      <c r="X273" t="str">
        <f>INDEX(B:B,MATCH(W273,A:A,0))</f>
        <v>R4304</v>
      </c>
      <c r="Y273">
        <v>1</v>
      </c>
    </row>
    <row r="274" spans="23:26" x14ac:dyDescent="0.25">
      <c r="W274" s="4" t="s">
        <v>84</v>
      </c>
      <c r="X274" t="str">
        <f>INDEX(B:B,MATCH(W274,A:A,0))</f>
        <v>D218</v>
      </c>
      <c r="Y274">
        <v>2</v>
      </c>
    </row>
    <row r="275" spans="23:26" x14ac:dyDescent="0.25">
      <c r="W275" s="4" t="s">
        <v>84</v>
      </c>
      <c r="X275" t="str">
        <f>INDEX(B:B,MATCH(W275,A:A,0))</f>
        <v>D218</v>
      </c>
      <c r="Y275">
        <v>4</v>
      </c>
      <c r="Z275">
        <v>1</v>
      </c>
    </row>
    <row r="276" spans="23:26" x14ac:dyDescent="0.25">
      <c r="W276" s="4" t="s">
        <v>84</v>
      </c>
      <c r="X276" t="str">
        <f>INDEX(B:B,MATCH(W276,A:A,0))</f>
        <v>D218</v>
      </c>
      <c r="Y276">
        <v>6</v>
      </c>
      <c r="Z276">
        <v>2</v>
      </c>
    </row>
    <row r="277" spans="23:26" x14ac:dyDescent="0.25">
      <c r="W277" s="4" t="s">
        <v>84</v>
      </c>
      <c r="X277" t="str">
        <f>INDEX(B:B,MATCH(W277,A:A,0))</f>
        <v>D218</v>
      </c>
      <c r="Y277">
        <v>1</v>
      </c>
    </row>
    <row r="278" spans="23:26" x14ac:dyDescent="0.25">
      <c r="W278" s="4" t="s">
        <v>84</v>
      </c>
      <c r="X278" t="str">
        <f>INDEX(B:B,MATCH(W278,A:A,0))</f>
        <v>D218</v>
      </c>
      <c r="Y278">
        <v>4</v>
      </c>
    </row>
    <row r="279" spans="23:26" x14ac:dyDescent="0.25">
      <c r="W279" s="4" t="s">
        <v>84</v>
      </c>
      <c r="X279" t="str">
        <f>INDEX(B:B,MATCH(W279,A:A,0))</f>
        <v>D218</v>
      </c>
      <c r="Y279">
        <v>1</v>
      </c>
      <c r="Z279">
        <v>6</v>
      </c>
    </row>
    <row r="280" spans="23:26" x14ac:dyDescent="0.25">
      <c r="W280" s="4" t="s">
        <v>84</v>
      </c>
      <c r="X280" t="str">
        <f>INDEX(B:B,MATCH(W280,A:A,0))</f>
        <v>D218</v>
      </c>
      <c r="Y280">
        <v>1</v>
      </c>
      <c r="Z280">
        <v>2</v>
      </c>
    </row>
    <row r="281" spans="23:26" x14ac:dyDescent="0.25">
      <c r="W281" s="4" t="s">
        <v>84</v>
      </c>
      <c r="X281" t="str">
        <f>INDEX(B:B,MATCH(W281,A:A,0))</f>
        <v>D218</v>
      </c>
      <c r="Z281">
        <v>3</v>
      </c>
    </row>
    <row r="282" spans="23:26" x14ac:dyDescent="0.25">
      <c r="W282" s="4" t="s">
        <v>84</v>
      </c>
      <c r="X282" t="str">
        <f>INDEX(B:B,MATCH(W282,A:A,0))</f>
        <v>D218</v>
      </c>
      <c r="Y282">
        <v>1</v>
      </c>
      <c r="Z282">
        <v>7</v>
      </c>
    </row>
    <row r="283" spans="23:26" x14ac:dyDescent="0.25">
      <c r="W283" s="4" t="s">
        <v>84</v>
      </c>
      <c r="X283" t="str">
        <f>INDEX(B:B,MATCH(W283,A:A,0))</f>
        <v>D218</v>
      </c>
      <c r="Z283">
        <v>1</v>
      </c>
    </row>
    <row r="284" spans="23:26" x14ac:dyDescent="0.25">
      <c r="W284" s="4" t="s">
        <v>84</v>
      </c>
      <c r="X284" t="str">
        <f>INDEX(B:B,MATCH(W284,A:A,0))</f>
        <v>D218</v>
      </c>
      <c r="Z284">
        <v>1</v>
      </c>
    </row>
    <row r="285" spans="23:26" x14ac:dyDescent="0.25">
      <c r="W285" s="4" t="s">
        <v>85</v>
      </c>
      <c r="X285" t="str">
        <f>INDEX(B:B,MATCH(W285,A:A,0))</f>
        <v>D218</v>
      </c>
      <c r="Y285">
        <v>1</v>
      </c>
    </row>
    <row r="286" spans="23:26" x14ac:dyDescent="0.25">
      <c r="W286" s="4" t="s">
        <v>85</v>
      </c>
      <c r="X286" t="str">
        <f>INDEX(B:B,MATCH(W286,A:A,0))</f>
        <v>D218</v>
      </c>
      <c r="Y286">
        <v>1</v>
      </c>
    </row>
    <row r="287" spans="23:26" x14ac:dyDescent="0.25">
      <c r="W287" s="4" t="s">
        <v>85</v>
      </c>
      <c r="X287" t="str">
        <f>INDEX(B:B,MATCH(W287,A:A,0))</f>
        <v>D218</v>
      </c>
      <c r="Y287">
        <v>1</v>
      </c>
      <c r="Z287">
        <v>3</v>
      </c>
    </row>
    <row r="288" spans="23:26" x14ac:dyDescent="0.25">
      <c r="W288" s="4" t="s">
        <v>85</v>
      </c>
      <c r="X288" t="str">
        <f>INDEX(B:B,MATCH(W288,A:A,0))</f>
        <v>D218</v>
      </c>
      <c r="Y288">
        <v>1</v>
      </c>
      <c r="Z288">
        <v>1</v>
      </c>
    </row>
    <row r="289" spans="23:26" x14ac:dyDescent="0.25">
      <c r="W289" s="4" t="s">
        <v>85</v>
      </c>
      <c r="X289" t="str">
        <f>INDEX(B:B,MATCH(W289,A:A,0))</f>
        <v>D218</v>
      </c>
      <c r="Z289">
        <v>2</v>
      </c>
    </row>
    <row r="290" spans="23:26" x14ac:dyDescent="0.25">
      <c r="W290" s="4" t="s">
        <v>85</v>
      </c>
      <c r="X290" t="str">
        <f>INDEX(B:B,MATCH(W290,A:A,0))</f>
        <v>D218</v>
      </c>
      <c r="Z290">
        <v>1</v>
      </c>
    </row>
    <row r="291" spans="23:26" x14ac:dyDescent="0.25">
      <c r="W291" s="4" t="s">
        <v>85</v>
      </c>
      <c r="X291" t="str">
        <f>INDEX(B:B,MATCH(W291,A:A,0))</f>
        <v>D218</v>
      </c>
      <c r="Z291">
        <v>1</v>
      </c>
    </row>
    <row r="292" spans="23:26" x14ac:dyDescent="0.25">
      <c r="W292" s="4" t="s">
        <v>85</v>
      </c>
      <c r="X292" t="str">
        <f>INDEX(B:B,MATCH(W292,A:A,0))</f>
        <v>D218</v>
      </c>
      <c r="Z292">
        <v>2</v>
      </c>
    </row>
    <row r="293" spans="23:26" x14ac:dyDescent="0.25">
      <c r="W293" s="4" t="s">
        <v>85</v>
      </c>
      <c r="X293" t="str">
        <f>INDEX(B:B,MATCH(W293,A:A,0))</f>
        <v>D218</v>
      </c>
      <c r="Z293">
        <v>1</v>
      </c>
    </row>
    <row r="294" spans="23:26" x14ac:dyDescent="0.25">
      <c r="W294" s="4" t="s">
        <v>85</v>
      </c>
      <c r="X294" t="str">
        <f>INDEX(B:B,MATCH(W294,A:A,0))</f>
        <v>D218</v>
      </c>
      <c r="Z294">
        <v>2</v>
      </c>
    </row>
    <row r="295" spans="23:26" x14ac:dyDescent="0.25">
      <c r="W295" s="4" t="s">
        <v>85</v>
      </c>
      <c r="X295" t="str">
        <f>INDEX(B:B,MATCH(W295,A:A,0))</f>
        <v>D218</v>
      </c>
      <c r="Z295">
        <v>1</v>
      </c>
    </row>
    <row r="296" spans="23:26" x14ac:dyDescent="0.25">
      <c r="W296" s="4" t="s">
        <v>85</v>
      </c>
      <c r="X296" t="str">
        <f>INDEX(B:B,MATCH(W296,A:A,0))</f>
        <v>D218</v>
      </c>
      <c r="Z296">
        <v>5</v>
      </c>
    </row>
    <row r="297" spans="23:26" x14ac:dyDescent="0.25">
      <c r="W297" s="4" t="s">
        <v>86</v>
      </c>
      <c r="X297" t="str">
        <f>INDEX(B:B,MATCH(W297,A:A,0))</f>
        <v>D218</v>
      </c>
      <c r="Y297">
        <v>1</v>
      </c>
      <c r="Z297">
        <v>2</v>
      </c>
    </row>
    <row r="298" spans="23:26" x14ac:dyDescent="0.25">
      <c r="W298" s="4" t="s">
        <v>86</v>
      </c>
      <c r="X298" t="str">
        <f>INDEX(B:B,MATCH(W298,A:A,0))</f>
        <v>D218</v>
      </c>
      <c r="Y298">
        <v>1</v>
      </c>
      <c r="Z298">
        <v>2</v>
      </c>
    </row>
    <row r="299" spans="23:26" x14ac:dyDescent="0.25">
      <c r="W299" s="4" t="s">
        <v>86</v>
      </c>
      <c r="X299" t="str">
        <f>INDEX(B:B,MATCH(W299,A:A,0))</f>
        <v>D218</v>
      </c>
      <c r="Y299">
        <v>1</v>
      </c>
      <c r="Z299">
        <v>3</v>
      </c>
    </row>
    <row r="300" spans="23:26" x14ac:dyDescent="0.25">
      <c r="W300" s="4" t="s">
        <v>86</v>
      </c>
      <c r="X300" t="str">
        <f>INDEX(B:B,MATCH(W300,A:A,0))</f>
        <v>D218</v>
      </c>
      <c r="Y300">
        <v>6</v>
      </c>
    </row>
    <row r="301" spans="23:26" x14ac:dyDescent="0.25">
      <c r="W301" s="4" t="s">
        <v>86</v>
      </c>
      <c r="X301" t="str">
        <f>INDEX(B:B,MATCH(W301,A:A,0))</f>
        <v>D218</v>
      </c>
      <c r="Y301">
        <v>2</v>
      </c>
    </row>
    <row r="302" spans="23:26" x14ac:dyDescent="0.25">
      <c r="W302" s="4" t="s">
        <v>86</v>
      </c>
      <c r="X302" t="str">
        <f>INDEX(B:B,MATCH(W302,A:A,0))</f>
        <v>D218</v>
      </c>
      <c r="Y302">
        <v>2</v>
      </c>
      <c r="Z302">
        <v>2</v>
      </c>
    </row>
    <row r="303" spans="23:26" x14ac:dyDescent="0.25">
      <c r="W303" s="4" t="s">
        <v>86</v>
      </c>
      <c r="X303" t="str">
        <f>INDEX(B:B,MATCH(W303,A:A,0))</f>
        <v>D218</v>
      </c>
      <c r="Y303">
        <v>2</v>
      </c>
      <c r="Z303">
        <v>4</v>
      </c>
    </row>
    <row r="304" spans="23:26" x14ac:dyDescent="0.25">
      <c r="W304" s="4" t="s">
        <v>86</v>
      </c>
      <c r="X304" t="str">
        <f>INDEX(B:B,MATCH(W304,A:A,0))</f>
        <v>D218</v>
      </c>
      <c r="Y304">
        <v>2</v>
      </c>
    </row>
    <row r="305" spans="23:26" x14ac:dyDescent="0.25">
      <c r="W305" s="4" t="s">
        <v>86</v>
      </c>
      <c r="X305" t="str">
        <f>INDEX(B:B,MATCH(W305,A:A,0))</f>
        <v>D218</v>
      </c>
      <c r="Y305">
        <v>1</v>
      </c>
      <c r="Z305">
        <v>4</v>
      </c>
    </row>
    <row r="306" spans="23:26" x14ac:dyDescent="0.25">
      <c r="W306" s="4" t="s">
        <v>86</v>
      </c>
      <c r="X306" t="str">
        <f>INDEX(B:B,MATCH(W306,A:A,0))</f>
        <v>D218</v>
      </c>
      <c r="Y306">
        <v>2</v>
      </c>
      <c r="Z306">
        <v>3</v>
      </c>
    </row>
    <row r="307" spans="23:26" x14ac:dyDescent="0.25">
      <c r="W307" s="4" t="s">
        <v>86</v>
      </c>
      <c r="X307" t="str">
        <f>INDEX(B:B,MATCH(W307,A:A,0))</f>
        <v>D218</v>
      </c>
      <c r="Z307">
        <v>2</v>
      </c>
    </row>
    <row r="308" spans="23:26" x14ac:dyDescent="0.25">
      <c r="W308" s="4" t="s">
        <v>86</v>
      </c>
      <c r="X308" t="str">
        <f>INDEX(B:B,MATCH(W308,A:A,0))</f>
        <v>D218</v>
      </c>
      <c r="Z308">
        <v>1</v>
      </c>
    </row>
    <row r="309" spans="23:26" x14ac:dyDescent="0.25">
      <c r="W309" s="4" t="s">
        <v>86</v>
      </c>
      <c r="X309" t="str">
        <f>INDEX(B:B,MATCH(W309,A:A,0))</f>
        <v>D218</v>
      </c>
      <c r="Y309">
        <v>1</v>
      </c>
      <c r="Z309">
        <v>4</v>
      </c>
    </row>
    <row r="310" spans="23:26" x14ac:dyDescent="0.25">
      <c r="W310" s="4" t="s">
        <v>87</v>
      </c>
      <c r="X310" t="str">
        <f>INDEX(B:B,MATCH(W310,A:A,0))</f>
        <v>D218</v>
      </c>
      <c r="Z310">
        <v>2</v>
      </c>
    </row>
    <row r="311" spans="23:26" x14ac:dyDescent="0.25">
      <c r="W311" s="4" t="s">
        <v>87</v>
      </c>
      <c r="X311" t="str">
        <f>INDEX(B:B,MATCH(W311,A:A,0))</f>
        <v>D218</v>
      </c>
      <c r="Y311">
        <v>1</v>
      </c>
      <c r="Z311">
        <v>2</v>
      </c>
    </row>
    <row r="312" spans="23:26" x14ac:dyDescent="0.25">
      <c r="W312" s="4" t="s">
        <v>87</v>
      </c>
      <c r="X312" t="str">
        <f>INDEX(B:B,MATCH(W312,A:A,0))</f>
        <v>D218</v>
      </c>
      <c r="Y312">
        <v>1</v>
      </c>
      <c r="Z312">
        <v>1</v>
      </c>
    </row>
    <row r="313" spans="23:26" x14ac:dyDescent="0.25">
      <c r="W313" s="4" t="s">
        <v>87</v>
      </c>
      <c r="X313" t="str">
        <f>INDEX(B:B,MATCH(W313,A:A,0))</f>
        <v>D218</v>
      </c>
      <c r="Y313">
        <v>1</v>
      </c>
      <c r="Z313">
        <v>1</v>
      </c>
    </row>
    <row r="314" spans="23:26" x14ac:dyDescent="0.25">
      <c r="W314" s="4" t="s">
        <v>87</v>
      </c>
      <c r="X314" t="str">
        <f>INDEX(B:B,MATCH(W314,A:A,0))</f>
        <v>D218</v>
      </c>
      <c r="Y314">
        <v>1</v>
      </c>
      <c r="Z314">
        <v>1</v>
      </c>
    </row>
    <row r="315" spans="23:26" x14ac:dyDescent="0.25">
      <c r="W315" s="4" t="s">
        <v>87</v>
      </c>
      <c r="X315" t="str">
        <f>INDEX(B:B,MATCH(W315,A:A,0))</f>
        <v>D218</v>
      </c>
      <c r="Y315">
        <v>1</v>
      </c>
      <c r="Z315">
        <v>2</v>
      </c>
    </row>
    <row r="316" spans="23:26" x14ac:dyDescent="0.25">
      <c r="W316" s="4" t="s">
        <v>87</v>
      </c>
      <c r="X316" t="str">
        <f>INDEX(B:B,MATCH(W316,A:A,0))</f>
        <v>D218</v>
      </c>
      <c r="Y316">
        <v>1</v>
      </c>
      <c r="Z316">
        <v>5</v>
      </c>
    </row>
    <row r="317" spans="23:26" x14ac:dyDescent="0.25">
      <c r="W317" s="4" t="s">
        <v>87</v>
      </c>
      <c r="X317" t="str">
        <f>INDEX(B:B,MATCH(W317,A:A,0))</f>
        <v>D218</v>
      </c>
      <c r="Y317">
        <v>1</v>
      </c>
      <c r="Z317">
        <v>3</v>
      </c>
    </row>
    <row r="318" spans="23:26" x14ac:dyDescent="0.25">
      <c r="W318" s="4" t="s">
        <v>87</v>
      </c>
      <c r="X318" t="str">
        <f>INDEX(B:B,MATCH(W318,A:A,0))</f>
        <v>D218</v>
      </c>
      <c r="Y318">
        <v>2</v>
      </c>
    </row>
    <row r="319" spans="23:26" x14ac:dyDescent="0.25">
      <c r="W319" s="4" t="s">
        <v>87</v>
      </c>
      <c r="X319" t="str">
        <f>INDEX(B:B,MATCH(W319,A:A,0))</f>
        <v>D218</v>
      </c>
      <c r="Y319">
        <v>1</v>
      </c>
    </row>
    <row r="320" spans="23:26" x14ac:dyDescent="0.25">
      <c r="W320" s="4" t="s">
        <v>87</v>
      </c>
      <c r="X320" t="str">
        <f>INDEX(B:B,MATCH(W320,A:A,0))</f>
        <v>D218</v>
      </c>
      <c r="Y320">
        <v>1</v>
      </c>
    </row>
    <row r="321" spans="23:26" x14ac:dyDescent="0.25">
      <c r="W321" s="4" t="s">
        <v>87</v>
      </c>
      <c r="X321" t="str">
        <f>INDEX(B:B,MATCH(W321,A:A,0))</f>
        <v>D218</v>
      </c>
      <c r="Y321">
        <v>1</v>
      </c>
      <c r="Z321">
        <v>1</v>
      </c>
    </row>
    <row r="322" spans="23:26" x14ac:dyDescent="0.25">
      <c r="W322" s="4" t="s">
        <v>88</v>
      </c>
      <c r="X322" t="str">
        <f>INDEX(B:B,MATCH(W322,A:A,0))</f>
        <v>D218</v>
      </c>
      <c r="Y322">
        <v>2</v>
      </c>
      <c r="Z322">
        <v>1</v>
      </c>
    </row>
    <row r="323" spans="23:26" x14ac:dyDescent="0.25">
      <c r="W323" s="4" t="s">
        <v>88</v>
      </c>
      <c r="X323" t="str">
        <f>INDEX(B:B,MATCH(W323,A:A,0))</f>
        <v>D218</v>
      </c>
      <c r="Y323">
        <v>1</v>
      </c>
      <c r="Z323">
        <v>1</v>
      </c>
    </row>
    <row r="324" spans="23:26" x14ac:dyDescent="0.25">
      <c r="W324" s="4" t="s">
        <v>88</v>
      </c>
      <c r="X324" t="str">
        <f>INDEX(B:B,MATCH(W324,A:A,0))</f>
        <v>D218</v>
      </c>
      <c r="Z324">
        <v>2</v>
      </c>
    </row>
    <row r="325" spans="23:26" x14ac:dyDescent="0.25">
      <c r="W325" s="4" t="s">
        <v>88</v>
      </c>
      <c r="X325" t="str">
        <f>INDEX(B:B,MATCH(W325,A:A,0))</f>
        <v>D218</v>
      </c>
      <c r="Y325">
        <v>2</v>
      </c>
      <c r="Z325">
        <v>5</v>
      </c>
    </row>
    <row r="326" spans="23:26" x14ac:dyDescent="0.25">
      <c r="W326" s="4" t="s">
        <v>88</v>
      </c>
      <c r="X326" t="str">
        <f>INDEX(B:B,MATCH(W326,A:A,0))</f>
        <v>D218</v>
      </c>
      <c r="Y326">
        <v>1</v>
      </c>
      <c r="Z326">
        <v>1</v>
      </c>
    </row>
    <row r="327" spans="23:26" x14ac:dyDescent="0.25">
      <c r="W327" s="4" t="s">
        <v>88</v>
      </c>
      <c r="X327" t="str">
        <f>INDEX(B:B,MATCH(W327,A:A,0))</f>
        <v>D218</v>
      </c>
      <c r="Z327">
        <v>4</v>
      </c>
    </row>
    <row r="328" spans="23:26" x14ac:dyDescent="0.25">
      <c r="W328" s="4" t="s">
        <v>88</v>
      </c>
      <c r="X328" t="str">
        <f>INDEX(B:B,MATCH(W328,A:A,0))</f>
        <v>D218</v>
      </c>
      <c r="Y328">
        <v>1</v>
      </c>
      <c r="Z328">
        <v>3</v>
      </c>
    </row>
    <row r="329" spans="23:26" x14ac:dyDescent="0.25">
      <c r="W329" s="4" t="s">
        <v>88</v>
      </c>
      <c r="X329" t="str">
        <f>INDEX(B:B,MATCH(W329,A:A,0))</f>
        <v>D218</v>
      </c>
      <c r="Y329">
        <v>1</v>
      </c>
    </row>
    <row r="330" spans="23:26" x14ac:dyDescent="0.25">
      <c r="W330" s="4" t="s">
        <v>88</v>
      </c>
      <c r="X330" t="str">
        <f>INDEX(B:B,MATCH(W330,A:A,0))</f>
        <v>D218</v>
      </c>
      <c r="Y330">
        <v>2</v>
      </c>
    </row>
    <row r="331" spans="23:26" x14ac:dyDescent="0.25">
      <c r="W331" s="4" t="s">
        <v>88</v>
      </c>
      <c r="X331" t="str">
        <f>INDEX(B:B,MATCH(W331,A:A,0))</f>
        <v>D218</v>
      </c>
      <c r="Y331">
        <v>2</v>
      </c>
      <c r="Z331">
        <v>1</v>
      </c>
    </row>
    <row r="332" spans="23:26" x14ac:dyDescent="0.25">
      <c r="W332" s="4" t="s">
        <v>88</v>
      </c>
      <c r="X332" t="str">
        <f>INDEX(B:B,MATCH(W332,A:A,0))</f>
        <v>D218</v>
      </c>
      <c r="Y332">
        <v>1</v>
      </c>
    </row>
    <row r="333" spans="23:26" x14ac:dyDescent="0.25">
      <c r="W333" s="4" t="s">
        <v>88</v>
      </c>
      <c r="X333" t="str">
        <f>INDEX(B:B,MATCH(W333,A:A,0))</f>
        <v>D218</v>
      </c>
      <c r="Y333">
        <v>1</v>
      </c>
    </row>
    <row r="334" spans="23:26" x14ac:dyDescent="0.25">
      <c r="W334" t="s">
        <v>89</v>
      </c>
      <c r="X334" t="str">
        <f>INDEX(B:B,MATCH(W334,A:A,0))</f>
        <v>H962</v>
      </c>
      <c r="Y334">
        <v>1</v>
      </c>
      <c r="Z334">
        <v>2</v>
      </c>
    </row>
    <row r="335" spans="23:26" x14ac:dyDescent="0.25">
      <c r="W335" t="s">
        <v>89</v>
      </c>
      <c r="X335" t="str">
        <f>INDEX(B:B,MATCH(W335,A:A,0))</f>
        <v>H962</v>
      </c>
      <c r="Z335">
        <v>3</v>
      </c>
    </row>
    <row r="336" spans="23:26" x14ac:dyDescent="0.25">
      <c r="W336" t="s">
        <v>89</v>
      </c>
      <c r="X336" t="str">
        <f>INDEX(B:B,MATCH(W336,A:A,0))</f>
        <v>H962</v>
      </c>
      <c r="Z336">
        <v>2</v>
      </c>
    </row>
    <row r="337" spans="23:26" x14ac:dyDescent="0.25">
      <c r="W337" t="s">
        <v>89</v>
      </c>
      <c r="X337" t="str">
        <f>INDEX(B:B,MATCH(W337,A:A,0))</f>
        <v>H962</v>
      </c>
      <c r="Y337">
        <v>1</v>
      </c>
      <c r="Z337">
        <v>3</v>
      </c>
    </row>
    <row r="338" spans="23:26" x14ac:dyDescent="0.25">
      <c r="W338" t="s">
        <v>89</v>
      </c>
      <c r="X338" t="str">
        <f>INDEX(B:B,MATCH(W338,A:A,0))</f>
        <v>H962</v>
      </c>
      <c r="Y338">
        <v>1</v>
      </c>
      <c r="Z338">
        <v>6</v>
      </c>
    </row>
    <row r="339" spans="23:26" x14ac:dyDescent="0.25">
      <c r="W339" s="4" t="s">
        <v>90</v>
      </c>
      <c r="X339" t="str">
        <f>INDEX(B:B,MATCH(W339,A:A,0))</f>
        <v>H962</v>
      </c>
      <c r="Y339">
        <v>1</v>
      </c>
      <c r="Z339">
        <v>1</v>
      </c>
    </row>
    <row r="340" spans="23:26" x14ac:dyDescent="0.25">
      <c r="W340" s="4" t="s">
        <v>90</v>
      </c>
      <c r="X340" t="str">
        <f>INDEX(B:B,MATCH(W340,A:A,0))</f>
        <v>H962</v>
      </c>
      <c r="Z340">
        <v>1</v>
      </c>
    </row>
    <row r="341" spans="23:26" x14ac:dyDescent="0.25">
      <c r="W341" s="4" t="s">
        <v>91</v>
      </c>
      <c r="X341" t="str">
        <f>INDEX(B:B,MATCH(W341,A:A,0))</f>
        <v>H962</v>
      </c>
      <c r="Z341">
        <v>3</v>
      </c>
    </row>
    <row r="342" spans="23:26" x14ac:dyDescent="0.25">
      <c r="W342" s="4" t="s">
        <v>91</v>
      </c>
      <c r="X342" t="str">
        <f>INDEX(B:B,MATCH(W342,A:A,0))</f>
        <v>H962</v>
      </c>
      <c r="Z342">
        <v>1</v>
      </c>
    </row>
    <row r="343" spans="23:26" x14ac:dyDescent="0.25">
      <c r="W343" s="4" t="s">
        <v>92</v>
      </c>
      <c r="X343" t="str">
        <f>INDEX(B:B,MATCH(W343,A:A,0))</f>
        <v>H962</v>
      </c>
      <c r="Y343">
        <v>1</v>
      </c>
      <c r="Z343">
        <v>3</v>
      </c>
    </row>
    <row r="344" spans="23:26" x14ac:dyDescent="0.25">
      <c r="W344" s="4" t="s">
        <v>92</v>
      </c>
      <c r="X344" t="str">
        <f>INDEX(B:B,MATCH(W344,A:A,0))</f>
        <v>H962</v>
      </c>
      <c r="Y344">
        <v>3</v>
      </c>
    </row>
    <row r="345" spans="23:26" x14ac:dyDescent="0.25">
      <c r="W345" s="4" t="s">
        <v>92</v>
      </c>
      <c r="X345" t="str">
        <f>INDEX(B:B,MATCH(W345,A:A,0))</f>
        <v>H962</v>
      </c>
      <c r="Y345">
        <v>2</v>
      </c>
      <c r="Z345">
        <v>5</v>
      </c>
    </row>
    <row r="346" spans="23:26" x14ac:dyDescent="0.25">
      <c r="W346" s="4" t="s">
        <v>92</v>
      </c>
      <c r="X346" t="str">
        <f>INDEX(B:B,MATCH(W346,A:A,0))</f>
        <v>H962</v>
      </c>
      <c r="Y346">
        <v>1</v>
      </c>
    </row>
    <row r="347" spans="23:26" x14ac:dyDescent="0.25">
      <c r="W347" s="4" t="s">
        <v>92</v>
      </c>
      <c r="X347" t="str">
        <f>INDEX(B:B,MATCH(W347,A:A,0))</f>
        <v>H962</v>
      </c>
      <c r="Y347">
        <v>1</v>
      </c>
      <c r="Z347">
        <v>1</v>
      </c>
    </row>
    <row r="348" spans="23:26" x14ac:dyDescent="0.25">
      <c r="W348" s="4" t="s">
        <v>92</v>
      </c>
      <c r="X348" t="str">
        <f>INDEX(B:B,MATCH(W348,A:A,0))</f>
        <v>H962</v>
      </c>
      <c r="Y348">
        <v>1</v>
      </c>
      <c r="Z348">
        <v>1</v>
      </c>
    </row>
    <row r="349" spans="23:26" x14ac:dyDescent="0.25">
      <c r="W349" s="4" t="s">
        <v>93</v>
      </c>
      <c r="X349" t="str">
        <f>INDEX(B:B,MATCH(W349,A:A,0))</f>
        <v>H962</v>
      </c>
      <c r="Y349">
        <v>1</v>
      </c>
    </row>
    <row r="350" spans="23:26" x14ac:dyDescent="0.25">
      <c r="W350" s="4" t="s">
        <v>93</v>
      </c>
      <c r="X350" t="str">
        <f>INDEX(B:B,MATCH(W350,A:A,0))</f>
        <v>H962</v>
      </c>
      <c r="Y350">
        <v>1</v>
      </c>
    </row>
    <row r="351" spans="23:26" x14ac:dyDescent="0.25">
      <c r="W351" s="4" t="s">
        <v>93</v>
      </c>
      <c r="X351" t="str">
        <f>INDEX(B:B,MATCH(W351,A:A,0))</f>
        <v>H962</v>
      </c>
      <c r="Y351">
        <v>1</v>
      </c>
    </row>
    <row r="352" spans="23:26" x14ac:dyDescent="0.25">
      <c r="W352" s="4" t="s">
        <v>93</v>
      </c>
      <c r="X352" t="str">
        <f>INDEX(B:B,MATCH(W352,A:A,0))</f>
        <v>H962</v>
      </c>
      <c r="Y352">
        <v>1</v>
      </c>
    </row>
    <row r="353" spans="23:26" x14ac:dyDescent="0.25">
      <c r="W353" s="4" t="s">
        <v>93</v>
      </c>
      <c r="X353" t="str">
        <f>INDEX(B:B,MATCH(W353,A:A,0))</f>
        <v>H962</v>
      </c>
      <c r="Y353">
        <v>3</v>
      </c>
      <c r="Z353">
        <v>3</v>
      </c>
    </row>
    <row r="354" spans="23:26" x14ac:dyDescent="0.25">
      <c r="W354" s="4" t="s">
        <v>93</v>
      </c>
      <c r="X354" t="str">
        <f>INDEX(B:B,MATCH(W354,A:A,0))</f>
        <v>H962</v>
      </c>
      <c r="Z354">
        <v>3</v>
      </c>
    </row>
    <row r="355" spans="23:26" x14ac:dyDescent="0.25">
      <c r="W355" s="4" t="s">
        <v>93</v>
      </c>
      <c r="X355" t="str">
        <f>INDEX(B:B,MATCH(W355,A:A,0))</f>
        <v>H962</v>
      </c>
      <c r="Y355">
        <v>1</v>
      </c>
      <c r="Z355">
        <v>1</v>
      </c>
    </row>
    <row r="356" spans="23:26" x14ac:dyDescent="0.25">
      <c r="W356" s="4" t="s">
        <v>93</v>
      </c>
      <c r="X356" t="str">
        <f>INDEX(B:B,MATCH(W356,A:A,0))</f>
        <v>H962</v>
      </c>
      <c r="Y356">
        <v>1</v>
      </c>
      <c r="Z356">
        <v>5</v>
      </c>
    </row>
    <row r="357" spans="23:26" x14ac:dyDescent="0.25">
      <c r="W357" s="4" t="s">
        <v>94</v>
      </c>
      <c r="X357" t="str">
        <f>INDEX(B:B,MATCH(W357,A:A,0))</f>
        <v>F184</v>
      </c>
      <c r="Y357">
        <v>1</v>
      </c>
      <c r="Z357">
        <v>3</v>
      </c>
    </row>
    <row r="358" spans="23:26" x14ac:dyDescent="0.25">
      <c r="W358" s="4" t="s">
        <v>94</v>
      </c>
      <c r="X358" t="str">
        <f>INDEX(B:B,MATCH(W358,A:A,0))</f>
        <v>F184</v>
      </c>
      <c r="Y358">
        <v>1</v>
      </c>
    </row>
    <row r="359" spans="23:26" x14ac:dyDescent="0.25">
      <c r="W359" s="4" t="s">
        <v>94</v>
      </c>
      <c r="X359" t="str">
        <f>INDEX(B:B,MATCH(W359,A:A,0))</f>
        <v>F184</v>
      </c>
      <c r="Y359">
        <v>1</v>
      </c>
    </row>
    <row r="360" spans="23:26" x14ac:dyDescent="0.25">
      <c r="W360" s="4" t="s">
        <v>94</v>
      </c>
      <c r="X360" t="str">
        <f>INDEX(B:B,MATCH(W360,A:A,0))</f>
        <v>F184</v>
      </c>
      <c r="Y360">
        <v>2</v>
      </c>
    </row>
    <row r="361" spans="23:26" x14ac:dyDescent="0.25">
      <c r="W361" s="4" t="s">
        <v>95</v>
      </c>
      <c r="X361" t="str">
        <f>INDEX(B:B,MATCH(W361,A:A,0))</f>
        <v>F184</v>
      </c>
      <c r="Z361">
        <v>3</v>
      </c>
    </row>
    <row r="362" spans="23:26" x14ac:dyDescent="0.25">
      <c r="W362" s="4" t="s">
        <v>95</v>
      </c>
      <c r="X362" t="str">
        <f>INDEX(B:B,MATCH(W362,A:A,0))</f>
        <v>F184</v>
      </c>
      <c r="Z362">
        <v>1</v>
      </c>
    </row>
    <row r="363" spans="23:26" x14ac:dyDescent="0.25">
      <c r="W363" s="4" t="s">
        <v>95</v>
      </c>
      <c r="X363" t="str">
        <f>INDEX(B:B,MATCH(W363,A:A,0))</f>
        <v>F184</v>
      </c>
      <c r="Z363">
        <v>2</v>
      </c>
    </row>
    <row r="364" spans="23:26" x14ac:dyDescent="0.25">
      <c r="W364" s="4" t="s">
        <v>95</v>
      </c>
      <c r="X364" t="str">
        <f>INDEX(B:B,MATCH(W364,A:A,0))</f>
        <v>F184</v>
      </c>
      <c r="Z364">
        <v>1</v>
      </c>
    </row>
    <row r="365" spans="23:26" x14ac:dyDescent="0.25">
      <c r="W365" s="4" t="s">
        <v>95</v>
      </c>
      <c r="X365" t="str">
        <f>INDEX(B:B,MATCH(W365,A:A,0))</f>
        <v>F184</v>
      </c>
      <c r="Z365">
        <v>6</v>
      </c>
    </row>
    <row r="366" spans="23:26" x14ac:dyDescent="0.25">
      <c r="W366" s="4" t="s">
        <v>95</v>
      </c>
      <c r="X366" t="str">
        <f>INDEX(B:B,MATCH(W366,A:A,0))</f>
        <v>F184</v>
      </c>
      <c r="Z366">
        <v>4</v>
      </c>
    </row>
    <row r="367" spans="23:26" x14ac:dyDescent="0.25">
      <c r="W367" s="4" t="s">
        <v>95</v>
      </c>
      <c r="X367" t="str">
        <f>INDEX(B:B,MATCH(W367,A:A,0))</f>
        <v>F184</v>
      </c>
      <c r="Z367">
        <v>1</v>
      </c>
    </row>
    <row r="368" spans="23:26" x14ac:dyDescent="0.25">
      <c r="W368" s="4" t="s">
        <v>95</v>
      </c>
      <c r="X368" t="str">
        <f>INDEX(B:B,MATCH(W368,A:A,0))</f>
        <v>F184</v>
      </c>
      <c r="Z368">
        <v>3</v>
      </c>
    </row>
    <row r="369" spans="23:26" x14ac:dyDescent="0.25">
      <c r="W369" s="4" t="s">
        <v>95</v>
      </c>
      <c r="X369" t="str">
        <f>INDEX(B:B,MATCH(W369,A:A,0))</f>
        <v>F184</v>
      </c>
      <c r="Z369">
        <v>1</v>
      </c>
    </row>
    <row r="370" spans="23:26" x14ac:dyDescent="0.25">
      <c r="W370" s="4" t="s">
        <v>95</v>
      </c>
      <c r="X370" t="str">
        <f>INDEX(B:B,MATCH(W370,A:A,0))</f>
        <v>F184</v>
      </c>
      <c r="Y370">
        <v>2</v>
      </c>
      <c r="Z370">
        <v>4</v>
      </c>
    </row>
    <row r="371" spans="23:26" x14ac:dyDescent="0.25">
      <c r="W371" s="4" t="s">
        <v>95</v>
      </c>
      <c r="X371" t="str">
        <f>INDEX(B:B,MATCH(W371,A:A,0))</f>
        <v>F184</v>
      </c>
      <c r="Z371">
        <v>1</v>
      </c>
    </row>
    <row r="372" spans="23:26" x14ac:dyDescent="0.25">
      <c r="W372" s="4" t="s">
        <v>95</v>
      </c>
      <c r="X372" t="str">
        <f>INDEX(B:B,MATCH(W372,A:A,0))</f>
        <v>F184</v>
      </c>
      <c r="Y372">
        <v>1</v>
      </c>
      <c r="Z372">
        <v>4</v>
      </c>
    </row>
    <row r="373" spans="23:26" x14ac:dyDescent="0.25">
      <c r="W373" s="4" t="s">
        <v>95</v>
      </c>
      <c r="X373" t="str">
        <f>INDEX(B:B,MATCH(W373,A:A,0))</f>
        <v>F184</v>
      </c>
      <c r="Y373">
        <v>1</v>
      </c>
      <c r="Z373">
        <v>4</v>
      </c>
    </row>
    <row r="374" spans="23:26" x14ac:dyDescent="0.25">
      <c r="W374" s="4" t="s">
        <v>95</v>
      </c>
      <c r="X374" t="str">
        <f>INDEX(B:B,MATCH(W374,A:A,0))</f>
        <v>F184</v>
      </c>
      <c r="Z374">
        <v>4</v>
      </c>
    </row>
    <row r="375" spans="23:26" x14ac:dyDescent="0.25">
      <c r="W375" s="4" t="s">
        <v>96</v>
      </c>
      <c r="X375" t="str">
        <f>INDEX(B:B,MATCH(W375,A:A,0))</f>
        <v>F184</v>
      </c>
      <c r="Z375">
        <v>1</v>
      </c>
    </row>
    <row r="376" spans="23:26" x14ac:dyDescent="0.25">
      <c r="W376" s="4" t="s">
        <v>96</v>
      </c>
      <c r="X376" t="str">
        <f>INDEX(B:B,MATCH(W376,A:A,0))</f>
        <v>F184</v>
      </c>
      <c r="Z376">
        <v>1</v>
      </c>
    </row>
    <row r="377" spans="23:26" x14ac:dyDescent="0.25">
      <c r="W377" s="4" t="s">
        <v>96</v>
      </c>
      <c r="X377" t="str">
        <f>INDEX(B:B,MATCH(W377,A:A,0))</f>
        <v>F184</v>
      </c>
      <c r="Z377">
        <v>2</v>
      </c>
    </row>
    <row r="378" spans="23:26" x14ac:dyDescent="0.25">
      <c r="W378" s="4" t="s">
        <v>96</v>
      </c>
      <c r="X378" t="str">
        <f>INDEX(B:B,MATCH(W378,A:A,0))</f>
        <v>F184</v>
      </c>
      <c r="Z378">
        <v>1</v>
      </c>
    </row>
    <row r="379" spans="23:26" x14ac:dyDescent="0.25">
      <c r="W379" s="4" t="s">
        <v>96</v>
      </c>
      <c r="X379" t="str">
        <f>INDEX(B:B,MATCH(W379,A:A,0))</f>
        <v>F184</v>
      </c>
      <c r="Z379">
        <v>3</v>
      </c>
    </row>
    <row r="380" spans="23:26" x14ac:dyDescent="0.25">
      <c r="W380" s="4" t="s">
        <v>96</v>
      </c>
      <c r="X380" t="str">
        <f>INDEX(B:B,MATCH(W380,A:A,0))</f>
        <v>F184</v>
      </c>
      <c r="Z380">
        <v>1</v>
      </c>
    </row>
    <row r="381" spans="23:26" x14ac:dyDescent="0.25">
      <c r="W381" s="4" t="s">
        <v>96</v>
      </c>
      <c r="X381" t="str">
        <f>INDEX(B:B,MATCH(W381,A:A,0))</f>
        <v>F184</v>
      </c>
      <c r="Z381">
        <v>1</v>
      </c>
    </row>
    <row r="382" spans="23:26" x14ac:dyDescent="0.25">
      <c r="W382" s="4" t="s">
        <v>96</v>
      </c>
      <c r="X382" t="str">
        <f>INDEX(B:B,MATCH(W382,A:A,0))</f>
        <v>F184</v>
      </c>
      <c r="Z382">
        <v>4</v>
      </c>
    </row>
    <row r="383" spans="23:26" x14ac:dyDescent="0.25">
      <c r="W383" s="4" t="s">
        <v>96</v>
      </c>
      <c r="X383" t="str">
        <f>INDEX(B:B,MATCH(W383,A:A,0))</f>
        <v>F184</v>
      </c>
      <c r="Z383">
        <v>2</v>
      </c>
    </row>
    <row r="384" spans="23:26" x14ac:dyDescent="0.25">
      <c r="W384" s="4" t="s">
        <v>96</v>
      </c>
      <c r="X384" t="str">
        <f>INDEX(B:B,MATCH(W384,A:A,0))</f>
        <v>F184</v>
      </c>
      <c r="Y384">
        <v>4</v>
      </c>
      <c r="Z384">
        <v>4</v>
      </c>
    </row>
    <row r="385" spans="23:26" x14ac:dyDescent="0.25">
      <c r="W385" s="4" t="s">
        <v>96</v>
      </c>
      <c r="X385" t="str">
        <f>INDEX(B:B,MATCH(W385,A:A,0))</f>
        <v>F184</v>
      </c>
      <c r="Z385">
        <v>6</v>
      </c>
    </row>
    <row r="386" spans="23:26" x14ac:dyDescent="0.25">
      <c r="W386" s="4" t="s">
        <v>96</v>
      </c>
      <c r="X386" t="str">
        <f>INDEX(B:B,MATCH(W386,A:A,0))</f>
        <v>F184</v>
      </c>
      <c r="Z386">
        <v>5</v>
      </c>
    </row>
    <row r="387" spans="23:26" x14ac:dyDescent="0.25">
      <c r="W387" s="4" t="s">
        <v>97</v>
      </c>
      <c r="X387" t="str">
        <f>INDEX(B:B,MATCH(W387,A:A,0))</f>
        <v>F184</v>
      </c>
      <c r="Z387">
        <v>1</v>
      </c>
    </row>
    <row r="388" spans="23:26" x14ac:dyDescent="0.25">
      <c r="W388" s="4" t="s">
        <v>97</v>
      </c>
      <c r="X388" t="str">
        <f>INDEX(B:B,MATCH(W388,A:A,0))</f>
        <v>F184</v>
      </c>
      <c r="Z388">
        <v>1</v>
      </c>
    </row>
    <row r="389" spans="23:26" x14ac:dyDescent="0.25">
      <c r="W389" s="4" t="s">
        <v>97</v>
      </c>
      <c r="X389" t="str">
        <f>INDEX(B:B,MATCH(W389,A:A,0))</f>
        <v>F184</v>
      </c>
      <c r="Z389">
        <v>1</v>
      </c>
    </row>
    <row r="390" spans="23:26" x14ac:dyDescent="0.25">
      <c r="W390" s="4" t="s">
        <v>97</v>
      </c>
      <c r="X390" t="str">
        <f>INDEX(B:B,MATCH(W390,A:A,0))</f>
        <v>F184</v>
      </c>
      <c r="Z390">
        <v>1</v>
      </c>
    </row>
    <row r="391" spans="23:26" x14ac:dyDescent="0.25">
      <c r="W391" s="4" t="s">
        <v>97</v>
      </c>
      <c r="X391" t="str">
        <f>INDEX(B:B,MATCH(W391,A:A,0))</f>
        <v>F184</v>
      </c>
      <c r="Y391">
        <v>2</v>
      </c>
      <c r="Z391">
        <v>6</v>
      </c>
    </row>
    <row r="392" spans="23:26" x14ac:dyDescent="0.25">
      <c r="W392" s="4" t="s">
        <v>98</v>
      </c>
      <c r="X392" t="str">
        <f>INDEX(B:B,MATCH(W392,A:A,0))</f>
        <v>F184</v>
      </c>
      <c r="Y392">
        <v>1</v>
      </c>
      <c r="Z392">
        <v>8</v>
      </c>
    </row>
    <row r="393" spans="23:26" x14ac:dyDescent="0.25">
      <c r="W393" s="4" t="s">
        <v>98</v>
      </c>
      <c r="X393" t="str">
        <f>INDEX(B:B,MATCH(W393,A:A,0))</f>
        <v>F184</v>
      </c>
      <c r="Y393">
        <v>1</v>
      </c>
    </row>
    <row r="394" spans="23:26" x14ac:dyDescent="0.25">
      <c r="W394" s="4" t="s">
        <v>98</v>
      </c>
      <c r="X394" t="str">
        <f>INDEX(B:B,MATCH(W394,A:A,0))</f>
        <v>F184</v>
      </c>
      <c r="Y394">
        <v>1</v>
      </c>
    </row>
    <row r="395" spans="23:26" x14ac:dyDescent="0.25">
      <c r="W395" s="4" t="s">
        <v>98</v>
      </c>
      <c r="X395" t="str">
        <f>INDEX(B:B,MATCH(W395,A:A,0))</f>
        <v>F184</v>
      </c>
      <c r="Y395">
        <v>1</v>
      </c>
    </row>
    <row r="396" spans="23:26" x14ac:dyDescent="0.25">
      <c r="W396" s="4" t="s">
        <v>98</v>
      </c>
      <c r="X396" t="str">
        <f>INDEX(B:B,MATCH(W396,A:A,0))</f>
        <v>F184</v>
      </c>
      <c r="Y396">
        <v>1</v>
      </c>
    </row>
    <row r="397" spans="23:26" x14ac:dyDescent="0.25">
      <c r="W397" s="4" t="s">
        <v>99</v>
      </c>
      <c r="X397">
        <f>INDEX(B:B,MATCH(W397,A:A,0))</f>
        <v>5043</v>
      </c>
      <c r="Y397">
        <v>1</v>
      </c>
    </row>
    <row r="398" spans="23:26" x14ac:dyDescent="0.25">
      <c r="W398" s="4" t="s">
        <v>99</v>
      </c>
      <c r="X398">
        <f>INDEX(B:B,MATCH(W398,A:A,0))</f>
        <v>5043</v>
      </c>
      <c r="Y398">
        <v>1</v>
      </c>
    </row>
    <row r="399" spans="23:26" x14ac:dyDescent="0.25">
      <c r="W399" s="4" t="s">
        <v>99</v>
      </c>
      <c r="X399">
        <f>INDEX(B:B,MATCH(W399,A:A,0))</f>
        <v>5043</v>
      </c>
      <c r="Y399">
        <v>1</v>
      </c>
    </row>
    <row r="400" spans="23:26" x14ac:dyDescent="0.25">
      <c r="W400" s="4" t="s">
        <v>99</v>
      </c>
      <c r="X400">
        <f>INDEX(B:B,MATCH(W400,A:A,0))</f>
        <v>5043</v>
      </c>
      <c r="Y400">
        <v>2</v>
      </c>
    </row>
    <row r="401" spans="23:26" x14ac:dyDescent="0.25">
      <c r="W401" s="4" t="s">
        <v>99</v>
      </c>
      <c r="X401">
        <f>INDEX(B:B,MATCH(W401,A:A,0))</f>
        <v>5043</v>
      </c>
      <c r="Y401">
        <v>1</v>
      </c>
    </row>
    <row r="402" spans="23:26" x14ac:dyDescent="0.25">
      <c r="W402" s="4" t="s">
        <v>99</v>
      </c>
      <c r="X402">
        <f>INDEX(B:B,MATCH(W402,A:A,0))</f>
        <v>5043</v>
      </c>
      <c r="Y402">
        <v>1</v>
      </c>
      <c r="Z402">
        <v>5</v>
      </c>
    </row>
    <row r="403" spans="23:26" x14ac:dyDescent="0.25">
      <c r="W403" s="4" t="s">
        <v>99</v>
      </c>
      <c r="X403">
        <f>INDEX(B:B,MATCH(W403,A:A,0))</f>
        <v>5043</v>
      </c>
      <c r="Y403">
        <v>1</v>
      </c>
    </row>
    <row r="404" spans="23:26" x14ac:dyDescent="0.25">
      <c r="W404" s="4" t="s">
        <v>99</v>
      </c>
      <c r="X404">
        <f>INDEX(B:B,MATCH(W404,A:A,0))</f>
        <v>5043</v>
      </c>
      <c r="Y404">
        <v>1</v>
      </c>
    </row>
    <row r="405" spans="23:26" x14ac:dyDescent="0.25">
      <c r="W405" s="4" t="s">
        <v>99</v>
      </c>
      <c r="X405">
        <f>INDEX(B:B,MATCH(W405,A:A,0))</f>
        <v>5043</v>
      </c>
      <c r="Y405">
        <v>1</v>
      </c>
    </row>
    <row r="406" spans="23:26" x14ac:dyDescent="0.25">
      <c r="W406" s="4" t="s">
        <v>99</v>
      </c>
      <c r="X406">
        <f>INDEX(B:B,MATCH(W406,A:A,0))</f>
        <v>5043</v>
      </c>
      <c r="Y406">
        <v>1</v>
      </c>
    </row>
    <row r="407" spans="23:26" x14ac:dyDescent="0.25">
      <c r="W407" s="4" t="s">
        <v>99</v>
      </c>
      <c r="X407">
        <f>INDEX(B:B,MATCH(W407,A:A,0))</f>
        <v>5043</v>
      </c>
      <c r="Y407">
        <v>1</v>
      </c>
    </row>
    <row r="408" spans="23:26" x14ac:dyDescent="0.25">
      <c r="W408" s="4" t="s">
        <v>100</v>
      </c>
      <c r="X408">
        <f>INDEX(B:B,MATCH(W408,A:A,0))</f>
        <v>5043</v>
      </c>
      <c r="Z408">
        <v>2</v>
      </c>
    </row>
    <row r="409" spans="23:26" x14ac:dyDescent="0.25">
      <c r="W409" s="4" t="s">
        <v>100</v>
      </c>
      <c r="X409">
        <f>INDEX(B:B,MATCH(W409,A:A,0))</f>
        <v>5043</v>
      </c>
      <c r="Z409">
        <v>1</v>
      </c>
    </row>
    <row r="410" spans="23:26" x14ac:dyDescent="0.25">
      <c r="W410" s="4" t="s">
        <v>100</v>
      </c>
      <c r="X410">
        <f>INDEX(B:B,MATCH(W410,A:A,0))</f>
        <v>5043</v>
      </c>
      <c r="Y410">
        <v>2</v>
      </c>
      <c r="Z410">
        <v>1</v>
      </c>
    </row>
    <row r="411" spans="23:26" x14ac:dyDescent="0.25">
      <c r="W411" s="4" t="s">
        <v>100</v>
      </c>
      <c r="X411">
        <f>INDEX(B:B,MATCH(W411,A:A,0))</f>
        <v>5043</v>
      </c>
      <c r="Y411">
        <v>2</v>
      </c>
      <c r="Z411">
        <v>1</v>
      </c>
    </row>
    <row r="412" spans="23:26" x14ac:dyDescent="0.25">
      <c r="W412" s="4" t="s">
        <v>101</v>
      </c>
      <c r="X412">
        <f>INDEX(B:B,MATCH(W412,A:A,0))</f>
        <v>5043</v>
      </c>
      <c r="Y412">
        <v>1</v>
      </c>
    </row>
    <row r="413" spans="23:26" x14ac:dyDescent="0.25">
      <c r="W413" s="4" t="s">
        <v>101</v>
      </c>
      <c r="X413">
        <f>INDEX(B:B,MATCH(W413,A:A,0))</f>
        <v>5043</v>
      </c>
      <c r="Y413">
        <v>1</v>
      </c>
    </row>
    <row r="414" spans="23:26" x14ac:dyDescent="0.25">
      <c r="W414" s="4" t="s">
        <v>101</v>
      </c>
      <c r="X414">
        <f>INDEX(B:B,MATCH(W414,A:A,0))</f>
        <v>5043</v>
      </c>
      <c r="Y414">
        <v>1</v>
      </c>
    </row>
    <row r="415" spans="23:26" x14ac:dyDescent="0.25">
      <c r="W415" s="4" t="s">
        <v>101</v>
      </c>
      <c r="X415">
        <f>INDEX(B:B,MATCH(W415,A:A,0))</f>
        <v>5043</v>
      </c>
      <c r="Y415">
        <v>1</v>
      </c>
    </row>
    <row r="416" spans="23:26" x14ac:dyDescent="0.25">
      <c r="W416" s="4" t="s">
        <v>101</v>
      </c>
      <c r="X416">
        <f>INDEX(B:B,MATCH(W416,A:A,0))</f>
        <v>5043</v>
      </c>
      <c r="Y416">
        <v>1</v>
      </c>
    </row>
    <row r="417" spans="23:26" x14ac:dyDescent="0.25">
      <c r="W417" s="4" t="s">
        <v>101</v>
      </c>
      <c r="X417">
        <f>INDEX(B:B,MATCH(W417,A:A,0))</f>
        <v>5043</v>
      </c>
      <c r="Y417">
        <v>1</v>
      </c>
    </row>
    <row r="418" spans="23:26" x14ac:dyDescent="0.25">
      <c r="W418" s="4" t="s">
        <v>101</v>
      </c>
      <c r="X418">
        <f>INDEX(B:B,MATCH(W418,A:A,0))</f>
        <v>5043</v>
      </c>
      <c r="Y418">
        <v>1</v>
      </c>
    </row>
    <row r="419" spans="23:26" x14ac:dyDescent="0.25">
      <c r="W419" s="4" t="s">
        <v>102</v>
      </c>
      <c r="X419" t="str">
        <f>INDEX(B:B,MATCH(W419,A:A,0))</f>
        <v>X245</v>
      </c>
      <c r="Y419">
        <v>2</v>
      </c>
      <c r="Z419">
        <v>3</v>
      </c>
    </row>
    <row r="420" spans="23:26" x14ac:dyDescent="0.25">
      <c r="W420" s="4" t="s">
        <v>102</v>
      </c>
      <c r="X420" t="str">
        <f>INDEX(B:B,MATCH(W420,A:A,0))</f>
        <v>X245</v>
      </c>
      <c r="Z420">
        <v>2</v>
      </c>
    </row>
    <row r="421" spans="23:26" x14ac:dyDescent="0.25">
      <c r="W421" s="4" t="s">
        <v>102</v>
      </c>
      <c r="X421" t="str">
        <f>INDEX(B:B,MATCH(W421,A:A,0))</f>
        <v>X245</v>
      </c>
      <c r="Z421">
        <v>1</v>
      </c>
    </row>
    <row r="422" spans="23:26" x14ac:dyDescent="0.25">
      <c r="W422" s="4" t="s">
        <v>102</v>
      </c>
      <c r="X422" t="str">
        <f>INDEX(B:B,MATCH(W422,A:A,0))</f>
        <v>X245</v>
      </c>
      <c r="Z422">
        <v>1</v>
      </c>
    </row>
    <row r="423" spans="23:26" x14ac:dyDescent="0.25">
      <c r="W423" s="4" t="s">
        <v>102</v>
      </c>
      <c r="X423" t="str">
        <f>INDEX(B:B,MATCH(W423,A:A,0))</f>
        <v>X245</v>
      </c>
      <c r="Z423">
        <v>3</v>
      </c>
    </row>
    <row r="424" spans="23:26" x14ac:dyDescent="0.25">
      <c r="W424" s="4" t="s">
        <v>102</v>
      </c>
      <c r="X424" t="str">
        <f>INDEX(B:B,MATCH(W424,A:A,0))</f>
        <v>X245</v>
      </c>
      <c r="Y424">
        <v>1</v>
      </c>
      <c r="Z424">
        <v>2</v>
      </c>
    </row>
    <row r="425" spans="23:26" x14ac:dyDescent="0.25">
      <c r="W425" s="4" t="s">
        <v>102</v>
      </c>
      <c r="X425" t="str">
        <f>INDEX(B:B,MATCH(W425,A:A,0))</f>
        <v>X245</v>
      </c>
      <c r="Y425">
        <v>1</v>
      </c>
    </row>
    <row r="426" spans="23:26" x14ac:dyDescent="0.25">
      <c r="W426" s="4" t="s">
        <v>102</v>
      </c>
      <c r="X426" t="str">
        <f>INDEX(B:B,MATCH(W426,A:A,0))</f>
        <v>X245</v>
      </c>
      <c r="Y426">
        <v>1</v>
      </c>
    </row>
    <row r="427" spans="23:26" x14ac:dyDescent="0.25">
      <c r="W427" s="4" t="s">
        <v>103</v>
      </c>
      <c r="X427">
        <f>INDEX(B:B,MATCH(W427,A:A,0))</f>
        <v>5043</v>
      </c>
      <c r="Y427">
        <v>1</v>
      </c>
    </row>
    <row r="428" spans="23:26" x14ac:dyDescent="0.25">
      <c r="W428" s="4" t="s">
        <v>103</v>
      </c>
      <c r="X428">
        <f>INDEX(B:B,MATCH(W428,A:A,0))</f>
        <v>5043</v>
      </c>
      <c r="Y428">
        <v>2</v>
      </c>
      <c r="Z428">
        <v>3</v>
      </c>
    </row>
    <row r="429" spans="23:26" x14ac:dyDescent="0.25">
      <c r="W429" s="4" t="s">
        <v>104</v>
      </c>
      <c r="X429" t="str">
        <f>INDEX(B:B,MATCH(W429,A:A,0))</f>
        <v>X245</v>
      </c>
      <c r="Y429">
        <v>3</v>
      </c>
      <c r="Z429">
        <v>5</v>
      </c>
    </row>
    <row r="430" spans="23:26" x14ac:dyDescent="0.25">
      <c r="W430" s="4" t="s">
        <v>104</v>
      </c>
      <c r="X430" t="str">
        <f>INDEX(B:B,MATCH(W430,A:A,0))</f>
        <v>X245</v>
      </c>
      <c r="Z430">
        <v>5</v>
      </c>
    </row>
    <row r="431" spans="23:26" x14ac:dyDescent="0.25">
      <c r="W431" s="4" t="s">
        <v>104</v>
      </c>
      <c r="X431" t="str">
        <f>INDEX(B:B,MATCH(W431,A:A,0))</f>
        <v>X245</v>
      </c>
      <c r="Y431">
        <v>1</v>
      </c>
      <c r="Z431">
        <v>4</v>
      </c>
    </row>
    <row r="432" spans="23:26" x14ac:dyDescent="0.25">
      <c r="W432" s="4" t="s">
        <v>105</v>
      </c>
      <c r="X432" t="str">
        <f>INDEX(B:B,MATCH(W432,A:A,0))</f>
        <v>X245</v>
      </c>
      <c r="Y432">
        <v>1</v>
      </c>
    </row>
    <row r="433" spans="23:26" x14ac:dyDescent="0.25">
      <c r="W433" s="4" t="s">
        <v>105</v>
      </c>
      <c r="X433" t="str">
        <f>INDEX(B:B,MATCH(W433,A:A,0))</f>
        <v>X245</v>
      </c>
      <c r="Y433">
        <v>1</v>
      </c>
      <c r="Z433">
        <v>1</v>
      </c>
    </row>
    <row r="434" spans="23:26" x14ac:dyDescent="0.25">
      <c r="W434" s="4" t="s">
        <v>105</v>
      </c>
      <c r="X434" t="str">
        <f>INDEX(B:B,MATCH(W434,A:A,0))</f>
        <v>X245</v>
      </c>
      <c r="Y434">
        <v>2</v>
      </c>
      <c r="Z434">
        <v>6</v>
      </c>
    </row>
    <row r="435" spans="23:26" x14ac:dyDescent="0.25">
      <c r="W435" s="4" t="s">
        <v>105</v>
      </c>
      <c r="X435" t="str">
        <f>INDEX(B:B,MATCH(W435,A:A,0))</f>
        <v>X245</v>
      </c>
      <c r="Z435">
        <v>1</v>
      </c>
    </row>
    <row r="436" spans="23:26" x14ac:dyDescent="0.25">
      <c r="W436" s="4" t="s">
        <v>105</v>
      </c>
      <c r="X436" t="str">
        <f>INDEX(B:B,MATCH(W436,A:A,0))</f>
        <v>X245</v>
      </c>
      <c r="Y436">
        <v>1</v>
      </c>
      <c r="Z436">
        <v>3</v>
      </c>
    </row>
    <row r="437" spans="23:26" x14ac:dyDescent="0.25">
      <c r="W437" s="4" t="s">
        <v>105</v>
      </c>
      <c r="X437" t="str">
        <f>INDEX(B:B,MATCH(W437,A:A,0))</f>
        <v>X245</v>
      </c>
      <c r="Y437">
        <v>1</v>
      </c>
      <c r="Z437">
        <v>3</v>
      </c>
    </row>
    <row r="438" spans="23:26" x14ac:dyDescent="0.25">
      <c r="W438" s="4" t="s">
        <v>106</v>
      </c>
      <c r="X438" t="str">
        <f>INDEX(B:B,MATCH(W438,A:A,0))</f>
        <v>X245</v>
      </c>
      <c r="Y438">
        <v>1</v>
      </c>
      <c r="Z438">
        <v>1</v>
      </c>
    </row>
    <row r="439" spans="23:26" x14ac:dyDescent="0.25">
      <c r="W439" s="4" t="s">
        <v>106</v>
      </c>
      <c r="X439" t="str">
        <f>INDEX(B:B,MATCH(W439,A:A,0))</f>
        <v>X245</v>
      </c>
      <c r="Y439">
        <v>1</v>
      </c>
      <c r="Z439">
        <v>3</v>
      </c>
    </row>
    <row r="440" spans="23:26" x14ac:dyDescent="0.25">
      <c r="W440" s="4" t="s">
        <v>106</v>
      </c>
      <c r="X440" t="str">
        <f>INDEX(B:B,MATCH(W440,A:A,0))</f>
        <v>X245</v>
      </c>
      <c r="Y440">
        <v>2</v>
      </c>
    </row>
    <row r="441" spans="23:26" x14ac:dyDescent="0.25">
      <c r="W441" s="4" t="s">
        <v>106</v>
      </c>
      <c r="X441" t="str">
        <f>INDEX(B:B,MATCH(W441,A:A,0))</f>
        <v>X245</v>
      </c>
      <c r="Y441">
        <v>1</v>
      </c>
    </row>
    <row r="442" spans="23:26" x14ac:dyDescent="0.25">
      <c r="W442" s="4" t="s">
        <v>106</v>
      </c>
      <c r="X442" t="str">
        <f>INDEX(B:B,MATCH(W442,A:A,0))</f>
        <v>X245</v>
      </c>
      <c r="Y442">
        <v>2</v>
      </c>
    </row>
    <row r="443" spans="23:26" x14ac:dyDescent="0.25">
      <c r="W443" s="4" t="s">
        <v>106</v>
      </c>
      <c r="X443" t="str">
        <f>INDEX(B:B,MATCH(W443,A:A,0))</f>
        <v>X245</v>
      </c>
      <c r="Y443">
        <v>2</v>
      </c>
      <c r="Z443">
        <v>3</v>
      </c>
    </row>
    <row r="444" spans="23:26" x14ac:dyDescent="0.25">
      <c r="W444" s="4" t="s">
        <v>107</v>
      </c>
      <c r="X444" t="str">
        <f>INDEX(B:B,MATCH(W444,A:A,0))</f>
        <v>X245</v>
      </c>
      <c r="Y444">
        <v>1</v>
      </c>
    </row>
    <row r="445" spans="23:26" x14ac:dyDescent="0.25">
      <c r="W445" s="4" t="s">
        <v>107</v>
      </c>
      <c r="X445" t="str">
        <f>INDEX(B:B,MATCH(W445,A:A,0))</f>
        <v>X245</v>
      </c>
      <c r="Y445">
        <v>1</v>
      </c>
    </row>
    <row r="446" spans="23:26" x14ac:dyDescent="0.25">
      <c r="W446" s="4" t="s">
        <v>107</v>
      </c>
      <c r="X446" t="str">
        <f>INDEX(B:B,MATCH(W446,A:A,0))</f>
        <v>X245</v>
      </c>
      <c r="Y446">
        <v>2</v>
      </c>
      <c r="Z446">
        <v>2</v>
      </c>
    </row>
    <row r="447" spans="23:26" x14ac:dyDescent="0.25">
      <c r="W447" s="4" t="s">
        <v>107</v>
      </c>
      <c r="X447" t="str">
        <f>INDEX(B:B,MATCH(W447,A:A,0))</f>
        <v>X245</v>
      </c>
      <c r="Y447">
        <v>2</v>
      </c>
      <c r="Z447">
        <v>4</v>
      </c>
    </row>
    <row r="448" spans="23:26" x14ac:dyDescent="0.25">
      <c r="W448" s="4" t="s">
        <v>107</v>
      </c>
      <c r="X448" t="str">
        <f>INDEX(B:B,MATCH(W448,A:A,0))</f>
        <v>X245</v>
      </c>
      <c r="Y448">
        <v>1</v>
      </c>
      <c r="Z448">
        <v>3</v>
      </c>
    </row>
    <row r="449" spans="23:26" x14ac:dyDescent="0.25">
      <c r="W449" s="4" t="s">
        <v>107</v>
      </c>
      <c r="X449" t="str">
        <f>INDEX(B:B,MATCH(W449,A:A,0))</f>
        <v>X245</v>
      </c>
      <c r="Y449">
        <v>3</v>
      </c>
    </row>
    <row r="450" spans="23:26" x14ac:dyDescent="0.25">
      <c r="W450" s="4" t="s">
        <v>107</v>
      </c>
      <c r="X450" t="str">
        <f>INDEX(B:B,MATCH(W450,A:A,0))</f>
        <v>X245</v>
      </c>
      <c r="Y450">
        <v>2</v>
      </c>
    </row>
    <row r="451" spans="23:26" x14ac:dyDescent="0.25">
      <c r="W451" s="4" t="s">
        <v>107</v>
      </c>
      <c r="X451" t="str">
        <f>INDEX(B:B,MATCH(W451,A:A,0))</f>
        <v>X245</v>
      </c>
      <c r="Y451">
        <v>2</v>
      </c>
      <c r="Z451">
        <v>1</v>
      </c>
    </row>
    <row r="452" spans="23:26" x14ac:dyDescent="0.25">
      <c r="W452" s="4" t="s">
        <v>107</v>
      </c>
      <c r="X452" t="str">
        <f>INDEX(B:B,MATCH(W452,A:A,0))</f>
        <v>X245</v>
      </c>
      <c r="Y452">
        <v>1</v>
      </c>
    </row>
    <row r="453" spans="23:26" x14ac:dyDescent="0.25">
      <c r="W453" s="4" t="s">
        <v>107</v>
      </c>
      <c r="X453" t="str">
        <f>INDEX(B:B,MATCH(W453,A:A,0))</f>
        <v>X245</v>
      </c>
      <c r="Y453">
        <v>1</v>
      </c>
    </row>
    <row r="454" spans="23:26" x14ac:dyDescent="0.25">
      <c r="W454" s="4" t="s">
        <v>107</v>
      </c>
      <c r="X454" t="str">
        <f>INDEX(B:B,MATCH(W454,A:A,0))</f>
        <v>X245</v>
      </c>
      <c r="Y454">
        <v>1</v>
      </c>
    </row>
    <row r="455" spans="23:26" x14ac:dyDescent="0.25">
      <c r="W455" s="4" t="s">
        <v>107</v>
      </c>
      <c r="X455" t="str">
        <f>INDEX(B:B,MATCH(W455,A:A,0))</f>
        <v>X245</v>
      </c>
      <c r="Y455">
        <v>1</v>
      </c>
    </row>
    <row r="456" spans="23:26" x14ac:dyDescent="0.25">
      <c r="W456" s="4" t="s">
        <v>108</v>
      </c>
      <c r="X456" t="str">
        <f>INDEX(B:B,MATCH(W456,A:A,0))</f>
        <v>F949</v>
      </c>
      <c r="Y456">
        <v>2</v>
      </c>
    </row>
    <row r="457" spans="23:26" x14ac:dyDescent="0.25">
      <c r="W457" s="4" t="s">
        <v>108</v>
      </c>
      <c r="X457" t="str">
        <f>INDEX(B:B,MATCH(W457,A:A,0))</f>
        <v>F949</v>
      </c>
      <c r="Y457">
        <v>1</v>
      </c>
      <c r="Z457">
        <v>4</v>
      </c>
    </row>
    <row r="458" spans="23:26" x14ac:dyDescent="0.25">
      <c r="W458" s="4" t="s">
        <v>108</v>
      </c>
      <c r="X458" t="str">
        <f>INDEX(B:B,MATCH(W458,A:A,0))</f>
        <v>F949</v>
      </c>
      <c r="Y458">
        <v>1</v>
      </c>
      <c r="Z458">
        <v>3</v>
      </c>
    </row>
    <row r="459" spans="23:26" x14ac:dyDescent="0.25">
      <c r="W459" s="4" t="s">
        <v>108</v>
      </c>
      <c r="X459" t="str">
        <f>INDEX(B:B,MATCH(W459,A:A,0))</f>
        <v>F949</v>
      </c>
      <c r="Y459">
        <v>1</v>
      </c>
      <c r="Z459">
        <v>1</v>
      </c>
    </row>
    <row r="460" spans="23:26" x14ac:dyDescent="0.25">
      <c r="W460" s="4" t="s">
        <v>108</v>
      </c>
      <c r="X460" t="str">
        <f>INDEX(B:B,MATCH(W460,A:A,0))</f>
        <v>F949</v>
      </c>
      <c r="Y460">
        <v>2</v>
      </c>
    </row>
    <row r="461" spans="23:26" x14ac:dyDescent="0.25">
      <c r="W461" s="4" t="s">
        <v>108</v>
      </c>
      <c r="X461" t="str">
        <f>INDEX(B:B,MATCH(W461,A:A,0))</f>
        <v>F949</v>
      </c>
      <c r="Y461">
        <v>2</v>
      </c>
    </row>
    <row r="462" spans="23:26" x14ac:dyDescent="0.25">
      <c r="W462" s="4" t="s">
        <v>109</v>
      </c>
      <c r="X462" t="str">
        <f>INDEX(B:B,MATCH(W462,A:A,0))</f>
        <v>F949</v>
      </c>
      <c r="Y462">
        <v>2</v>
      </c>
      <c r="Z462">
        <v>3</v>
      </c>
    </row>
    <row r="463" spans="23:26" x14ac:dyDescent="0.25">
      <c r="W463" s="4" t="s">
        <v>109</v>
      </c>
      <c r="X463" t="str">
        <f>INDEX(B:B,MATCH(W463,A:A,0))</f>
        <v>F949</v>
      </c>
      <c r="Y463">
        <v>1</v>
      </c>
    </row>
    <row r="464" spans="23:26" x14ac:dyDescent="0.25">
      <c r="W464" s="4" t="s">
        <v>109</v>
      </c>
      <c r="X464" t="str">
        <f>INDEX(B:B,MATCH(W464,A:A,0))</f>
        <v>F949</v>
      </c>
      <c r="Y464">
        <v>3</v>
      </c>
      <c r="Z464">
        <v>3</v>
      </c>
    </row>
    <row r="465" spans="23:26" x14ac:dyDescent="0.25">
      <c r="W465" s="4" t="s">
        <v>109</v>
      </c>
      <c r="X465" t="str">
        <f>INDEX(B:B,MATCH(W465,A:A,0))</f>
        <v>F949</v>
      </c>
      <c r="Y465">
        <v>1</v>
      </c>
    </row>
    <row r="466" spans="23:26" x14ac:dyDescent="0.25">
      <c r="W466" s="4" t="s">
        <v>109</v>
      </c>
      <c r="X466" t="str">
        <f>INDEX(B:B,MATCH(W466,A:A,0))</f>
        <v>F949</v>
      </c>
      <c r="Y466">
        <v>1</v>
      </c>
    </row>
    <row r="467" spans="23:26" x14ac:dyDescent="0.25">
      <c r="W467" s="4" t="s">
        <v>109</v>
      </c>
      <c r="X467" t="str">
        <f>INDEX(B:B,MATCH(W467,A:A,0))</f>
        <v>F949</v>
      </c>
      <c r="Y467">
        <v>2</v>
      </c>
    </row>
    <row r="468" spans="23:26" x14ac:dyDescent="0.25">
      <c r="W468" s="4" t="s">
        <v>109</v>
      </c>
      <c r="X468" t="str">
        <f>INDEX(B:B,MATCH(W468,A:A,0))</f>
        <v>F949</v>
      </c>
      <c r="Y468">
        <v>1</v>
      </c>
    </row>
    <row r="469" spans="23:26" x14ac:dyDescent="0.25">
      <c r="W469" s="4" t="s">
        <v>109</v>
      </c>
      <c r="X469" t="str">
        <f>INDEX(B:B,MATCH(W469,A:A,0))</f>
        <v>F949</v>
      </c>
      <c r="Y469">
        <v>2</v>
      </c>
      <c r="Z469">
        <v>4</v>
      </c>
    </row>
    <row r="470" spans="23:26" x14ac:dyDescent="0.25">
      <c r="W470" s="4" t="s">
        <v>109</v>
      </c>
      <c r="X470" t="str">
        <f>INDEX(B:B,MATCH(W470,A:A,0))</f>
        <v>F949</v>
      </c>
      <c r="Y470">
        <v>1</v>
      </c>
    </row>
    <row r="471" spans="23:26" x14ac:dyDescent="0.25">
      <c r="W471" s="4" t="s">
        <v>109</v>
      </c>
      <c r="X471" t="str">
        <f>INDEX(B:B,MATCH(W471,A:A,0))</f>
        <v>F949</v>
      </c>
      <c r="Y471">
        <v>3</v>
      </c>
    </row>
    <row r="472" spans="23:26" x14ac:dyDescent="0.25">
      <c r="W472" s="4" t="s">
        <v>109</v>
      </c>
      <c r="X472" t="str">
        <f>INDEX(B:B,MATCH(W472,A:A,0))</f>
        <v>F949</v>
      </c>
      <c r="Y472">
        <v>1</v>
      </c>
      <c r="Z472">
        <v>1</v>
      </c>
    </row>
    <row r="473" spans="23:26" x14ac:dyDescent="0.25">
      <c r="W473" s="4" t="s">
        <v>110</v>
      </c>
      <c r="X473" t="str">
        <f>INDEX(B:B,MATCH(W473,A:A,0))</f>
        <v>F949</v>
      </c>
      <c r="Z473">
        <v>1</v>
      </c>
    </row>
    <row r="474" spans="23:26" x14ac:dyDescent="0.25">
      <c r="W474" s="4" t="s">
        <v>110</v>
      </c>
      <c r="X474" t="str">
        <f>INDEX(B:B,MATCH(W474,A:A,0))</f>
        <v>F949</v>
      </c>
      <c r="Z474">
        <v>4</v>
      </c>
    </row>
    <row r="475" spans="23:26" x14ac:dyDescent="0.25">
      <c r="W475" s="4" t="s">
        <v>110</v>
      </c>
      <c r="X475" t="str">
        <f>INDEX(B:B,MATCH(W475,A:A,0))</f>
        <v>F949</v>
      </c>
      <c r="Z475">
        <v>6</v>
      </c>
    </row>
    <row r="476" spans="23:26" x14ac:dyDescent="0.25">
      <c r="W476" s="4" t="s">
        <v>110</v>
      </c>
      <c r="X476" t="str">
        <f>INDEX(B:B,MATCH(W476,A:A,0))</f>
        <v>F949</v>
      </c>
      <c r="Y476">
        <v>1</v>
      </c>
      <c r="Z476">
        <v>3</v>
      </c>
    </row>
    <row r="477" spans="23:26" x14ac:dyDescent="0.25">
      <c r="W477" s="4" t="s">
        <v>111</v>
      </c>
      <c r="X477" t="str">
        <f>INDEX(B:B,MATCH(W477,A:A,0))</f>
        <v>F949</v>
      </c>
      <c r="Y477">
        <v>2</v>
      </c>
      <c r="Z477">
        <v>3</v>
      </c>
    </row>
    <row r="478" spans="23:26" x14ac:dyDescent="0.25">
      <c r="W478" s="4" t="s">
        <v>111</v>
      </c>
      <c r="X478" t="str">
        <f>INDEX(B:B,MATCH(W478,A:A,0))</f>
        <v>F949</v>
      </c>
      <c r="Y478">
        <v>1</v>
      </c>
    </row>
    <row r="479" spans="23:26" x14ac:dyDescent="0.25">
      <c r="W479" s="4" t="s">
        <v>111</v>
      </c>
      <c r="X479" t="str">
        <f>INDEX(B:B,MATCH(W479,A:A,0))</f>
        <v>F949</v>
      </c>
      <c r="Y479">
        <v>3</v>
      </c>
    </row>
    <row r="480" spans="23:26" x14ac:dyDescent="0.25">
      <c r="W480" s="4" t="s">
        <v>111</v>
      </c>
      <c r="X480" t="str">
        <f>INDEX(B:B,MATCH(W480,A:A,0))</f>
        <v>F949</v>
      </c>
      <c r="Y480">
        <v>2</v>
      </c>
    </row>
    <row r="481" spans="23:26" x14ac:dyDescent="0.25">
      <c r="W481" s="4" t="s">
        <v>111</v>
      </c>
      <c r="X481" t="str">
        <f>INDEX(B:B,MATCH(W481,A:A,0))</f>
        <v>F949</v>
      </c>
      <c r="Y481">
        <v>1</v>
      </c>
    </row>
    <row r="482" spans="23:26" x14ac:dyDescent="0.25">
      <c r="W482" s="4" t="s">
        <v>112</v>
      </c>
      <c r="X482" t="str">
        <f>INDEX(B:B,MATCH(W482,A:A,0))</f>
        <v>F949</v>
      </c>
      <c r="Y482">
        <v>2</v>
      </c>
    </row>
    <row r="483" spans="23:26" x14ac:dyDescent="0.25">
      <c r="W483" s="4" t="s">
        <v>112</v>
      </c>
      <c r="X483" t="str">
        <f>INDEX(B:B,MATCH(W483,A:A,0))</f>
        <v>F949</v>
      </c>
      <c r="Y483">
        <v>1</v>
      </c>
    </row>
    <row r="484" spans="23:26" x14ac:dyDescent="0.25">
      <c r="W484" s="4" t="s">
        <v>112</v>
      </c>
      <c r="X484" t="str">
        <f>INDEX(B:B,MATCH(W484,A:A,0))</f>
        <v>F949</v>
      </c>
      <c r="Y484">
        <v>1</v>
      </c>
    </row>
    <row r="485" spans="23:26" x14ac:dyDescent="0.25">
      <c r="W485" s="4" t="s">
        <v>112</v>
      </c>
      <c r="X485" t="str">
        <f>INDEX(B:B,MATCH(W485,A:A,0))</f>
        <v>F949</v>
      </c>
      <c r="Y485">
        <v>1</v>
      </c>
    </row>
    <row r="486" spans="23:26" x14ac:dyDescent="0.25">
      <c r="W486" s="4" t="s">
        <v>112</v>
      </c>
      <c r="X486" t="str">
        <f>INDEX(B:B,MATCH(W486,A:A,0))</f>
        <v>F949</v>
      </c>
      <c r="Y486">
        <v>2</v>
      </c>
    </row>
    <row r="487" spans="23:26" x14ac:dyDescent="0.25">
      <c r="W487" s="4" t="s">
        <v>112</v>
      </c>
      <c r="X487" t="str">
        <f>INDEX(B:B,MATCH(W487,A:A,0))</f>
        <v>F949</v>
      </c>
      <c r="Y487">
        <v>1</v>
      </c>
    </row>
    <row r="488" spans="23:26" x14ac:dyDescent="0.25">
      <c r="W488" s="4" t="s">
        <v>112</v>
      </c>
      <c r="X488" t="str">
        <f>INDEX(B:B,MATCH(W488,A:A,0))</f>
        <v>F949</v>
      </c>
      <c r="Y488">
        <v>1</v>
      </c>
    </row>
    <row r="489" spans="23:26" x14ac:dyDescent="0.25">
      <c r="W489" s="4" t="s">
        <v>112</v>
      </c>
      <c r="X489" t="str">
        <f>INDEX(B:B,MATCH(W489,A:A,0))</f>
        <v>F949</v>
      </c>
      <c r="Y489">
        <v>1</v>
      </c>
    </row>
    <row r="490" spans="23:26" x14ac:dyDescent="0.25">
      <c r="W490" s="4" t="s">
        <v>112</v>
      </c>
      <c r="X490" t="str">
        <f>INDEX(B:B,MATCH(W490,A:A,0))</f>
        <v>F949</v>
      </c>
      <c r="Y490">
        <v>1</v>
      </c>
    </row>
    <row r="491" spans="23:26" x14ac:dyDescent="0.25">
      <c r="W491" s="4" t="s">
        <v>112</v>
      </c>
      <c r="X491" t="str">
        <f>INDEX(B:B,MATCH(W491,A:A,0))</f>
        <v>F949</v>
      </c>
      <c r="Y491">
        <v>2</v>
      </c>
    </row>
    <row r="492" spans="23:26" x14ac:dyDescent="0.25">
      <c r="W492" s="4" t="s">
        <v>172</v>
      </c>
      <c r="X492" t="str">
        <f>INDEX(B:B,MATCH(W492,A:A,0))</f>
        <v>F981</v>
      </c>
      <c r="Y492">
        <v>1</v>
      </c>
      <c r="Z492">
        <v>7</v>
      </c>
    </row>
    <row r="493" spans="23:26" x14ac:dyDescent="0.25">
      <c r="W493" s="4" t="s">
        <v>172</v>
      </c>
      <c r="X493" t="str">
        <f>INDEX(B:B,MATCH(W493,A:A,0))</f>
        <v>F981</v>
      </c>
      <c r="Y493">
        <v>1</v>
      </c>
      <c r="Z493">
        <v>2</v>
      </c>
    </row>
    <row r="494" spans="23:26" x14ac:dyDescent="0.25">
      <c r="W494" s="4" t="s">
        <v>172</v>
      </c>
      <c r="X494" t="str">
        <f>INDEX(B:B,MATCH(W494,A:A,0))</f>
        <v>F981</v>
      </c>
      <c r="Y494">
        <v>2</v>
      </c>
      <c r="Z494">
        <v>2</v>
      </c>
    </row>
    <row r="495" spans="23:26" x14ac:dyDescent="0.25">
      <c r="W495" s="4" t="s">
        <v>172</v>
      </c>
      <c r="X495" t="str">
        <f>INDEX(B:B,MATCH(W495,A:A,0))</f>
        <v>F981</v>
      </c>
      <c r="Z495">
        <v>2</v>
      </c>
    </row>
    <row r="496" spans="23:26" x14ac:dyDescent="0.25">
      <c r="W496" s="4" t="s">
        <v>172</v>
      </c>
      <c r="X496" t="str">
        <f>INDEX(B:B,MATCH(W496,A:A,0))</f>
        <v>F981</v>
      </c>
      <c r="Z496">
        <v>1</v>
      </c>
    </row>
    <row r="497" spans="23:26" x14ac:dyDescent="0.25">
      <c r="W497" s="4" t="s">
        <v>172</v>
      </c>
      <c r="X497" t="str">
        <f>INDEX(B:B,MATCH(W497,A:A,0))</f>
        <v>F981</v>
      </c>
      <c r="Z497">
        <v>1</v>
      </c>
    </row>
    <row r="498" spans="23:26" x14ac:dyDescent="0.25">
      <c r="W498" s="4" t="s">
        <v>172</v>
      </c>
      <c r="X498" t="str">
        <f>INDEX(B:B,MATCH(W498,A:A,0))</f>
        <v>F981</v>
      </c>
      <c r="Z498">
        <v>1</v>
      </c>
    </row>
    <row r="499" spans="23:26" x14ac:dyDescent="0.25">
      <c r="W499" s="4" t="s">
        <v>172</v>
      </c>
      <c r="X499" t="str">
        <f>INDEX(B:B,MATCH(W499,A:A,0))</f>
        <v>F981</v>
      </c>
      <c r="Z499">
        <v>11</v>
      </c>
    </row>
    <row r="500" spans="23:26" x14ac:dyDescent="0.25">
      <c r="W500" s="4" t="s">
        <v>172</v>
      </c>
      <c r="X500" t="str">
        <f>INDEX(B:B,MATCH(W500,A:A,0))</f>
        <v>F981</v>
      </c>
      <c r="Z500">
        <v>2</v>
      </c>
    </row>
    <row r="501" spans="23:26" x14ac:dyDescent="0.25">
      <c r="W501" s="4" t="s">
        <v>172</v>
      </c>
      <c r="X501" t="str">
        <f>INDEX(B:B,MATCH(W501,A:A,0))</f>
        <v>F981</v>
      </c>
      <c r="Z501">
        <v>2</v>
      </c>
    </row>
    <row r="502" spans="23:26" x14ac:dyDescent="0.25">
      <c r="W502" s="4" t="s">
        <v>172</v>
      </c>
      <c r="X502" t="str">
        <f>INDEX(B:B,MATCH(W502,A:A,0))</f>
        <v>F981</v>
      </c>
      <c r="Z502">
        <v>2</v>
      </c>
    </row>
    <row r="503" spans="23:26" x14ac:dyDescent="0.25">
      <c r="W503" s="4" t="s">
        <v>172</v>
      </c>
      <c r="X503" t="str">
        <f>INDEX(B:B,MATCH(W503,A:A,0))</f>
        <v>F981</v>
      </c>
      <c r="Z503">
        <v>2</v>
      </c>
    </row>
    <row r="504" spans="23:26" x14ac:dyDescent="0.25">
      <c r="W504" s="4" t="s">
        <v>172</v>
      </c>
      <c r="X504" t="str">
        <f>INDEX(B:B,MATCH(W504,A:A,0))</f>
        <v>F981</v>
      </c>
      <c r="Z504">
        <v>1</v>
      </c>
    </row>
    <row r="505" spans="23:26" x14ac:dyDescent="0.25">
      <c r="W505" s="4" t="s">
        <v>172</v>
      </c>
      <c r="X505" t="str">
        <f>INDEX(B:B,MATCH(W505,A:A,0))</f>
        <v>F981</v>
      </c>
      <c r="Z505">
        <v>7</v>
      </c>
    </row>
    <row r="506" spans="23:26" x14ac:dyDescent="0.25">
      <c r="W506" s="4" t="s">
        <v>172</v>
      </c>
      <c r="X506" t="str">
        <f>INDEX(B:B,MATCH(W506,A:A,0))</f>
        <v>F981</v>
      </c>
      <c r="Z506">
        <v>1</v>
      </c>
    </row>
    <row r="507" spans="23:26" x14ac:dyDescent="0.25">
      <c r="W507" s="4" t="s">
        <v>172</v>
      </c>
      <c r="X507" t="str">
        <f>INDEX(B:B,MATCH(W507,A:A,0))</f>
        <v>F981</v>
      </c>
      <c r="Z507">
        <v>2</v>
      </c>
    </row>
    <row r="508" spans="23:26" x14ac:dyDescent="0.25">
      <c r="W508" s="4" t="s">
        <v>173</v>
      </c>
      <c r="X508" t="str">
        <f>INDEX(B:B,MATCH(W508,A:A,0))</f>
        <v>F981</v>
      </c>
      <c r="Z508">
        <v>2</v>
      </c>
    </row>
    <row r="509" spans="23:26" x14ac:dyDescent="0.25">
      <c r="W509" s="4" t="s">
        <v>173</v>
      </c>
      <c r="X509" t="str">
        <f>INDEX(B:B,MATCH(W509,A:A,0))</f>
        <v>F981</v>
      </c>
      <c r="Z509">
        <v>5</v>
      </c>
    </row>
    <row r="510" spans="23:26" x14ac:dyDescent="0.25">
      <c r="W510" s="4" t="s">
        <v>173</v>
      </c>
      <c r="X510" t="str">
        <f>INDEX(B:B,MATCH(W510,A:A,0))</f>
        <v>F981</v>
      </c>
      <c r="Z510">
        <v>1</v>
      </c>
    </row>
    <row r="511" spans="23:26" x14ac:dyDescent="0.25">
      <c r="W511" s="4" t="s">
        <v>174</v>
      </c>
      <c r="X511" t="str">
        <f>INDEX(B:B,MATCH(W511,A:A,0))</f>
        <v>F981</v>
      </c>
      <c r="Y511">
        <v>1</v>
      </c>
      <c r="Z511">
        <v>8</v>
      </c>
    </row>
    <row r="512" spans="23:26" x14ac:dyDescent="0.25">
      <c r="W512" s="4" t="s">
        <v>174</v>
      </c>
      <c r="X512" t="str">
        <f>INDEX(B:B,MATCH(W512,A:A,0))</f>
        <v>F981</v>
      </c>
      <c r="Y512">
        <v>1</v>
      </c>
      <c r="Z512">
        <v>4</v>
      </c>
    </row>
    <row r="513" spans="23:26" x14ac:dyDescent="0.25">
      <c r="W513" s="4" t="s">
        <v>174</v>
      </c>
      <c r="X513" t="str">
        <f>INDEX(B:B,MATCH(W513,A:A,0))</f>
        <v>F981</v>
      </c>
      <c r="Y513">
        <v>2</v>
      </c>
      <c r="Z513">
        <v>1</v>
      </c>
    </row>
    <row r="514" spans="23:26" x14ac:dyDescent="0.25">
      <c r="W514" s="4" t="s">
        <v>174</v>
      </c>
      <c r="X514" t="str">
        <f>INDEX(B:B,MATCH(W514,A:A,0))</f>
        <v>F981</v>
      </c>
      <c r="Y514">
        <v>2</v>
      </c>
      <c r="Z514">
        <v>2</v>
      </c>
    </row>
    <row r="515" spans="23:26" x14ac:dyDescent="0.25">
      <c r="W515" s="4" t="s">
        <v>174</v>
      </c>
      <c r="X515" t="str">
        <f>INDEX(B:B,MATCH(W515,A:A,0))</f>
        <v>F981</v>
      </c>
      <c r="Y515">
        <v>2</v>
      </c>
      <c r="Z515">
        <v>1</v>
      </c>
    </row>
    <row r="516" spans="23:26" x14ac:dyDescent="0.25">
      <c r="W516" s="4" t="s">
        <v>174</v>
      </c>
      <c r="X516" t="str">
        <f>INDEX(B:B,MATCH(W516,A:A,0))</f>
        <v>F981</v>
      </c>
      <c r="Y516">
        <v>1</v>
      </c>
      <c r="Z516">
        <v>1</v>
      </c>
    </row>
    <row r="517" spans="23:26" x14ac:dyDescent="0.25">
      <c r="W517" s="4" t="s">
        <v>174</v>
      </c>
      <c r="X517" t="str">
        <f>INDEX(B:B,MATCH(W517,A:A,0))</f>
        <v>F981</v>
      </c>
      <c r="Z517">
        <v>1</v>
      </c>
    </row>
    <row r="518" spans="23:26" x14ac:dyDescent="0.25">
      <c r="W518" s="4" t="s">
        <v>174</v>
      </c>
      <c r="X518" t="str">
        <f>INDEX(B:B,MATCH(W518,A:A,0))</f>
        <v>F981</v>
      </c>
      <c r="Z518">
        <v>2</v>
      </c>
    </row>
    <row r="519" spans="23:26" x14ac:dyDescent="0.25">
      <c r="W519" s="4" t="s">
        <v>174</v>
      </c>
      <c r="X519" t="str">
        <f>INDEX(B:B,MATCH(W519,A:A,0))</f>
        <v>F981</v>
      </c>
      <c r="Z519">
        <v>1</v>
      </c>
    </row>
    <row r="520" spans="23:26" x14ac:dyDescent="0.25">
      <c r="W520" s="4" t="s">
        <v>174</v>
      </c>
      <c r="X520" t="str">
        <f>INDEX(B:B,MATCH(W520,A:A,0))</f>
        <v>F981</v>
      </c>
      <c r="Z520">
        <v>1</v>
      </c>
    </row>
    <row r="521" spans="23:26" x14ac:dyDescent="0.25">
      <c r="W521" s="4" t="s">
        <v>174</v>
      </c>
      <c r="X521" t="str">
        <f>INDEX(B:B,MATCH(W521,A:A,0))</f>
        <v>F981</v>
      </c>
      <c r="Z521">
        <v>5</v>
      </c>
    </row>
    <row r="522" spans="23:26" x14ac:dyDescent="0.25">
      <c r="W522" s="4" t="s">
        <v>174</v>
      </c>
      <c r="X522" t="str">
        <f>INDEX(B:B,MATCH(W522,A:A,0))</f>
        <v>F981</v>
      </c>
      <c r="Z522">
        <v>1</v>
      </c>
    </row>
    <row r="523" spans="23:26" x14ac:dyDescent="0.25">
      <c r="W523" s="4" t="s">
        <v>174</v>
      </c>
      <c r="X523" t="str">
        <f>INDEX(B:B,MATCH(W523,A:A,0))</f>
        <v>F981</v>
      </c>
      <c r="Z523">
        <v>1</v>
      </c>
    </row>
    <row r="524" spans="23:26" x14ac:dyDescent="0.25">
      <c r="W524" s="4" t="s">
        <v>175</v>
      </c>
      <c r="X524" t="str">
        <f>INDEX(B:B,MATCH(W524,A:A,0))</f>
        <v>F981</v>
      </c>
      <c r="Y524">
        <v>1</v>
      </c>
      <c r="Z524">
        <v>1</v>
      </c>
    </row>
    <row r="525" spans="23:26" x14ac:dyDescent="0.25">
      <c r="W525" s="4" t="s">
        <v>175</v>
      </c>
      <c r="X525" t="str">
        <f>INDEX(B:B,MATCH(W525,A:A,0))</f>
        <v>F981</v>
      </c>
      <c r="Y525">
        <v>1</v>
      </c>
    </row>
    <row r="526" spans="23:26" x14ac:dyDescent="0.25">
      <c r="W526" s="4" t="s">
        <v>175</v>
      </c>
      <c r="X526" t="str">
        <f>INDEX(B:B,MATCH(W526,A:A,0))</f>
        <v>F981</v>
      </c>
      <c r="Y526">
        <v>1</v>
      </c>
    </row>
    <row r="527" spans="23:26" x14ac:dyDescent="0.25">
      <c r="W527" s="4" t="s">
        <v>175</v>
      </c>
      <c r="X527" t="str">
        <f>INDEX(B:B,MATCH(W527,A:A,0))</f>
        <v>F981</v>
      </c>
      <c r="Y527">
        <v>1</v>
      </c>
      <c r="Z527">
        <v>5</v>
      </c>
    </row>
    <row r="528" spans="23:26" x14ac:dyDescent="0.25">
      <c r="W528" s="4" t="s">
        <v>176</v>
      </c>
      <c r="X528" t="str">
        <f>INDEX(B:B,MATCH(W528,A:A,0))</f>
        <v>F981</v>
      </c>
      <c r="Y528">
        <v>4</v>
      </c>
    </row>
    <row r="529" spans="23:26" x14ac:dyDescent="0.25">
      <c r="W529" s="4" t="s">
        <v>176</v>
      </c>
      <c r="X529" t="str">
        <f>INDEX(B:B,MATCH(W529,A:A,0))</f>
        <v>F981</v>
      </c>
      <c r="Y529">
        <v>1</v>
      </c>
      <c r="Z529">
        <v>3</v>
      </c>
    </row>
    <row r="530" spans="23:26" x14ac:dyDescent="0.25">
      <c r="W530" s="4" t="s">
        <v>176</v>
      </c>
      <c r="X530" t="str">
        <f>INDEX(B:B,MATCH(W530,A:A,0))</f>
        <v>F981</v>
      </c>
      <c r="Z530">
        <v>2</v>
      </c>
    </row>
    <row r="531" spans="23:26" x14ac:dyDescent="0.25">
      <c r="W531" s="4" t="s">
        <v>176</v>
      </c>
      <c r="X531" t="str">
        <f>INDEX(B:B,MATCH(W531,A:A,0))</f>
        <v>F981</v>
      </c>
      <c r="Z531">
        <v>2</v>
      </c>
    </row>
    <row r="532" spans="23:26" x14ac:dyDescent="0.25">
      <c r="W532" s="4" t="s">
        <v>176</v>
      </c>
      <c r="X532" t="str">
        <f>INDEX(B:B,MATCH(W532,A:A,0))</f>
        <v>F981</v>
      </c>
      <c r="Z532">
        <v>1</v>
      </c>
    </row>
    <row r="533" spans="23:26" x14ac:dyDescent="0.25">
      <c r="W533" s="4" t="s">
        <v>176</v>
      </c>
      <c r="X533" t="str">
        <f>INDEX(B:B,MATCH(W533,A:A,0))</f>
        <v>F981</v>
      </c>
      <c r="Z533">
        <v>1</v>
      </c>
    </row>
    <row r="534" spans="23:26" x14ac:dyDescent="0.25">
      <c r="W534" s="4" t="s">
        <v>176</v>
      </c>
      <c r="X534" t="str">
        <f>INDEX(B:B,MATCH(W534,A:A,0))</f>
        <v>F981</v>
      </c>
      <c r="Z534">
        <v>1</v>
      </c>
    </row>
    <row r="535" spans="23:26" x14ac:dyDescent="0.25">
      <c r="W535" s="4" t="s">
        <v>176</v>
      </c>
      <c r="X535" t="str">
        <f>INDEX(B:B,MATCH(W535,A:A,0))</f>
        <v>F981</v>
      </c>
      <c r="Z535">
        <v>1</v>
      </c>
    </row>
    <row r="536" spans="23:26" x14ac:dyDescent="0.25">
      <c r="W536" s="4" t="s">
        <v>176</v>
      </c>
      <c r="X536" t="str">
        <f>INDEX(B:B,MATCH(W536,A:A,0))</f>
        <v>F981</v>
      </c>
      <c r="Z536">
        <v>1</v>
      </c>
    </row>
    <row r="537" spans="23:26" x14ac:dyDescent="0.25">
      <c r="W537" s="4" t="s">
        <v>176</v>
      </c>
      <c r="X537" t="str">
        <f>INDEX(B:B,MATCH(W537,A:A,0))</f>
        <v>F981</v>
      </c>
      <c r="Z537">
        <v>1</v>
      </c>
    </row>
    <row r="538" spans="23:26" x14ac:dyDescent="0.25">
      <c r="W538" s="4" t="s">
        <v>176</v>
      </c>
      <c r="X538" t="str">
        <f>INDEX(B:B,MATCH(W538,A:A,0))</f>
        <v>F981</v>
      </c>
      <c r="Z538">
        <v>1</v>
      </c>
    </row>
    <row r="539" spans="23:26" x14ac:dyDescent="0.25">
      <c r="W539" s="4" t="s">
        <v>176</v>
      </c>
      <c r="X539" t="str">
        <f>INDEX(B:B,MATCH(W539,A:A,0))</f>
        <v>F981</v>
      </c>
      <c r="Z539">
        <v>5</v>
      </c>
    </row>
    <row r="540" spans="23:26" x14ac:dyDescent="0.25">
      <c r="W540" s="4" t="s">
        <v>176</v>
      </c>
      <c r="X540" t="str">
        <f>INDEX(B:B,MATCH(W540,A:A,0))</f>
        <v>F981</v>
      </c>
      <c r="Z540">
        <v>3</v>
      </c>
    </row>
    <row r="541" spans="23:26" x14ac:dyDescent="0.25">
      <c r="W541" s="4" t="s">
        <v>176</v>
      </c>
      <c r="X541" t="str">
        <f>INDEX(B:B,MATCH(W541,A:A,0))</f>
        <v>F981</v>
      </c>
      <c r="Z541">
        <v>1</v>
      </c>
    </row>
    <row r="542" spans="23:26" x14ac:dyDescent="0.25">
      <c r="W542" s="4" t="s">
        <v>176</v>
      </c>
      <c r="X542" t="str">
        <f>INDEX(B:B,MATCH(W542,A:A,0))</f>
        <v>F981</v>
      </c>
      <c r="Z542">
        <v>1</v>
      </c>
    </row>
    <row r="543" spans="23:26" x14ac:dyDescent="0.25">
      <c r="W543" s="4" t="s">
        <v>176</v>
      </c>
      <c r="X543" t="str">
        <f>INDEX(B:B,MATCH(W543,A:A,0))</f>
        <v>F981</v>
      </c>
      <c r="Z543">
        <v>1</v>
      </c>
    </row>
    <row r="544" spans="23:26" x14ac:dyDescent="0.25">
      <c r="W544" s="4" t="s">
        <v>176</v>
      </c>
      <c r="X544" t="str">
        <f>INDEX(B:B,MATCH(W544,A:A,0))</f>
        <v>F981</v>
      </c>
      <c r="Y544">
        <v>1</v>
      </c>
      <c r="Z544">
        <v>4</v>
      </c>
    </row>
    <row r="545" spans="23:26" x14ac:dyDescent="0.25">
      <c r="W545" s="4" t="s">
        <v>176</v>
      </c>
      <c r="X545" t="str">
        <f>INDEX(B:B,MATCH(W545,A:A,0))</f>
        <v>F981</v>
      </c>
      <c r="Y545">
        <v>1</v>
      </c>
      <c r="Z545">
        <v>5</v>
      </c>
    </row>
    <row r="546" spans="23:26" x14ac:dyDescent="0.25">
      <c r="W546" s="4" t="s">
        <v>176</v>
      </c>
      <c r="X546" t="str">
        <f>INDEX(B:B,MATCH(W546,A:A,0))</f>
        <v>F981</v>
      </c>
      <c r="Z546">
        <v>2</v>
      </c>
    </row>
    <row r="547" spans="23:26" x14ac:dyDescent="0.25">
      <c r="W547" s="4" t="s">
        <v>176</v>
      </c>
      <c r="X547" t="str">
        <f>INDEX(B:B,MATCH(W547,A:A,0))</f>
        <v>F981</v>
      </c>
      <c r="Z547">
        <v>1</v>
      </c>
    </row>
    <row r="548" spans="23:26" x14ac:dyDescent="0.25">
      <c r="W548" s="4" t="s">
        <v>176</v>
      </c>
      <c r="X548" t="str">
        <f>INDEX(B:B,MATCH(W548,A:A,0))</f>
        <v>F981</v>
      </c>
      <c r="Z548">
        <v>3</v>
      </c>
    </row>
    <row r="549" spans="23:26" x14ac:dyDescent="0.25">
      <c r="W549" s="4" t="s">
        <v>113</v>
      </c>
      <c r="X549" t="str">
        <f>INDEX(B:B,MATCH(W549,A:A,0))</f>
        <v>X228</v>
      </c>
      <c r="Y549">
        <v>3</v>
      </c>
    </row>
    <row r="550" spans="23:26" x14ac:dyDescent="0.25">
      <c r="W550" s="4" t="s">
        <v>113</v>
      </c>
      <c r="X550" t="str">
        <f>INDEX(B:B,MATCH(W550,A:A,0))</f>
        <v>X228</v>
      </c>
      <c r="Y550">
        <v>2</v>
      </c>
    </row>
    <row r="551" spans="23:26" x14ac:dyDescent="0.25">
      <c r="W551" s="4" t="s">
        <v>113</v>
      </c>
      <c r="X551" t="str">
        <f>INDEX(B:B,MATCH(W551,A:A,0))</f>
        <v>X228</v>
      </c>
      <c r="Y551">
        <v>1</v>
      </c>
    </row>
    <row r="552" spans="23:26" x14ac:dyDescent="0.25">
      <c r="W552" s="4" t="s">
        <v>113</v>
      </c>
      <c r="X552" t="str">
        <f>INDEX(B:B,MATCH(W552,A:A,0))</f>
        <v>X228</v>
      </c>
      <c r="Y552">
        <v>1</v>
      </c>
    </row>
    <row r="553" spans="23:26" x14ac:dyDescent="0.25">
      <c r="W553" s="4" t="s">
        <v>113</v>
      </c>
      <c r="X553" t="str">
        <f>INDEX(B:B,MATCH(W553,A:A,0))</f>
        <v>X228</v>
      </c>
      <c r="Y553">
        <v>1</v>
      </c>
    </row>
    <row r="554" spans="23:26" x14ac:dyDescent="0.25">
      <c r="W554" s="4" t="s">
        <v>113</v>
      </c>
      <c r="X554" t="str">
        <f>INDEX(B:B,MATCH(W554,A:A,0))</f>
        <v>X228</v>
      </c>
      <c r="Y554">
        <v>1</v>
      </c>
    </row>
    <row r="555" spans="23:26" x14ac:dyDescent="0.25">
      <c r="W555" s="4" t="s">
        <v>113</v>
      </c>
      <c r="X555" t="str">
        <f>INDEX(B:B,MATCH(W555,A:A,0))</f>
        <v>X228</v>
      </c>
      <c r="Y555">
        <v>2</v>
      </c>
    </row>
    <row r="556" spans="23:26" x14ac:dyDescent="0.25">
      <c r="W556" s="4" t="s">
        <v>113</v>
      </c>
      <c r="X556" t="str">
        <f>INDEX(B:B,MATCH(W556,A:A,0))</f>
        <v>X228</v>
      </c>
      <c r="Y556">
        <v>2</v>
      </c>
    </row>
    <row r="557" spans="23:26" x14ac:dyDescent="0.25">
      <c r="W557" s="4" t="s">
        <v>113</v>
      </c>
      <c r="X557" t="str">
        <f>INDEX(B:B,MATCH(W557,A:A,0))</f>
        <v>X228</v>
      </c>
      <c r="Y557">
        <v>1</v>
      </c>
    </row>
    <row r="558" spans="23:26" x14ac:dyDescent="0.25">
      <c r="W558" s="4" t="s">
        <v>114</v>
      </c>
      <c r="X558" t="str">
        <f>INDEX(B:B,MATCH(W558,A:A,0))</f>
        <v>X228</v>
      </c>
      <c r="Y558">
        <v>4</v>
      </c>
    </row>
    <row r="559" spans="23:26" x14ac:dyDescent="0.25">
      <c r="W559" s="4" t="s">
        <v>114</v>
      </c>
      <c r="X559" t="str">
        <f>INDEX(B:B,MATCH(W559,A:A,0))</f>
        <v>X228</v>
      </c>
      <c r="Y559">
        <v>1</v>
      </c>
    </row>
    <row r="560" spans="23:26" x14ac:dyDescent="0.25">
      <c r="W560" s="4" t="s">
        <v>114</v>
      </c>
      <c r="X560" t="str">
        <f>INDEX(B:B,MATCH(W560,A:A,0))</f>
        <v>X228</v>
      </c>
      <c r="Y560">
        <v>1</v>
      </c>
    </row>
    <row r="561" spans="23:26" x14ac:dyDescent="0.25">
      <c r="W561" s="4" t="s">
        <v>114</v>
      </c>
      <c r="X561" t="str">
        <f>INDEX(B:B,MATCH(W561,A:A,0))</f>
        <v>X228</v>
      </c>
      <c r="Y561">
        <v>2</v>
      </c>
    </row>
    <row r="562" spans="23:26" x14ac:dyDescent="0.25">
      <c r="W562" s="4" t="s">
        <v>114</v>
      </c>
      <c r="X562" t="str">
        <f>INDEX(B:B,MATCH(W562,A:A,0))</f>
        <v>X228</v>
      </c>
      <c r="Y562">
        <v>2</v>
      </c>
    </row>
    <row r="563" spans="23:26" x14ac:dyDescent="0.25">
      <c r="W563" s="4" t="s">
        <v>115</v>
      </c>
      <c r="X563" t="str">
        <f>INDEX(B:B,MATCH(W563,A:A,0))</f>
        <v>X228</v>
      </c>
      <c r="Y563">
        <v>1</v>
      </c>
      <c r="Z563">
        <v>4</v>
      </c>
    </row>
    <row r="564" spans="23:26" x14ac:dyDescent="0.25">
      <c r="W564" s="4" t="s">
        <v>115</v>
      </c>
      <c r="X564" t="str">
        <f>INDEX(B:B,MATCH(W564,A:A,0))</f>
        <v>X228</v>
      </c>
      <c r="Y564">
        <v>1</v>
      </c>
      <c r="Z564">
        <v>3</v>
      </c>
    </row>
    <row r="565" spans="23:26" x14ac:dyDescent="0.25">
      <c r="W565" s="4" t="s">
        <v>115</v>
      </c>
      <c r="X565" t="str">
        <f>INDEX(B:B,MATCH(W565,A:A,0))</f>
        <v>X228</v>
      </c>
      <c r="Y565">
        <v>1</v>
      </c>
    </row>
    <row r="566" spans="23:26" x14ac:dyDescent="0.25">
      <c r="W566" s="4" t="s">
        <v>115</v>
      </c>
      <c r="X566" t="str">
        <f>INDEX(B:B,MATCH(W566,A:A,0))</f>
        <v>X228</v>
      </c>
      <c r="Y566">
        <v>1</v>
      </c>
    </row>
    <row r="567" spans="23:26" x14ac:dyDescent="0.25">
      <c r="W567" s="4" t="s">
        <v>115</v>
      </c>
      <c r="X567" t="str">
        <f>INDEX(B:B,MATCH(W567,A:A,0))</f>
        <v>X228</v>
      </c>
      <c r="Y567">
        <v>2</v>
      </c>
    </row>
    <row r="568" spans="23:26" x14ac:dyDescent="0.25">
      <c r="W568" s="4" t="s">
        <v>115</v>
      </c>
      <c r="X568" t="str">
        <f>INDEX(B:B,MATCH(W568,A:A,0))</f>
        <v>X228</v>
      </c>
      <c r="Y568">
        <v>4</v>
      </c>
    </row>
    <row r="569" spans="23:26" x14ac:dyDescent="0.25">
      <c r="W569" s="4" t="s">
        <v>115</v>
      </c>
      <c r="X569" t="str">
        <f>INDEX(B:B,MATCH(W569,A:A,0))</f>
        <v>X228</v>
      </c>
      <c r="Y569">
        <v>1</v>
      </c>
    </row>
    <row r="570" spans="23:26" x14ac:dyDescent="0.25">
      <c r="W570" s="4" t="s">
        <v>115</v>
      </c>
      <c r="X570" t="str">
        <f>INDEX(B:B,MATCH(W570,A:A,0))</f>
        <v>X228</v>
      </c>
      <c r="Y570">
        <v>1</v>
      </c>
      <c r="Z570">
        <v>1</v>
      </c>
    </row>
    <row r="571" spans="23:26" x14ac:dyDescent="0.25">
      <c r="W571" s="4" t="s">
        <v>116</v>
      </c>
      <c r="X571" t="str">
        <f>INDEX(B:B,MATCH(W571,A:A,0))</f>
        <v>X228</v>
      </c>
      <c r="Y571">
        <v>2</v>
      </c>
    </row>
    <row r="572" spans="23:26" x14ac:dyDescent="0.25">
      <c r="W572" s="4" t="s">
        <v>116</v>
      </c>
      <c r="X572" t="str">
        <f>INDEX(B:B,MATCH(W572,A:A,0))</f>
        <v>X228</v>
      </c>
      <c r="Y572">
        <v>1</v>
      </c>
    </row>
    <row r="573" spans="23:26" x14ac:dyDescent="0.25">
      <c r="W573" s="4" t="s">
        <v>116</v>
      </c>
      <c r="X573" t="str">
        <f>INDEX(B:B,MATCH(W573,A:A,0))</f>
        <v>X228</v>
      </c>
      <c r="Y573">
        <v>1</v>
      </c>
    </row>
    <row r="574" spans="23:26" x14ac:dyDescent="0.25">
      <c r="W574" s="4" t="s">
        <v>116</v>
      </c>
      <c r="X574" t="str">
        <f>INDEX(B:B,MATCH(W574,A:A,0))</f>
        <v>X228</v>
      </c>
      <c r="Y574">
        <v>1</v>
      </c>
    </row>
    <row r="575" spans="23:26" x14ac:dyDescent="0.25">
      <c r="W575" s="4" t="s">
        <v>116</v>
      </c>
      <c r="X575" t="str">
        <f>INDEX(B:B,MATCH(W575,A:A,0))</f>
        <v>X228</v>
      </c>
      <c r="Y575">
        <v>6</v>
      </c>
    </row>
    <row r="576" spans="23:26" x14ac:dyDescent="0.25">
      <c r="W576" s="4" t="s">
        <v>116</v>
      </c>
      <c r="X576" t="str">
        <f>INDEX(B:B,MATCH(W576,A:A,0))</f>
        <v>X228</v>
      </c>
      <c r="Y576">
        <v>1</v>
      </c>
    </row>
    <row r="577" spans="23:25" x14ac:dyDescent="0.25">
      <c r="W577" s="4" t="s">
        <v>116</v>
      </c>
      <c r="X577" t="str">
        <f>INDEX(B:B,MATCH(W577,A:A,0))</f>
        <v>X228</v>
      </c>
      <c r="Y577">
        <v>1</v>
      </c>
    </row>
    <row r="578" spans="23:25" x14ac:dyDescent="0.25">
      <c r="W578" s="4" t="s">
        <v>116</v>
      </c>
      <c r="X578" t="str">
        <f>INDEX(B:B,MATCH(W578,A:A,0))</f>
        <v>X228</v>
      </c>
      <c r="Y578">
        <v>1</v>
      </c>
    </row>
    <row r="579" spans="23:25" x14ac:dyDescent="0.25">
      <c r="W579" s="4" t="s">
        <v>116</v>
      </c>
      <c r="X579" t="str">
        <f>INDEX(B:B,MATCH(W579,A:A,0))</f>
        <v>X228</v>
      </c>
      <c r="Y579">
        <v>1</v>
      </c>
    </row>
    <row r="580" spans="23:25" x14ac:dyDescent="0.25">
      <c r="W580" s="4" t="s">
        <v>116</v>
      </c>
      <c r="X580" t="str">
        <f>INDEX(B:B,MATCH(W580,A:A,0))</f>
        <v>X228</v>
      </c>
      <c r="Y580">
        <v>2</v>
      </c>
    </row>
    <row r="581" spans="23:25" x14ac:dyDescent="0.25">
      <c r="W581" s="4" t="s">
        <v>116</v>
      </c>
      <c r="X581" t="str">
        <f>INDEX(B:B,MATCH(W581,A:A,0))</f>
        <v>X228</v>
      </c>
      <c r="Y581">
        <v>1</v>
      </c>
    </row>
    <row r="582" spans="23:25" x14ac:dyDescent="0.25">
      <c r="W582" s="4" t="s">
        <v>117</v>
      </c>
      <c r="X582" t="str">
        <f>INDEX(B:B,MATCH(W582,A:A,0))</f>
        <v>X228</v>
      </c>
      <c r="Y582">
        <v>1</v>
      </c>
    </row>
    <row r="583" spans="23:25" x14ac:dyDescent="0.25">
      <c r="W583" s="4" t="s">
        <v>117</v>
      </c>
      <c r="X583" t="str">
        <f>INDEX(B:B,MATCH(W583,A:A,0))</f>
        <v>X228</v>
      </c>
      <c r="Y583">
        <v>3</v>
      </c>
    </row>
    <row r="584" spans="23:25" x14ac:dyDescent="0.25">
      <c r="W584" s="4" t="s">
        <v>117</v>
      </c>
      <c r="X584" t="str">
        <f>INDEX(B:B,MATCH(W584,A:A,0))</f>
        <v>X228</v>
      </c>
      <c r="Y584">
        <v>1</v>
      </c>
    </row>
    <row r="585" spans="23:25" x14ac:dyDescent="0.25">
      <c r="W585" s="4" t="s">
        <v>117</v>
      </c>
      <c r="X585" t="str">
        <f>INDEX(B:B,MATCH(W585,A:A,0))</f>
        <v>X228</v>
      </c>
      <c r="Y585">
        <v>1</v>
      </c>
    </row>
    <row r="586" spans="23:25" x14ac:dyDescent="0.25">
      <c r="W586" s="4" t="s">
        <v>117</v>
      </c>
      <c r="X586" t="str">
        <f>INDEX(B:B,MATCH(W586,A:A,0))</f>
        <v>X228</v>
      </c>
      <c r="Y586">
        <v>1</v>
      </c>
    </row>
    <row r="587" spans="23:25" x14ac:dyDescent="0.25">
      <c r="W587" s="4" t="s">
        <v>117</v>
      </c>
      <c r="X587" t="str">
        <f>INDEX(B:B,MATCH(W587,A:A,0))</f>
        <v>X228</v>
      </c>
      <c r="Y587">
        <v>2</v>
      </c>
    </row>
    <row r="588" spans="23:25" x14ac:dyDescent="0.25">
      <c r="W588" s="4" t="s">
        <v>117</v>
      </c>
      <c r="X588" t="str">
        <f>INDEX(B:B,MATCH(W588,A:A,0))</f>
        <v>X228</v>
      </c>
      <c r="Y588">
        <v>1</v>
      </c>
    </row>
    <row r="589" spans="23:25" x14ac:dyDescent="0.25">
      <c r="W589" s="4" t="s">
        <v>117</v>
      </c>
      <c r="X589" t="str">
        <f>INDEX(B:B,MATCH(W589,A:A,0))</f>
        <v>X228</v>
      </c>
      <c r="Y589">
        <v>2</v>
      </c>
    </row>
    <row r="590" spans="23:25" x14ac:dyDescent="0.25">
      <c r="W590" s="4" t="s">
        <v>117</v>
      </c>
      <c r="X590" t="str">
        <f>INDEX(B:B,MATCH(W590,A:A,0))</f>
        <v>X228</v>
      </c>
      <c r="Y590">
        <v>1</v>
      </c>
    </row>
    <row r="591" spans="23:25" x14ac:dyDescent="0.25">
      <c r="W591" s="4" t="s">
        <v>117</v>
      </c>
      <c r="X591" t="str">
        <f>INDEX(B:B,MATCH(W591,A:A,0))</f>
        <v>X228</v>
      </c>
      <c r="Y591">
        <v>1</v>
      </c>
    </row>
    <row r="592" spans="23:25" x14ac:dyDescent="0.25">
      <c r="W592" s="4" t="s">
        <v>117</v>
      </c>
      <c r="X592" t="str">
        <f>INDEX(B:B,MATCH(W592,A:A,0))</f>
        <v>X228</v>
      </c>
      <c r="Y592">
        <v>1</v>
      </c>
    </row>
    <row r="593" spans="23:25" x14ac:dyDescent="0.25">
      <c r="W593" s="4" t="s">
        <v>117</v>
      </c>
      <c r="X593" t="str">
        <f>INDEX(B:B,MATCH(W593,A:A,0))</f>
        <v>X228</v>
      </c>
      <c r="Y593">
        <v>1</v>
      </c>
    </row>
    <row r="594" spans="23:25" x14ac:dyDescent="0.25">
      <c r="W594" s="4" t="s">
        <v>117</v>
      </c>
      <c r="X594" t="str">
        <f>INDEX(B:B,MATCH(W594,A:A,0))</f>
        <v>X228</v>
      </c>
      <c r="Y594">
        <v>2</v>
      </c>
    </row>
    <row r="595" spans="23:25" x14ac:dyDescent="0.25">
      <c r="W595" s="4" t="s">
        <v>117</v>
      </c>
      <c r="X595" t="str">
        <f>INDEX(B:B,MATCH(W595,A:A,0))</f>
        <v>X228</v>
      </c>
      <c r="Y595">
        <v>1</v>
      </c>
    </row>
    <row r="596" spans="23:25" x14ac:dyDescent="0.25">
      <c r="W596" s="4" t="s">
        <v>117</v>
      </c>
      <c r="X596" t="str">
        <f>INDEX(B:B,MATCH(W596,A:A,0))</f>
        <v>X228</v>
      </c>
      <c r="Y596">
        <v>3</v>
      </c>
    </row>
    <row r="597" spans="23:25" x14ac:dyDescent="0.25">
      <c r="W597" s="4" t="s">
        <v>117</v>
      </c>
      <c r="X597" t="str">
        <f>INDEX(B:B,MATCH(W597,A:A,0))</f>
        <v>X228</v>
      </c>
      <c r="Y597">
        <v>1</v>
      </c>
    </row>
    <row r="598" spans="23:25" x14ac:dyDescent="0.25">
      <c r="W598" s="4" t="s">
        <v>118</v>
      </c>
      <c r="X598" t="str">
        <f>INDEX(B:B,MATCH(W598,A:A,0))</f>
        <v>X230</v>
      </c>
      <c r="Y598">
        <v>1</v>
      </c>
    </row>
    <row r="599" spans="23:25" x14ac:dyDescent="0.25">
      <c r="W599" s="4" t="s">
        <v>118</v>
      </c>
      <c r="X599" t="str">
        <f>INDEX(B:B,MATCH(W599,A:A,0))</f>
        <v>X230</v>
      </c>
      <c r="Y599">
        <v>1</v>
      </c>
    </row>
    <row r="600" spans="23:25" x14ac:dyDescent="0.25">
      <c r="W600" s="4" t="s">
        <v>118</v>
      </c>
      <c r="X600" t="str">
        <f>INDEX(B:B,MATCH(W600,A:A,0))</f>
        <v>X230</v>
      </c>
      <c r="Y600">
        <v>1</v>
      </c>
    </row>
    <row r="601" spans="23:25" x14ac:dyDescent="0.25">
      <c r="W601" s="4" t="s">
        <v>119</v>
      </c>
      <c r="X601" t="str">
        <f>INDEX(B:B,MATCH(W601,A:A,0))</f>
        <v>X230</v>
      </c>
      <c r="Y601">
        <v>1</v>
      </c>
    </row>
    <row r="602" spans="23:25" x14ac:dyDescent="0.25">
      <c r="W602" s="4" t="s">
        <v>119</v>
      </c>
      <c r="X602" t="str">
        <f>INDEX(B:B,MATCH(W602,A:A,0))</f>
        <v>X230</v>
      </c>
      <c r="Y602">
        <v>1</v>
      </c>
    </row>
    <row r="603" spans="23:25" x14ac:dyDescent="0.25">
      <c r="W603" s="4" t="s">
        <v>119</v>
      </c>
      <c r="X603" t="str">
        <f>INDEX(B:B,MATCH(W603,A:A,0))</f>
        <v>X230</v>
      </c>
      <c r="Y603">
        <v>1</v>
      </c>
    </row>
    <row r="604" spans="23:25" x14ac:dyDescent="0.25">
      <c r="W604" s="4" t="s">
        <v>119</v>
      </c>
      <c r="X604" t="str">
        <f>INDEX(B:B,MATCH(W604,A:A,0))</f>
        <v>X230</v>
      </c>
      <c r="Y604">
        <v>1</v>
      </c>
    </row>
    <row r="605" spans="23:25" x14ac:dyDescent="0.25">
      <c r="W605" s="4" t="s">
        <v>119</v>
      </c>
      <c r="X605" t="str">
        <f>INDEX(B:B,MATCH(W605,A:A,0))</f>
        <v>X230</v>
      </c>
      <c r="Y605">
        <v>1</v>
      </c>
    </row>
    <row r="606" spans="23:25" x14ac:dyDescent="0.25">
      <c r="W606" s="4" t="s">
        <v>119</v>
      </c>
      <c r="X606" t="str">
        <f>INDEX(B:B,MATCH(W606,A:A,0))</f>
        <v>X230</v>
      </c>
      <c r="Y606">
        <v>2</v>
      </c>
    </row>
    <row r="607" spans="23:25" x14ac:dyDescent="0.25">
      <c r="W607" s="4" t="s">
        <v>119</v>
      </c>
      <c r="X607" t="str">
        <f>INDEX(B:B,MATCH(W607,A:A,0))</f>
        <v>X230</v>
      </c>
      <c r="Y607">
        <v>1</v>
      </c>
    </row>
    <row r="608" spans="23:25" x14ac:dyDescent="0.25">
      <c r="W608" s="4" t="s">
        <v>119</v>
      </c>
      <c r="X608" t="str">
        <f>INDEX(B:B,MATCH(W608,A:A,0))</f>
        <v>X230</v>
      </c>
      <c r="Y608">
        <v>1</v>
      </c>
    </row>
    <row r="609" spans="23:26" x14ac:dyDescent="0.25">
      <c r="W609" s="4" t="s">
        <v>119</v>
      </c>
      <c r="X609" t="str">
        <f>INDEX(B:B,MATCH(W609,A:A,0))</f>
        <v>X230</v>
      </c>
      <c r="Y609">
        <v>1</v>
      </c>
    </row>
    <row r="610" spans="23:26" x14ac:dyDescent="0.25">
      <c r="W610" s="4" t="s">
        <v>119</v>
      </c>
      <c r="X610" t="str">
        <f>INDEX(B:B,MATCH(W610,A:A,0))</f>
        <v>X230</v>
      </c>
      <c r="Y610">
        <v>3</v>
      </c>
    </row>
    <row r="611" spans="23:26" x14ac:dyDescent="0.25">
      <c r="W611" s="4" t="s">
        <v>119</v>
      </c>
      <c r="X611" t="str">
        <f>INDEX(B:B,MATCH(W611,A:A,0))</f>
        <v>X230</v>
      </c>
      <c r="Y611">
        <v>1</v>
      </c>
    </row>
    <row r="612" spans="23:26" x14ac:dyDescent="0.25">
      <c r="W612" s="4" t="s">
        <v>120</v>
      </c>
      <c r="X612" t="str">
        <f>INDEX(B:B,MATCH(W612,A:A,0))</f>
        <v>X230</v>
      </c>
      <c r="Y612">
        <v>1</v>
      </c>
    </row>
    <row r="613" spans="23:26" x14ac:dyDescent="0.25">
      <c r="W613" s="4" t="s">
        <v>120</v>
      </c>
      <c r="X613" t="str">
        <f>INDEX(B:B,MATCH(W613,A:A,0))</f>
        <v>X230</v>
      </c>
      <c r="Y613">
        <v>2</v>
      </c>
    </row>
    <row r="614" spans="23:26" x14ac:dyDescent="0.25">
      <c r="W614" s="4" t="s">
        <v>120</v>
      </c>
      <c r="X614" t="str">
        <f>INDEX(B:B,MATCH(W614,A:A,0))</f>
        <v>X230</v>
      </c>
      <c r="Y614">
        <v>1</v>
      </c>
    </row>
    <row r="615" spans="23:26" x14ac:dyDescent="0.25">
      <c r="W615" s="4" t="s">
        <v>120</v>
      </c>
      <c r="X615" t="str">
        <f>INDEX(B:B,MATCH(W615,A:A,0))</f>
        <v>X230</v>
      </c>
      <c r="Y615">
        <v>2</v>
      </c>
    </row>
    <row r="616" spans="23:26" x14ac:dyDescent="0.25">
      <c r="W616" s="4" t="s">
        <v>120</v>
      </c>
      <c r="X616" t="str">
        <f>INDEX(B:B,MATCH(W616,A:A,0))</f>
        <v>X230</v>
      </c>
      <c r="Y616">
        <v>1</v>
      </c>
    </row>
    <row r="617" spans="23:26" x14ac:dyDescent="0.25">
      <c r="W617" s="4" t="s">
        <v>120</v>
      </c>
      <c r="X617" t="str">
        <f>INDEX(B:B,MATCH(W617,A:A,0))</f>
        <v>X230</v>
      </c>
      <c r="Y617">
        <v>2</v>
      </c>
    </row>
    <row r="618" spans="23:26" x14ac:dyDescent="0.25">
      <c r="W618" s="4" t="s">
        <v>120</v>
      </c>
      <c r="X618" t="str">
        <f>INDEX(B:B,MATCH(W618,A:A,0))</f>
        <v>X230</v>
      </c>
      <c r="Y618">
        <v>1</v>
      </c>
    </row>
    <row r="619" spans="23:26" x14ac:dyDescent="0.25">
      <c r="W619" s="4" t="s">
        <v>120</v>
      </c>
      <c r="X619" t="str">
        <f>INDEX(B:B,MATCH(W619,A:A,0))</f>
        <v>X230</v>
      </c>
      <c r="Y619">
        <v>2</v>
      </c>
    </row>
    <row r="620" spans="23:26" x14ac:dyDescent="0.25">
      <c r="W620" s="4" t="s">
        <v>120</v>
      </c>
      <c r="X620" t="str">
        <f>INDEX(B:B,MATCH(W620,A:A,0))</f>
        <v>X230</v>
      </c>
      <c r="Y620">
        <v>1</v>
      </c>
    </row>
    <row r="621" spans="23:26" x14ac:dyDescent="0.25">
      <c r="W621" s="4" t="s">
        <v>121</v>
      </c>
      <c r="X621" t="str">
        <f>INDEX(B:B,MATCH(W621,A:A,0))</f>
        <v>X230</v>
      </c>
      <c r="Y621">
        <v>1</v>
      </c>
      <c r="Z621">
        <v>1</v>
      </c>
    </row>
    <row r="622" spans="23:26" x14ac:dyDescent="0.25">
      <c r="W622" s="4" t="s">
        <v>122</v>
      </c>
      <c r="X622" t="str">
        <f>INDEX(B:B,MATCH(W622,A:A,0))</f>
        <v>X230</v>
      </c>
      <c r="Y622">
        <v>1</v>
      </c>
    </row>
    <row r="623" spans="23:26" x14ac:dyDescent="0.25">
      <c r="W623" s="4" t="s">
        <v>122</v>
      </c>
      <c r="X623" t="str">
        <f>INDEX(B:B,MATCH(W623,A:A,0))</f>
        <v>X230</v>
      </c>
      <c r="Y623">
        <v>6</v>
      </c>
    </row>
    <row r="624" spans="23:26" x14ac:dyDescent="0.25">
      <c r="W624" s="4" t="s">
        <v>122</v>
      </c>
      <c r="X624" t="str">
        <f>INDEX(B:B,MATCH(W624,A:A,0))</f>
        <v>X230</v>
      </c>
      <c r="Y624">
        <v>1</v>
      </c>
    </row>
    <row r="625" spans="23:26" x14ac:dyDescent="0.25">
      <c r="W625" s="4" t="s">
        <v>122</v>
      </c>
      <c r="X625" t="str">
        <f>INDEX(B:B,MATCH(W625,A:A,0))</f>
        <v>X230</v>
      </c>
      <c r="Y625">
        <v>2</v>
      </c>
      <c r="Z625">
        <v>1</v>
      </c>
    </row>
    <row r="626" spans="23:26" x14ac:dyDescent="0.25">
      <c r="W626" s="4" t="s">
        <v>122</v>
      </c>
      <c r="X626" t="str">
        <f>INDEX(B:B,MATCH(W626,A:A,0))</f>
        <v>X230</v>
      </c>
      <c r="Y626">
        <v>1</v>
      </c>
    </row>
    <row r="627" spans="23:26" x14ac:dyDescent="0.25">
      <c r="W627" s="4" t="s">
        <v>123</v>
      </c>
      <c r="X627">
        <f>INDEX(B:B,MATCH(W627,A:A,0))</f>
        <v>3890</v>
      </c>
      <c r="Y627">
        <v>2</v>
      </c>
      <c r="Z627">
        <v>1</v>
      </c>
    </row>
    <row r="628" spans="23:26" x14ac:dyDescent="0.25">
      <c r="W628" s="4" t="s">
        <v>123</v>
      </c>
      <c r="X628">
        <f>INDEX(B:B,MATCH(W628,A:A,0))</f>
        <v>3890</v>
      </c>
      <c r="Y628">
        <v>1</v>
      </c>
    </row>
    <row r="629" spans="23:26" x14ac:dyDescent="0.25">
      <c r="W629" s="4" t="s">
        <v>123</v>
      </c>
      <c r="X629">
        <f>INDEX(B:B,MATCH(W629,A:A,0))</f>
        <v>3890</v>
      </c>
      <c r="Y629">
        <v>1</v>
      </c>
    </row>
    <row r="630" spans="23:26" x14ac:dyDescent="0.25">
      <c r="W630" s="4" t="s">
        <v>123</v>
      </c>
      <c r="X630">
        <f>INDEX(B:B,MATCH(W630,A:A,0))</f>
        <v>3890</v>
      </c>
      <c r="Y630">
        <v>1</v>
      </c>
      <c r="Z630">
        <v>1</v>
      </c>
    </row>
    <row r="631" spans="23:26" x14ac:dyDescent="0.25">
      <c r="W631" s="4" t="s">
        <v>123</v>
      </c>
      <c r="X631">
        <f>INDEX(B:B,MATCH(W631,A:A,0))</f>
        <v>3890</v>
      </c>
      <c r="Y631">
        <v>2</v>
      </c>
      <c r="Z631">
        <v>1</v>
      </c>
    </row>
    <row r="632" spans="23:26" x14ac:dyDescent="0.25">
      <c r="W632" s="4" t="s">
        <v>123</v>
      </c>
      <c r="X632">
        <f>INDEX(B:B,MATCH(W632,A:A,0))</f>
        <v>3890</v>
      </c>
      <c r="Y632">
        <v>1</v>
      </c>
    </row>
    <row r="633" spans="23:26" x14ac:dyDescent="0.25">
      <c r="W633" s="4" t="s">
        <v>123</v>
      </c>
      <c r="X633">
        <f>INDEX(B:B,MATCH(W633,A:A,0))</f>
        <v>3890</v>
      </c>
      <c r="Y633">
        <v>6</v>
      </c>
    </row>
    <row r="634" spans="23:26" x14ac:dyDescent="0.25">
      <c r="W634" s="4" t="s">
        <v>123</v>
      </c>
      <c r="X634">
        <f>INDEX(B:B,MATCH(W634,A:A,0))</f>
        <v>3890</v>
      </c>
      <c r="Y634">
        <v>1</v>
      </c>
    </row>
    <row r="635" spans="23:26" x14ac:dyDescent="0.25">
      <c r="W635" s="4" t="s">
        <v>124</v>
      </c>
      <c r="X635">
        <f>INDEX(B:B,MATCH(W635,A:A,0))</f>
        <v>3890</v>
      </c>
      <c r="Y635">
        <v>1</v>
      </c>
    </row>
    <row r="636" spans="23:26" x14ac:dyDescent="0.25">
      <c r="W636" s="4" t="s">
        <v>124</v>
      </c>
      <c r="X636">
        <f>INDEX(B:B,MATCH(W636,A:A,0))</f>
        <v>3890</v>
      </c>
      <c r="Y636">
        <v>2</v>
      </c>
      <c r="Z636">
        <v>2</v>
      </c>
    </row>
    <row r="637" spans="23:26" x14ac:dyDescent="0.25">
      <c r="W637" s="4" t="s">
        <v>124</v>
      </c>
      <c r="X637">
        <f>INDEX(B:B,MATCH(W637,A:A,0))</f>
        <v>3890</v>
      </c>
      <c r="Y637">
        <v>2</v>
      </c>
      <c r="Z637">
        <v>1</v>
      </c>
    </row>
    <row r="638" spans="23:26" x14ac:dyDescent="0.25">
      <c r="W638" s="4" t="s">
        <v>125</v>
      </c>
      <c r="X638">
        <f>INDEX(B:B,MATCH(W638,A:A,0))</f>
        <v>3890</v>
      </c>
      <c r="Y638">
        <v>1</v>
      </c>
    </row>
    <row r="639" spans="23:26" x14ac:dyDescent="0.25">
      <c r="W639" s="4" t="s">
        <v>125</v>
      </c>
      <c r="X639">
        <f>INDEX(B:B,MATCH(W639,A:A,0))</f>
        <v>3890</v>
      </c>
      <c r="Y639">
        <v>1</v>
      </c>
      <c r="Z639">
        <v>3</v>
      </c>
    </row>
    <row r="640" spans="23:26" x14ac:dyDescent="0.25">
      <c r="W640" s="4" t="s">
        <v>125</v>
      </c>
      <c r="X640">
        <f>INDEX(B:B,MATCH(W640,A:A,0))</f>
        <v>3890</v>
      </c>
      <c r="Y640">
        <v>2</v>
      </c>
    </row>
    <row r="641" spans="23:26" x14ac:dyDescent="0.25">
      <c r="W641" s="4" t="s">
        <v>125</v>
      </c>
      <c r="X641">
        <f>INDEX(B:B,MATCH(W641,A:A,0))</f>
        <v>3890</v>
      </c>
      <c r="Y641">
        <v>1</v>
      </c>
    </row>
    <row r="642" spans="23:26" x14ac:dyDescent="0.25">
      <c r="W642" s="4" t="s">
        <v>126</v>
      </c>
      <c r="X642">
        <f>INDEX(B:B,MATCH(W642,A:A,0))</f>
        <v>3890</v>
      </c>
      <c r="Y642">
        <v>1</v>
      </c>
    </row>
    <row r="643" spans="23:26" x14ac:dyDescent="0.25">
      <c r="W643" s="4" t="s">
        <v>126</v>
      </c>
      <c r="X643">
        <f>INDEX(B:B,MATCH(W643,A:A,0))</f>
        <v>3890</v>
      </c>
      <c r="Y643">
        <v>1</v>
      </c>
    </row>
    <row r="644" spans="23:26" x14ac:dyDescent="0.25">
      <c r="W644" s="4" t="s">
        <v>126</v>
      </c>
      <c r="X644">
        <f>INDEX(B:B,MATCH(W644,A:A,0))</f>
        <v>3890</v>
      </c>
      <c r="Y644">
        <v>1</v>
      </c>
    </row>
    <row r="645" spans="23:26" x14ac:dyDescent="0.25">
      <c r="W645" s="4" t="s">
        <v>126</v>
      </c>
      <c r="X645">
        <f>INDEX(B:B,MATCH(W645,A:A,0))</f>
        <v>3890</v>
      </c>
      <c r="Y645">
        <v>2</v>
      </c>
      <c r="Z645">
        <v>4</v>
      </c>
    </row>
    <row r="646" spans="23:26" x14ac:dyDescent="0.25">
      <c r="W646" s="4" t="s">
        <v>126</v>
      </c>
      <c r="X646">
        <f>INDEX(B:B,MATCH(W646,A:A,0))</f>
        <v>3890</v>
      </c>
      <c r="Y646">
        <v>1</v>
      </c>
      <c r="Z646">
        <v>1</v>
      </c>
    </row>
    <row r="647" spans="23:26" x14ac:dyDescent="0.25">
      <c r="W647" s="4" t="s">
        <v>126</v>
      </c>
      <c r="X647">
        <f>INDEX(B:B,MATCH(W647,A:A,0))</f>
        <v>3890</v>
      </c>
      <c r="Y647">
        <v>1</v>
      </c>
    </row>
    <row r="648" spans="23:26" x14ac:dyDescent="0.25">
      <c r="W648" s="4" t="s">
        <v>127</v>
      </c>
      <c r="X648">
        <f>INDEX(B:B,MATCH(W648,A:A,0))</f>
        <v>3890</v>
      </c>
      <c r="Y648">
        <v>2</v>
      </c>
    </row>
    <row r="649" spans="23:26" x14ac:dyDescent="0.25">
      <c r="W649" s="4" t="s">
        <v>127</v>
      </c>
      <c r="X649">
        <f>INDEX(B:B,MATCH(W649,A:A,0))</f>
        <v>3890</v>
      </c>
      <c r="Y649">
        <v>2</v>
      </c>
    </row>
    <row r="650" spans="23:26" x14ac:dyDescent="0.25">
      <c r="W650" s="4" t="s">
        <v>127</v>
      </c>
      <c r="X650">
        <f>INDEX(B:B,MATCH(W650,A:A,0))</f>
        <v>3890</v>
      </c>
      <c r="Y650">
        <v>1</v>
      </c>
    </row>
    <row r="651" spans="23:26" x14ac:dyDescent="0.25">
      <c r="W651" s="4" t="s">
        <v>127</v>
      </c>
      <c r="X651">
        <f>INDEX(B:B,MATCH(W651,A:A,0))</f>
        <v>3890</v>
      </c>
      <c r="Y651">
        <v>1</v>
      </c>
    </row>
    <row r="652" spans="23:26" x14ac:dyDescent="0.25">
      <c r="W652" s="4" t="s">
        <v>127</v>
      </c>
      <c r="X652">
        <f>INDEX(B:B,MATCH(W652,A:A,0))</f>
        <v>3890</v>
      </c>
      <c r="Y652">
        <v>1</v>
      </c>
    </row>
    <row r="653" spans="23:26" x14ac:dyDescent="0.25">
      <c r="W653" s="4" t="s">
        <v>127</v>
      </c>
      <c r="X653">
        <f>INDEX(B:B,MATCH(W653,A:A,0))</f>
        <v>3890</v>
      </c>
      <c r="Y653">
        <v>1</v>
      </c>
    </row>
    <row r="654" spans="23:26" x14ac:dyDescent="0.25">
      <c r="W654" s="4" t="s">
        <v>127</v>
      </c>
      <c r="X654">
        <f>INDEX(B:B,MATCH(W654,A:A,0))</f>
        <v>3890</v>
      </c>
      <c r="Y654">
        <v>2</v>
      </c>
    </row>
    <row r="655" spans="23:26" x14ac:dyDescent="0.25">
      <c r="W655" s="4" t="s">
        <v>127</v>
      </c>
      <c r="X655">
        <f>INDEX(B:B,MATCH(W655,A:A,0))</f>
        <v>3890</v>
      </c>
      <c r="Y655">
        <v>2</v>
      </c>
    </row>
    <row r="656" spans="23:26" x14ac:dyDescent="0.25">
      <c r="W656" s="4" t="s">
        <v>127</v>
      </c>
      <c r="X656">
        <f>INDEX(B:B,MATCH(W656,A:A,0))</f>
        <v>3890</v>
      </c>
      <c r="Y656">
        <v>4</v>
      </c>
      <c r="Z656">
        <v>2</v>
      </c>
    </row>
    <row r="657" spans="23:26" x14ac:dyDescent="0.25">
      <c r="W657" s="4" t="s">
        <v>127</v>
      </c>
      <c r="X657">
        <f>INDEX(B:B,MATCH(W657,A:A,0))</f>
        <v>3890</v>
      </c>
      <c r="Y657">
        <v>1</v>
      </c>
      <c r="Z657">
        <v>1</v>
      </c>
    </row>
    <row r="658" spans="23:26" x14ac:dyDescent="0.25">
      <c r="W658" s="4" t="s">
        <v>128</v>
      </c>
      <c r="X658" t="str">
        <f>INDEX(B:B,MATCH(W658,A:A,0))</f>
        <v>B1149</v>
      </c>
      <c r="Y658">
        <v>4</v>
      </c>
    </row>
    <row r="659" spans="23:26" x14ac:dyDescent="0.25">
      <c r="W659" s="4" t="s">
        <v>128</v>
      </c>
      <c r="X659" t="str">
        <f>INDEX(B:B,MATCH(W659,A:A,0))</f>
        <v>B1149</v>
      </c>
      <c r="Y659">
        <v>6</v>
      </c>
    </row>
    <row r="660" spans="23:26" x14ac:dyDescent="0.25">
      <c r="W660" s="4" t="s">
        <v>128</v>
      </c>
      <c r="X660" t="str">
        <f>INDEX(B:B,MATCH(W660,A:A,0))</f>
        <v>B1149</v>
      </c>
      <c r="Y660">
        <v>2</v>
      </c>
    </row>
    <row r="661" spans="23:26" x14ac:dyDescent="0.25">
      <c r="W661" s="4" t="s">
        <v>128</v>
      </c>
      <c r="X661" t="str">
        <f>INDEX(B:B,MATCH(W661,A:A,0))</f>
        <v>B1149</v>
      </c>
      <c r="Y661">
        <v>3</v>
      </c>
    </row>
    <row r="662" spans="23:26" x14ac:dyDescent="0.25">
      <c r="W662" s="4" t="s">
        <v>128</v>
      </c>
      <c r="X662" t="str">
        <f>INDEX(B:B,MATCH(W662,A:A,0))</f>
        <v>B1149</v>
      </c>
      <c r="Y662">
        <v>1</v>
      </c>
    </row>
    <row r="663" spans="23:26" x14ac:dyDescent="0.25">
      <c r="W663" s="4" t="s">
        <v>128</v>
      </c>
      <c r="X663" t="str">
        <f>INDEX(B:B,MATCH(W663,A:A,0))</f>
        <v>B1149</v>
      </c>
      <c r="Y663">
        <v>3</v>
      </c>
    </row>
    <row r="664" spans="23:26" x14ac:dyDescent="0.25">
      <c r="W664" s="4" t="s">
        <v>128</v>
      </c>
      <c r="X664" t="str">
        <f>INDEX(B:B,MATCH(W664,A:A,0))</f>
        <v>B1149</v>
      </c>
      <c r="Y664">
        <v>2</v>
      </c>
    </row>
    <row r="665" spans="23:26" x14ac:dyDescent="0.25">
      <c r="W665" s="4" t="s">
        <v>128</v>
      </c>
      <c r="X665" t="str">
        <f>INDEX(B:B,MATCH(W665,A:A,0))</f>
        <v>B1149</v>
      </c>
      <c r="Y665">
        <v>3</v>
      </c>
    </row>
    <row r="666" spans="23:26" x14ac:dyDescent="0.25">
      <c r="W666" s="4" t="s">
        <v>128</v>
      </c>
      <c r="X666" t="str">
        <f>INDEX(B:B,MATCH(W666,A:A,0))</f>
        <v>B1149</v>
      </c>
      <c r="Y666">
        <v>3</v>
      </c>
    </row>
    <row r="667" spans="23:26" x14ac:dyDescent="0.25">
      <c r="W667" s="4" t="s">
        <v>128</v>
      </c>
      <c r="X667" t="str">
        <f>INDEX(B:B,MATCH(W667,A:A,0))</f>
        <v>B1149</v>
      </c>
      <c r="Y667">
        <v>5</v>
      </c>
      <c r="Z667">
        <v>2</v>
      </c>
    </row>
    <row r="668" spans="23:26" x14ac:dyDescent="0.25">
      <c r="W668" s="4" t="s">
        <v>128</v>
      </c>
      <c r="X668" t="str">
        <f>INDEX(B:B,MATCH(W668,A:A,0))</f>
        <v>B1149</v>
      </c>
      <c r="Y668">
        <v>6</v>
      </c>
      <c r="Z668">
        <v>3</v>
      </c>
    </row>
    <row r="669" spans="23:26" x14ac:dyDescent="0.25">
      <c r="W669" s="4" t="s">
        <v>128</v>
      </c>
      <c r="X669" t="str">
        <f>INDEX(B:B,MATCH(W669,A:A,0))</f>
        <v>B1149</v>
      </c>
      <c r="Y669">
        <v>1</v>
      </c>
    </row>
    <row r="670" spans="23:26" x14ac:dyDescent="0.25">
      <c r="W670" s="4" t="s">
        <v>128</v>
      </c>
      <c r="X670" t="str">
        <f>INDEX(B:B,MATCH(W670,A:A,0))</f>
        <v>B1149</v>
      </c>
      <c r="Y670">
        <v>1</v>
      </c>
    </row>
    <row r="671" spans="23:26" x14ac:dyDescent="0.25">
      <c r="W671" s="4" t="s">
        <v>128</v>
      </c>
      <c r="X671" t="str">
        <f>INDEX(B:B,MATCH(W671,A:A,0))</f>
        <v>B1149</v>
      </c>
      <c r="Y671">
        <v>2</v>
      </c>
    </row>
    <row r="672" spans="23:26" x14ac:dyDescent="0.25">
      <c r="W672" s="4" t="s">
        <v>128</v>
      </c>
      <c r="X672" t="str">
        <f>INDEX(B:B,MATCH(W672,A:A,0))</f>
        <v>B1149</v>
      </c>
      <c r="Y672">
        <v>6</v>
      </c>
    </row>
    <row r="673" spans="23:25" x14ac:dyDescent="0.25">
      <c r="W673" s="4" t="s">
        <v>128</v>
      </c>
      <c r="X673" t="str">
        <f>INDEX(B:B,MATCH(W673,A:A,0))</f>
        <v>B1149</v>
      </c>
      <c r="Y673">
        <v>1</v>
      </c>
    </row>
    <row r="674" spans="23:25" x14ac:dyDescent="0.25">
      <c r="W674" s="4" t="s">
        <v>128</v>
      </c>
      <c r="X674" t="str">
        <f>INDEX(B:B,MATCH(W674,A:A,0))</f>
        <v>B1149</v>
      </c>
      <c r="Y674">
        <v>1</v>
      </c>
    </row>
    <row r="675" spans="23:25" x14ac:dyDescent="0.25">
      <c r="W675" s="4" t="s">
        <v>128</v>
      </c>
      <c r="X675" t="str">
        <f>INDEX(B:B,MATCH(W675,A:A,0))</f>
        <v>B1149</v>
      </c>
      <c r="Y675">
        <v>1</v>
      </c>
    </row>
    <row r="676" spans="23:25" x14ac:dyDescent="0.25">
      <c r="W676" s="4" t="s">
        <v>128</v>
      </c>
      <c r="X676" t="str">
        <f>INDEX(B:B,MATCH(W676,A:A,0))</f>
        <v>B1149</v>
      </c>
      <c r="Y676">
        <v>3</v>
      </c>
    </row>
    <row r="677" spans="23:25" x14ac:dyDescent="0.25">
      <c r="W677" s="4" t="s">
        <v>128</v>
      </c>
      <c r="X677" t="str">
        <f>INDEX(B:B,MATCH(W677,A:A,0))</f>
        <v>B1149</v>
      </c>
      <c r="Y677">
        <v>4</v>
      </c>
    </row>
    <row r="678" spans="23:25" x14ac:dyDescent="0.25">
      <c r="W678" s="4" t="s">
        <v>128</v>
      </c>
      <c r="X678" t="str">
        <f>INDEX(B:B,MATCH(W678,A:A,0))</f>
        <v>B1149</v>
      </c>
      <c r="Y678">
        <v>1</v>
      </c>
    </row>
    <row r="679" spans="23:25" x14ac:dyDescent="0.25">
      <c r="W679" s="4" t="s">
        <v>128</v>
      </c>
      <c r="X679" t="str">
        <f>INDEX(B:B,MATCH(W679,A:A,0))</f>
        <v>B1149</v>
      </c>
      <c r="Y679">
        <v>1</v>
      </c>
    </row>
    <row r="680" spans="23:25" x14ac:dyDescent="0.25">
      <c r="W680" s="4" t="s">
        <v>128</v>
      </c>
      <c r="X680" t="str">
        <f>INDEX(B:B,MATCH(W680,A:A,0))</f>
        <v>B1149</v>
      </c>
      <c r="Y680">
        <v>5</v>
      </c>
    </row>
    <row r="681" spans="23:25" x14ac:dyDescent="0.25">
      <c r="W681" s="4" t="s">
        <v>128</v>
      </c>
      <c r="X681" t="str">
        <f>INDEX(B:B,MATCH(W681,A:A,0))</f>
        <v>B1149</v>
      </c>
      <c r="Y681">
        <v>1</v>
      </c>
    </row>
    <row r="682" spans="23:25" x14ac:dyDescent="0.25">
      <c r="W682" s="4" t="s">
        <v>129</v>
      </c>
      <c r="X682" t="str">
        <f>INDEX(B:B,MATCH(W682,A:A,0))</f>
        <v>B1149</v>
      </c>
      <c r="Y682">
        <v>1</v>
      </c>
    </row>
    <row r="683" spans="23:25" x14ac:dyDescent="0.25">
      <c r="W683" s="4" t="s">
        <v>129</v>
      </c>
      <c r="X683" t="str">
        <f>INDEX(B:B,MATCH(W683,A:A,0))</f>
        <v>B1149</v>
      </c>
      <c r="Y683">
        <v>5</v>
      </c>
    </row>
    <row r="684" spans="23:25" x14ac:dyDescent="0.25">
      <c r="W684" s="4" t="s">
        <v>129</v>
      </c>
      <c r="X684" t="str">
        <f>INDEX(B:B,MATCH(W684,A:A,0))</f>
        <v>B1149</v>
      </c>
      <c r="Y684">
        <v>2</v>
      </c>
    </row>
    <row r="685" spans="23:25" x14ac:dyDescent="0.25">
      <c r="W685" s="4" t="s">
        <v>129</v>
      </c>
      <c r="X685" t="str">
        <f>INDEX(B:B,MATCH(W685,A:A,0))</f>
        <v>B1149</v>
      </c>
      <c r="Y685">
        <v>2</v>
      </c>
    </row>
    <row r="686" spans="23:25" x14ac:dyDescent="0.25">
      <c r="W686" s="4" t="s">
        <v>129</v>
      </c>
      <c r="X686" t="str">
        <f>INDEX(B:B,MATCH(W686,A:A,0))</f>
        <v>B1149</v>
      </c>
      <c r="Y686">
        <v>3</v>
      </c>
    </row>
    <row r="687" spans="23:25" x14ac:dyDescent="0.25">
      <c r="W687" s="4" t="s">
        <v>129</v>
      </c>
      <c r="X687" t="str">
        <f>INDEX(B:B,MATCH(W687,A:A,0))</f>
        <v>B1149</v>
      </c>
      <c r="Y687">
        <v>1</v>
      </c>
    </row>
    <row r="688" spans="23:25" x14ac:dyDescent="0.25">
      <c r="W688" s="4" t="s">
        <v>129</v>
      </c>
      <c r="X688" t="str">
        <f>INDEX(B:B,MATCH(W688,A:A,0))</f>
        <v>B1149</v>
      </c>
      <c r="Y688">
        <v>2</v>
      </c>
    </row>
    <row r="689" spans="23:25" x14ac:dyDescent="0.25">
      <c r="W689" s="4" t="s">
        <v>129</v>
      </c>
      <c r="X689" t="str">
        <f>INDEX(B:B,MATCH(W689,A:A,0))</f>
        <v>B1149</v>
      </c>
      <c r="Y689">
        <v>2</v>
      </c>
    </row>
    <row r="690" spans="23:25" x14ac:dyDescent="0.25">
      <c r="W690" s="4" t="s">
        <v>129</v>
      </c>
      <c r="X690" t="str">
        <f>INDEX(B:B,MATCH(W690,A:A,0))</f>
        <v>B1149</v>
      </c>
      <c r="Y690">
        <v>1</v>
      </c>
    </row>
    <row r="691" spans="23:25" x14ac:dyDescent="0.25">
      <c r="W691" s="4" t="s">
        <v>129</v>
      </c>
      <c r="X691" t="str">
        <f>INDEX(B:B,MATCH(W691,A:A,0))</f>
        <v>B1149</v>
      </c>
      <c r="Y691">
        <v>1</v>
      </c>
    </row>
    <row r="692" spans="23:25" x14ac:dyDescent="0.25">
      <c r="W692" s="4" t="s">
        <v>129</v>
      </c>
      <c r="X692" t="str">
        <f>INDEX(B:B,MATCH(W692,A:A,0))</f>
        <v>B1149</v>
      </c>
      <c r="Y692">
        <v>6</v>
      </c>
    </row>
    <row r="693" spans="23:25" x14ac:dyDescent="0.25">
      <c r="W693" s="4" t="s">
        <v>129</v>
      </c>
      <c r="X693" t="str">
        <f>INDEX(B:B,MATCH(W693,A:A,0))</f>
        <v>B1149</v>
      </c>
      <c r="Y693">
        <v>4</v>
      </c>
    </row>
    <row r="694" spans="23:25" x14ac:dyDescent="0.25">
      <c r="W694" s="4" t="s">
        <v>129</v>
      </c>
      <c r="X694" t="str">
        <f>INDEX(B:B,MATCH(W694,A:A,0))</f>
        <v>B1149</v>
      </c>
      <c r="Y694">
        <v>2</v>
      </c>
    </row>
    <row r="695" spans="23:25" x14ac:dyDescent="0.25">
      <c r="W695" s="4" t="s">
        <v>129</v>
      </c>
      <c r="X695" t="str">
        <f>INDEX(B:B,MATCH(W695,A:A,0))</f>
        <v>B1149</v>
      </c>
      <c r="Y695">
        <v>1</v>
      </c>
    </row>
    <row r="696" spans="23:25" x14ac:dyDescent="0.25">
      <c r="W696" s="4" t="s">
        <v>129</v>
      </c>
      <c r="X696" t="str">
        <f>INDEX(B:B,MATCH(W696,A:A,0))</f>
        <v>B1149</v>
      </c>
      <c r="Y696">
        <v>2</v>
      </c>
    </row>
    <row r="697" spans="23:25" x14ac:dyDescent="0.25">
      <c r="W697" s="4" t="s">
        <v>129</v>
      </c>
      <c r="X697" t="str">
        <f>INDEX(B:B,MATCH(W697,A:A,0))</f>
        <v>B1149</v>
      </c>
      <c r="Y697">
        <v>1</v>
      </c>
    </row>
    <row r="698" spans="23:25" x14ac:dyDescent="0.25">
      <c r="W698" s="4" t="s">
        <v>129</v>
      </c>
      <c r="X698" t="str">
        <f>INDEX(B:B,MATCH(W698,A:A,0))</f>
        <v>B1149</v>
      </c>
      <c r="Y698">
        <v>1</v>
      </c>
    </row>
    <row r="699" spans="23:25" x14ac:dyDescent="0.25">
      <c r="W699" s="4" t="s">
        <v>129</v>
      </c>
      <c r="X699" t="str">
        <f>INDEX(B:B,MATCH(W699,A:A,0))</f>
        <v>B1149</v>
      </c>
      <c r="Y699">
        <v>2</v>
      </c>
    </row>
    <row r="700" spans="23:25" x14ac:dyDescent="0.25">
      <c r="W700" s="4" t="s">
        <v>129</v>
      </c>
      <c r="X700" t="str">
        <f>INDEX(B:B,MATCH(W700,A:A,0))</f>
        <v>B1149</v>
      </c>
      <c r="Y700">
        <v>1</v>
      </c>
    </row>
    <row r="701" spans="23:25" x14ac:dyDescent="0.25">
      <c r="W701" s="4" t="s">
        <v>129</v>
      </c>
      <c r="X701" t="str">
        <f>INDEX(B:B,MATCH(W701,A:A,0))</f>
        <v>B1149</v>
      </c>
      <c r="Y701">
        <v>1</v>
      </c>
    </row>
    <row r="702" spans="23:25" x14ac:dyDescent="0.25">
      <c r="W702" s="4" t="s">
        <v>130</v>
      </c>
      <c r="X702" t="str">
        <f>INDEX(B:B,MATCH(W702,A:A,0))</f>
        <v>B1149</v>
      </c>
      <c r="Y702">
        <v>4</v>
      </c>
    </row>
    <row r="703" spans="23:25" x14ac:dyDescent="0.25">
      <c r="W703" s="4" t="s">
        <v>130</v>
      </c>
      <c r="X703" t="str">
        <f>INDEX(B:B,MATCH(W703,A:A,0))</f>
        <v>B1149</v>
      </c>
      <c r="Y703">
        <v>6</v>
      </c>
    </row>
    <row r="704" spans="23:25" x14ac:dyDescent="0.25">
      <c r="W704" s="4" t="s">
        <v>130</v>
      </c>
      <c r="X704" t="str">
        <f>INDEX(B:B,MATCH(W704,A:A,0))</f>
        <v>B1149</v>
      </c>
      <c r="Y704">
        <v>4</v>
      </c>
    </row>
    <row r="705" spans="23:25" x14ac:dyDescent="0.25">
      <c r="W705" s="4" t="s">
        <v>130</v>
      </c>
      <c r="X705" t="str">
        <f>INDEX(B:B,MATCH(W705,A:A,0))</f>
        <v>B1149</v>
      </c>
      <c r="Y705">
        <v>5</v>
      </c>
    </row>
    <row r="706" spans="23:25" x14ac:dyDescent="0.25">
      <c r="W706" s="4" t="s">
        <v>130</v>
      </c>
      <c r="X706" t="str">
        <f>INDEX(B:B,MATCH(W706,A:A,0))</f>
        <v>B1149</v>
      </c>
      <c r="Y706">
        <v>3</v>
      </c>
    </row>
    <row r="707" spans="23:25" x14ac:dyDescent="0.25">
      <c r="W707" s="4" t="s">
        <v>130</v>
      </c>
      <c r="X707" t="str">
        <f>INDEX(B:B,MATCH(W707,A:A,0))</f>
        <v>B1149</v>
      </c>
      <c r="Y707">
        <v>3</v>
      </c>
    </row>
    <row r="708" spans="23:25" x14ac:dyDescent="0.25">
      <c r="W708" s="4" t="s">
        <v>130</v>
      </c>
      <c r="X708" t="str">
        <f>INDEX(B:B,MATCH(W708,A:A,0))</f>
        <v>B1149</v>
      </c>
      <c r="Y708">
        <v>1</v>
      </c>
    </row>
    <row r="709" spans="23:25" x14ac:dyDescent="0.25">
      <c r="W709" s="4" t="s">
        <v>130</v>
      </c>
      <c r="X709" t="str">
        <f>INDEX(B:B,MATCH(W709,A:A,0))</f>
        <v>B1149</v>
      </c>
      <c r="Y709">
        <v>3</v>
      </c>
    </row>
    <row r="710" spans="23:25" x14ac:dyDescent="0.25">
      <c r="W710" s="4" t="s">
        <v>130</v>
      </c>
      <c r="X710" t="str">
        <f>INDEX(B:B,MATCH(W710,A:A,0))</f>
        <v>B1149</v>
      </c>
      <c r="Y710">
        <v>3</v>
      </c>
    </row>
    <row r="711" spans="23:25" x14ac:dyDescent="0.25">
      <c r="W711" s="4" t="s">
        <v>130</v>
      </c>
      <c r="X711" t="str">
        <f>INDEX(B:B,MATCH(W711,A:A,0))</f>
        <v>B1149</v>
      </c>
      <c r="Y711">
        <v>3</v>
      </c>
    </row>
    <row r="712" spans="23:25" x14ac:dyDescent="0.25">
      <c r="W712" s="4" t="s">
        <v>130</v>
      </c>
      <c r="X712" t="str">
        <f>INDEX(B:B,MATCH(W712,A:A,0))</f>
        <v>B1149</v>
      </c>
      <c r="Y712">
        <v>4</v>
      </c>
    </row>
    <row r="713" spans="23:25" x14ac:dyDescent="0.25">
      <c r="W713" s="4" t="s">
        <v>130</v>
      </c>
      <c r="X713" t="str">
        <f>INDEX(B:B,MATCH(W713,A:A,0))</f>
        <v>B1149</v>
      </c>
      <c r="Y713">
        <v>3</v>
      </c>
    </row>
    <row r="714" spans="23:25" x14ac:dyDescent="0.25">
      <c r="W714" s="4" t="s">
        <v>130</v>
      </c>
      <c r="X714" t="str">
        <f>INDEX(B:B,MATCH(W714,A:A,0))</f>
        <v>B1149</v>
      </c>
      <c r="Y714">
        <v>3</v>
      </c>
    </row>
    <row r="715" spans="23:25" x14ac:dyDescent="0.25">
      <c r="W715" s="4" t="s">
        <v>130</v>
      </c>
      <c r="X715" t="str">
        <f>INDEX(B:B,MATCH(W715,A:A,0))</f>
        <v>B1149</v>
      </c>
      <c r="Y715">
        <v>2</v>
      </c>
    </row>
    <row r="716" spans="23:25" x14ac:dyDescent="0.25">
      <c r="W716" s="4" t="s">
        <v>130</v>
      </c>
      <c r="X716" t="str">
        <f>INDEX(B:B,MATCH(W716,A:A,0))</f>
        <v>B1149</v>
      </c>
      <c r="Y716">
        <v>1</v>
      </c>
    </row>
    <row r="717" spans="23:25" x14ac:dyDescent="0.25">
      <c r="W717" s="4" t="s">
        <v>130</v>
      </c>
      <c r="X717" t="str">
        <f>INDEX(B:B,MATCH(W717,A:A,0))</f>
        <v>B1149</v>
      </c>
      <c r="Y717">
        <v>2</v>
      </c>
    </row>
    <row r="718" spans="23:25" x14ac:dyDescent="0.25">
      <c r="W718" s="4" t="s">
        <v>131</v>
      </c>
      <c r="X718" t="str">
        <f>INDEX(B:B,MATCH(W718,A:A,0))</f>
        <v>B1149</v>
      </c>
      <c r="Y718">
        <v>5</v>
      </c>
    </row>
    <row r="719" spans="23:25" x14ac:dyDescent="0.25">
      <c r="W719" s="4" t="s">
        <v>131</v>
      </c>
      <c r="X719" t="str">
        <f>INDEX(B:B,MATCH(W719,A:A,0))</f>
        <v>B1149</v>
      </c>
      <c r="Y719">
        <v>2</v>
      </c>
    </row>
    <row r="720" spans="23:25" x14ac:dyDescent="0.25">
      <c r="W720" s="4" t="s">
        <v>131</v>
      </c>
      <c r="X720" t="str">
        <f>INDEX(B:B,MATCH(W720,A:A,0))</f>
        <v>B1149</v>
      </c>
      <c r="Y720">
        <v>4</v>
      </c>
    </row>
    <row r="721" spans="23:26" x14ac:dyDescent="0.25">
      <c r="W721" s="4" t="s">
        <v>131</v>
      </c>
      <c r="X721" t="str">
        <f>INDEX(B:B,MATCH(W721,A:A,0))</f>
        <v>B1149</v>
      </c>
      <c r="Y721">
        <v>1</v>
      </c>
    </row>
    <row r="722" spans="23:26" x14ac:dyDescent="0.25">
      <c r="W722" s="4" t="s">
        <v>131</v>
      </c>
      <c r="X722" t="str">
        <f>INDEX(B:B,MATCH(W722,A:A,0))</f>
        <v>B1149</v>
      </c>
      <c r="Y722">
        <v>8</v>
      </c>
    </row>
    <row r="723" spans="23:26" x14ac:dyDescent="0.25">
      <c r="W723" s="4" t="s">
        <v>131</v>
      </c>
      <c r="X723" t="str">
        <f>INDEX(B:B,MATCH(W723,A:A,0))</f>
        <v>B1149</v>
      </c>
      <c r="Y723">
        <v>2</v>
      </c>
    </row>
    <row r="724" spans="23:26" x14ac:dyDescent="0.25">
      <c r="W724" s="4" t="s">
        <v>131</v>
      </c>
      <c r="X724" t="str">
        <f>INDEX(B:B,MATCH(W724,A:A,0))</f>
        <v>B1149</v>
      </c>
      <c r="Y724">
        <v>1</v>
      </c>
    </row>
    <row r="725" spans="23:26" x14ac:dyDescent="0.25">
      <c r="W725" s="4" t="s">
        <v>131</v>
      </c>
      <c r="X725" t="str">
        <f>INDEX(B:B,MATCH(W725,A:A,0))</f>
        <v>B1149</v>
      </c>
      <c r="Y725">
        <v>1</v>
      </c>
    </row>
    <row r="726" spans="23:26" x14ac:dyDescent="0.25">
      <c r="W726" s="4" t="s">
        <v>131</v>
      </c>
      <c r="X726" t="str">
        <f>INDEX(B:B,MATCH(W726,A:A,0))</f>
        <v>B1149</v>
      </c>
      <c r="Y726">
        <v>3</v>
      </c>
    </row>
    <row r="727" spans="23:26" x14ac:dyDescent="0.25">
      <c r="W727" s="4" t="s">
        <v>131</v>
      </c>
      <c r="X727" t="str">
        <f>INDEX(B:B,MATCH(W727,A:A,0))</f>
        <v>B1149</v>
      </c>
      <c r="Y727">
        <v>1</v>
      </c>
    </row>
    <row r="728" spans="23:26" x14ac:dyDescent="0.25">
      <c r="W728" s="4" t="s">
        <v>131</v>
      </c>
      <c r="X728" t="str">
        <f>INDEX(B:B,MATCH(W728,A:A,0))</f>
        <v>B1149</v>
      </c>
      <c r="Y728">
        <v>3</v>
      </c>
    </row>
    <row r="729" spans="23:26" x14ac:dyDescent="0.25">
      <c r="W729" s="4" t="s">
        <v>131</v>
      </c>
      <c r="X729" t="str">
        <f>INDEX(B:B,MATCH(W729,A:A,0))</f>
        <v>B1149</v>
      </c>
      <c r="Y729">
        <v>2</v>
      </c>
    </row>
    <row r="730" spans="23:26" x14ac:dyDescent="0.25">
      <c r="W730" s="4" t="s">
        <v>131</v>
      </c>
      <c r="X730" t="str">
        <f>INDEX(B:B,MATCH(W730,A:A,0))</f>
        <v>B1149</v>
      </c>
      <c r="Y730">
        <v>3</v>
      </c>
    </row>
    <row r="731" spans="23:26" x14ac:dyDescent="0.25">
      <c r="W731" s="4" t="s">
        <v>131</v>
      </c>
      <c r="X731" t="str">
        <f>INDEX(B:B,MATCH(W731,A:A,0))</f>
        <v>B1149</v>
      </c>
      <c r="Y731">
        <v>1</v>
      </c>
      <c r="Z731">
        <v>2</v>
      </c>
    </row>
    <row r="732" spans="23:26" x14ac:dyDescent="0.25">
      <c r="W732" s="4" t="s">
        <v>131</v>
      </c>
      <c r="X732" t="str">
        <f>INDEX(B:B,MATCH(W732,A:A,0))</f>
        <v>B1149</v>
      </c>
      <c r="Y732">
        <v>6</v>
      </c>
      <c r="Z732">
        <v>3</v>
      </c>
    </row>
    <row r="733" spans="23:26" x14ac:dyDescent="0.25">
      <c r="W733" s="4" t="s">
        <v>131</v>
      </c>
      <c r="X733" t="str">
        <f>INDEX(B:B,MATCH(W733,A:A,0))</f>
        <v>B1149</v>
      </c>
      <c r="Y733">
        <v>1</v>
      </c>
    </row>
    <row r="734" spans="23:26" x14ac:dyDescent="0.25">
      <c r="W734" s="4" t="s">
        <v>131</v>
      </c>
      <c r="X734" t="str">
        <f>INDEX(B:B,MATCH(W734,A:A,0))</f>
        <v>B1149</v>
      </c>
      <c r="Y734">
        <v>2</v>
      </c>
    </row>
    <row r="735" spans="23:26" x14ac:dyDescent="0.25">
      <c r="W735" s="4" t="s">
        <v>131</v>
      </c>
      <c r="X735" t="str">
        <f>INDEX(B:B,MATCH(W735,A:A,0))</f>
        <v>B1149</v>
      </c>
      <c r="Y735">
        <v>3</v>
      </c>
    </row>
    <row r="736" spans="23:26" x14ac:dyDescent="0.25">
      <c r="W736" s="4" t="s">
        <v>131</v>
      </c>
      <c r="X736" t="str">
        <f>INDEX(B:B,MATCH(W736,A:A,0))</f>
        <v>B1149</v>
      </c>
      <c r="Y736">
        <v>2</v>
      </c>
    </row>
    <row r="737" spans="23:26" x14ac:dyDescent="0.25">
      <c r="W737" s="4" t="s">
        <v>131</v>
      </c>
      <c r="X737" t="str">
        <f>INDEX(B:B,MATCH(W737,A:A,0))</f>
        <v>B1149</v>
      </c>
      <c r="Y737">
        <v>1</v>
      </c>
    </row>
    <row r="738" spans="23:26" x14ac:dyDescent="0.25">
      <c r="W738" s="4" t="s">
        <v>131</v>
      </c>
      <c r="X738" t="str">
        <f>INDEX(B:B,MATCH(W738,A:A,0))</f>
        <v>B1149</v>
      </c>
      <c r="Y738">
        <v>2</v>
      </c>
    </row>
    <row r="739" spans="23:26" x14ac:dyDescent="0.25">
      <c r="W739" s="4" t="s">
        <v>131</v>
      </c>
      <c r="X739" t="str">
        <f>INDEX(B:B,MATCH(W739,A:A,0))</f>
        <v>B1149</v>
      </c>
      <c r="Y739">
        <v>1</v>
      </c>
    </row>
    <row r="740" spans="23:26" x14ac:dyDescent="0.25">
      <c r="W740" s="4" t="s">
        <v>132</v>
      </c>
      <c r="X740" t="str">
        <f>INDEX(B:B,MATCH(W740,A:A,0))</f>
        <v>B1149</v>
      </c>
      <c r="Y740">
        <v>4</v>
      </c>
    </row>
    <row r="741" spans="23:26" x14ac:dyDescent="0.25">
      <c r="W741" s="4" t="s">
        <v>132</v>
      </c>
      <c r="X741" t="str">
        <f>INDEX(B:B,MATCH(W741,A:A,0))</f>
        <v>B1149</v>
      </c>
      <c r="Y741">
        <v>1</v>
      </c>
    </row>
    <row r="742" spans="23:26" x14ac:dyDescent="0.25">
      <c r="W742" s="4" t="s">
        <v>132</v>
      </c>
      <c r="X742" t="str">
        <f>INDEX(B:B,MATCH(W742,A:A,0))</f>
        <v>B1149</v>
      </c>
      <c r="Y742">
        <v>1</v>
      </c>
    </row>
    <row r="743" spans="23:26" x14ac:dyDescent="0.25">
      <c r="W743" s="4" t="s">
        <v>132</v>
      </c>
      <c r="X743" t="str">
        <f>INDEX(B:B,MATCH(W743,A:A,0))</f>
        <v>B1149</v>
      </c>
      <c r="Y743">
        <v>2</v>
      </c>
    </row>
    <row r="744" spans="23:26" x14ac:dyDescent="0.25">
      <c r="W744" s="4" t="s">
        <v>132</v>
      </c>
      <c r="X744" t="str">
        <f>INDEX(B:B,MATCH(W744,A:A,0))</f>
        <v>B1149</v>
      </c>
      <c r="Y744">
        <v>5</v>
      </c>
      <c r="Z744">
        <v>4</v>
      </c>
    </row>
    <row r="745" spans="23:26" x14ac:dyDescent="0.25">
      <c r="W745" s="4" t="s">
        <v>132</v>
      </c>
      <c r="X745" t="str">
        <f>INDEX(B:B,MATCH(W745,A:A,0))</f>
        <v>B1149</v>
      </c>
      <c r="Y745">
        <v>1</v>
      </c>
      <c r="Z745">
        <v>2</v>
      </c>
    </row>
    <row r="746" spans="23:26" x14ac:dyDescent="0.25">
      <c r="W746" s="4" t="s">
        <v>132</v>
      </c>
      <c r="X746" t="str">
        <f>INDEX(B:B,MATCH(W746,A:A,0))</f>
        <v>B1149</v>
      </c>
      <c r="Y746">
        <v>2</v>
      </c>
    </row>
    <row r="747" spans="23:26" x14ac:dyDescent="0.25">
      <c r="W747" s="4" t="s">
        <v>132</v>
      </c>
      <c r="X747" t="str">
        <f>INDEX(B:B,MATCH(W747,A:A,0))</f>
        <v>B1149</v>
      </c>
      <c r="Y747">
        <v>1</v>
      </c>
    </row>
    <row r="748" spans="23:26" x14ac:dyDescent="0.25">
      <c r="W748" s="4" t="s">
        <v>133</v>
      </c>
      <c r="X748" t="str">
        <f>INDEX(B:B,MATCH(W748,A:A,0))</f>
        <v>S1165</v>
      </c>
      <c r="Y748">
        <v>4</v>
      </c>
    </row>
    <row r="749" spans="23:26" x14ac:dyDescent="0.25">
      <c r="W749" s="4" t="s">
        <v>133</v>
      </c>
      <c r="X749" t="str">
        <f>INDEX(B:B,MATCH(W749,A:A,0))</f>
        <v>S1165</v>
      </c>
      <c r="Y749">
        <v>2</v>
      </c>
    </row>
    <row r="750" spans="23:26" x14ac:dyDescent="0.25">
      <c r="W750" s="4" t="s">
        <v>133</v>
      </c>
      <c r="X750" t="str">
        <f>INDEX(B:B,MATCH(W750,A:A,0))</f>
        <v>S1165</v>
      </c>
      <c r="Y750">
        <v>1</v>
      </c>
    </row>
    <row r="751" spans="23:26" x14ac:dyDescent="0.25">
      <c r="W751" s="4" t="s">
        <v>133</v>
      </c>
      <c r="X751" t="str">
        <f>INDEX(B:B,MATCH(W751,A:A,0))</f>
        <v>S1165</v>
      </c>
      <c r="Y751">
        <v>1</v>
      </c>
    </row>
    <row r="752" spans="23:26" x14ac:dyDescent="0.25">
      <c r="W752" s="4" t="s">
        <v>133</v>
      </c>
      <c r="X752" t="str">
        <f>INDEX(B:B,MATCH(W752,A:A,0))</f>
        <v>S1165</v>
      </c>
      <c r="Y752">
        <v>2</v>
      </c>
    </row>
    <row r="753" spans="23:25" x14ac:dyDescent="0.25">
      <c r="W753" s="4" t="s">
        <v>134</v>
      </c>
      <c r="X753" t="str">
        <f>INDEX(B:B,MATCH(W753,A:A,0))</f>
        <v>S1165</v>
      </c>
      <c r="Y753">
        <v>4</v>
      </c>
    </row>
    <row r="754" spans="23:25" x14ac:dyDescent="0.25">
      <c r="W754" s="4" t="s">
        <v>134</v>
      </c>
      <c r="X754" t="str">
        <f>INDEX(B:B,MATCH(W754,A:A,0))</f>
        <v>S1165</v>
      </c>
      <c r="Y754">
        <v>2</v>
      </c>
    </row>
    <row r="755" spans="23:25" x14ac:dyDescent="0.25">
      <c r="W755" s="4" t="s">
        <v>134</v>
      </c>
      <c r="X755" t="str">
        <f>INDEX(B:B,MATCH(W755,A:A,0))</f>
        <v>S1165</v>
      </c>
      <c r="Y755">
        <v>5</v>
      </c>
    </row>
    <row r="756" spans="23:25" x14ac:dyDescent="0.25">
      <c r="W756" s="4" t="s">
        <v>134</v>
      </c>
      <c r="X756" t="str">
        <f>INDEX(B:B,MATCH(W756,A:A,0))</f>
        <v>S1165</v>
      </c>
      <c r="Y756">
        <v>4</v>
      </c>
    </row>
    <row r="757" spans="23:25" x14ac:dyDescent="0.25">
      <c r="W757" s="4" t="s">
        <v>134</v>
      </c>
      <c r="X757" t="str">
        <f>INDEX(B:B,MATCH(W757,A:A,0))</f>
        <v>S1165</v>
      </c>
      <c r="Y757">
        <v>6</v>
      </c>
    </row>
    <row r="758" spans="23:25" x14ac:dyDescent="0.25">
      <c r="W758" s="4" t="s">
        <v>134</v>
      </c>
      <c r="X758" t="str">
        <f>INDEX(B:B,MATCH(W758,A:A,0))</f>
        <v>S1165</v>
      </c>
      <c r="Y758">
        <v>2</v>
      </c>
    </row>
    <row r="759" spans="23:25" x14ac:dyDescent="0.25">
      <c r="W759" s="4" t="s">
        <v>134</v>
      </c>
      <c r="X759" t="str">
        <f>INDEX(B:B,MATCH(W759,A:A,0))</f>
        <v>S1165</v>
      </c>
      <c r="Y759">
        <v>3</v>
      </c>
    </row>
    <row r="760" spans="23:25" x14ac:dyDescent="0.25">
      <c r="W760" s="4" t="s">
        <v>134</v>
      </c>
      <c r="X760" t="str">
        <f>INDEX(B:B,MATCH(W760,A:A,0))</f>
        <v>S1165</v>
      </c>
      <c r="Y760">
        <v>3</v>
      </c>
    </row>
    <row r="761" spans="23:25" x14ac:dyDescent="0.25">
      <c r="W761" s="4" t="s">
        <v>134</v>
      </c>
      <c r="X761" t="str">
        <f>INDEX(B:B,MATCH(W761,A:A,0))</f>
        <v>S1165</v>
      </c>
      <c r="Y761">
        <v>1</v>
      </c>
    </row>
    <row r="762" spans="23:25" x14ac:dyDescent="0.25">
      <c r="W762" s="4" t="s">
        <v>134</v>
      </c>
      <c r="X762" t="str">
        <f>INDEX(B:B,MATCH(W762,A:A,0))</f>
        <v>S1165</v>
      </c>
      <c r="Y762">
        <v>1</v>
      </c>
    </row>
    <row r="763" spans="23:25" x14ac:dyDescent="0.25">
      <c r="W763" s="4" t="s">
        <v>134</v>
      </c>
      <c r="X763" t="str">
        <f>INDEX(B:B,MATCH(W763,A:A,0))</f>
        <v>S1165</v>
      </c>
      <c r="Y763">
        <v>1</v>
      </c>
    </row>
    <row r="764" spans="23:25" x14ac:dyDescent="0.25">
      <c r="W764" t="s">
        <v>135</v>
      </c>
      <c r="X764" t="str">
        <f>INDEX(B:B,MATCH(W764,A:A,0))</f>
        <v>S1165</v>
      </c>
      <c r="Y764">
        <v>2</v>
      </c>
    </row>
    <row r="765" spans="23:25" x14ac:dyDescent="0.25">
      <c r="W765" t="s">
        <v>135</v>
      </c>
      <c r="X765" t="str">
        <f>INDEX(B:B,MATCH(W765,A:A,0))</f>
        <v>S1165</v>
      </c>
      <c r="Y765">
        <v>3</v>
      </c>
    </row>
    <row r="766" spans="23:25" x14ac:dyDescent="0.25">
      <c r="W766" t="s">
        <v>135</v>
      </c>
      <c r="X766" t="str">
        <f>INDEX(B:B,MATCH(W766,A:A,0))</f>
        <v>S1165</v>
      </c>
      <c r="Y766">
        <v>1</v>
      </c>
    </row>
    <row r="767" spans="23:25" x14ac:dyDescent="0.25">
      <c r="W767" t="s">
        <v>135</v>
      </c>
      <c r="X767" t="str">
        <f>INDEX(B:B,MATCH(W767,A:A,0))</f>
        <v>S1165</v>
      </c>
      <c r="Y767">
        <v>1</v>
      </c>
    </row>
    <row r="768" spans="23:25" x14ac:dyDescent="0.25">
      <c r="W768" s="4" t="s">
        <v>136</v>
      </c>
      <c r="X768" t="str">
        <f>INDEX(B:B,MATCH(W768,A:A,0))</f>
        <v>S1165</v>
      </c>
      <c r="Y768">
        <v>5</v>
      </c>
    </row>
    <row r="769" spans="23:26" x14ac:dyDescent="0.25">
      <c r="W769" s="4" t="s">
        <v>136</v>
      </c>
      <c r="X769" t="str">
        <f>INDEX(B:B,MATCH(W769,A:A,0))</f>
        <v>S1165</v>
      </c>
      <c r="Y769">
        <v>4</v>
      </c>
      <c r="Z769">
        <v>1</v>
      </c>
    </row>
    <row r="770" spans="23:26" x14ac:dyDescent="0.25">
      <c r="W770" s="4" t="s">
        <v>136</v>
      </c>
      <c r="X770" t="str">
        <f>INDEX(B:B,MATCH(W770,A:A,0))</f>
        <v>S1165</v>
      </c>
      <c r="Y770">
        <v>1</v>
      </c>
    </row>
    <row r="771" spans="23:26" x14ac:dyDescent="0.25">
      <c r="W771" s="4" t="s">
        <v>136</v>
      </c>
      <c r="X771" t="str">
        <f>INDEX(B:B,MATCH(W771,A:A,0))</f>
        <v>S1165</v>
      </c>
      <c r="Y771">
        <v>1</v>
      </c>
    </row>
    <row r="772" spans="23:26" x14ac:dyDescent="0.25">
      <c r="W772" s="4" t="s">
        <v>136</v>
      </c>
      <c r="X772" t="str">
        <f>INDEX(B:B,MATCH(W772,A:A,0))</f>
        <v>S1165</v>
      </c>
      <c r="Y772">
        <v>4</v>
      </c>
    </row>
    <row r="773" spans="23:26" x14ac:dyDescent="0.25">
      <c r="W773" s="4" t="s">
        <v>136</v>
      </c>
      <c r="X773" t="str">
        <f>INDEX(B:B,MATCH(W773,A:A,0))</f>
        <v>S1165</v>
      </c>
      <c r="Y773">
        <v>4</v>
      </c>
    </row>
    <row r="774" spans="23:26" x14ac:dyDescent="0.25">
      <c r="W774" s="4" t="s">
        <v>136</v>
      </c>
      <c r="X774" t="str">
        <f>INDEX(B:B,MATCH(W774,A:A,0))</f>
        <v>S1165</v>
      </c>
      <c r="Y774">
        <v>1</v>
      </c>
    </row>
    <row r="775" spans="23:26" x14ac:dyDescent="0.25">
      <c r="W775" s="4" t="s">
        <v>136</v>
      </c>
      <c r="X775" t="str">
        <f>INDEX(B:B,MATCH(W775,A:A,0))</f>
        <v>S1165</v>
      </c>
      <c r="Y775">
        <v>3</v>
      </c>
    </row>
    <row r="776" spans="23:26" x14ac:dyDescent="0.25">
      <c r="W776" s="4" t="s">
        <v>136</v>
      </c>
      <c r="X776" t="str">
        <f>INDEX(B:B,MATCH(W776,A:A,0))</f>
        <v>S1165</v>
      </c>
      <c r="Y776">
        <v>1</v>
      </c>
      <c r="Z776">
        <v>1</v>
      </c>
    </row>
    <row r="777" spans="23:26" x14ac:dyDescent="0.25">
      <c r="W777" s="4" t="s">
        <v>136</v>
      </c>
      <c r="X777" t="str">
        <f>INDEX(B:B,MATCH(W777,A:A,0))</f>
        <v>S1165</v>
      </c>
      <c r="Y777">
        <v>1</v>
      </c>
    </row>
    <row r="778" spans="23:26" x14ac:dyDescent="0.25">
      <c r="W778" s="4" t="s">
        <v>136</v>
      </c>
      <c r="X778" t="str">
        <f>INDEX(B:B,MATCH(W778,A:A,0))</f>
        <v>S1165</v>
      </c>
      <c r="Y778">
        <v>4</v>
      </c>
      <c r="Z778">
        <v>1</v>
      </c>
    </row>
    <row r="779" spans="23:26" x14ac:dyDescent="0.25">
      <c r="W779" s="4" t="s">
        <v>137</v>
      </c>
      <c r="X779" t="str">
        <f>INDEX(B:B,MATCH(W779,A:A,0))</f>
        <v>S1165</v>
      </c>
      <c r="Y779">
        <v>2</v>
      </c>
    </row>
    <row r="780" spans="23:26" x14ac:dyDescent="0.25">
      <c r="W780" s="4" t="s">
        <v>137</v>
      </c>
      <c r="X780" t="str">
        <f>INDEX(B:B,MATCH(W780,A:A,0))</f>
        <v>S1165</v>
      </c>
      <c r="Y780">
        <v>2</v>
      </c>
    </row>
    <row r="781" spans="23:26" x14ac:dyDescent="0.25">
      <c r="W781" s="4" t="s">
        <v>137</v>
      </c>
      <c r="X781" t="str">
        <f>INDEX(B:B,MATCH(W781,A:A,0))</f>
        <v>S1165</v>
      </c>
      <c r="Y781">
        <v>1</v>
      </c>
    </row>
    <row r="782" spans="23:26" x14ac:dyDescent="0.25">
      <c r="W782" s="4" t="s">
        <v>137</v>
      </c>
      <c r="X782" t="str">
        <f>INDEX(B:B,MATCH(W782,A:A,0))</f>
        <v>S1165</v>
      </c>
      <c r="Y782">
        <v>2</v>
      </c>
    </row>
    <row r="783" spans="23:26" x14ac:dyDescent="0.25">
      <c r="W783" s="4" t="s">
        <v>137</v>
      </c>
      <c r="X783" t="str">
        <f>INDEX(B:B,MATCH(W783,A:A,0))</f>
        <v>S1165</v>
      </c>
      <c r="Y783">
        <v>3</v>
      </c>
    </row>
    <row r="784" spans="23:26" x14ac:dyDescent="0.25">
      <c r="W784" s="4" t="s">
        <v>137</v>
      </c>
      <c r="X784" t="str">
        <f>INDEX(B:B,MATCH(W784,A:A,0))</f>
        <v>S1165</v>
      </c>
      <c r="Y784">
        <v>1</v>
      </c>
    </row>
    <row r="785" spans="23:26" x14ac:dyDescent="0.25">
      <c r="W785" s="4" t="s">
        <v>137</v>
      </c>
      <c r="X785" t="str">
        <f>INDEX(B:B,MATCH(W785,A:A,0))</f>
        <v>S1165</v>
      </c>
      <c r="Y785">
        <v>1</v>
      </c>
      <c r="Z785">
        <v>4</v>
      </c>
    </row>
    <row r="786" spans="23:26" x14ac:dyDescent="0.25">
      <c r="W786" s="4" t="s">
        <v>137</v>
      </c>
      <c r="X786" t="str">
        <f>INDEX(B:B,MATCH(W786,A:A,0))</f>
        <v>S1165</v>
      </c>
      <c r="Y786">
        <v>1</v>
      </c>
      <c r="Z786">
        <v>1</v>
      </c>
    </row>
    <row r="787" spans="23:26" x14ac:dyDescent="0.25">
      <c r="W787" s="4" t="s">
        <v>137</v>
      </c>
      <c r="X787" t="str">
        <f>INDEX(B:B,MATCH(W787,A:A,0))</f>
        <v>S1165</v>
      </c>
      <c r="Y787">
        <v>2</v>
      </c>
    </row>
    <row r="788" spans="23:26" x14ac:dyDescent="0.25">
      <c r="W788" s="4" t="s">
        <v>138</v>
      </c>
      <c r="X788">
        <f>INDEX(B:B,MATCH(W788,A:A,0))</f>
        <v>91442</v>
      </c>
      <c r="Y788">
        <v>2</v>
      </c>
    </row>
    <row r="789" spans="23:26" x14ac:dyDescent="0.25">
      <c r="W789" s="4" t="s">
        <v>138</v>
      </c>
      <c r="X789">
        <f>INDEX(B:B,MATCH(W789,A:A,0))</f>
        <v>91442</v>
      </c>
      <c r="Y789">
        <v>1</v>
      </c>
    </row>
    <row r="790" spans="23:26" x14ac:dyDescent="0.25">
      <c r="W790" s="4" t="s">
        <v>138</v>
      </c>
      <c r="X790">
        <f>INDEX(B:B,MATCH(W790,A:A,0))</f>
        <v>91442</v>
      </c>
      <c r="Y790">
        <v>2</v>
      </c>
    </row>
    <row r="791" spans="23:26" x14ac:dyDescent="0.25">
      <c r="W791" s="4" t="s">
        <v>138</v>
      </c>
      <c r="X791">
        <f>INDEX(B:B,MATCH(W791,A:A,0))</f>
        <v>91442</v>
      </c>
      <c r="Y791">
        <v>1</v>
      </c>
      <c r="Z791">
        <v>1</v>
      </c>
    </row>
    <row r="792" spans="23:26" x14ac:dyDescent="0.25">
      <c r="W792" s="4" t="s">
        <v>138</v>
      </c>
      <c r="X792">
        <f>INDEX(B:B,MATCH(W792,A:A,0))</f>
        <v>91442</v>
      </c>
      <c r="Y792">
        <v>2</v>
      </c>
      <c r="Z792">
        <v>1</v>
      </c>
    </row>
    <row r="793" spans="23:26" x14ac:dyDescent="0.25">
      <c r="W793" s="4" t="s">
        <v>138</v>
      </c>
      <c r="X793">
        <f>INDEX(B:B,MATCH(W793,A:A,0))</f>
        <v>91442</v>
      </c>
      <c r="Z793">
        <v>1</v>
      </c>
    </row>
    <row r="794" spans="23:26" x14ac:dyDescent="0.25">
      <c r="W794" s="4" t="s">
        <v>138</v>
      </c>
      <c r="X794">
        <f>INDEX(B:B,MATCH(W794,A:A,0))</f>
        <v>91442</v>
      </c>
      <c r="Y794">
        <v>1</v>
      </c>
      <c r="Z794">
        <v>1</v>
      </c>
    </row>
    <row r="795" spans="23:26" x14ac:dyDescent="0.25">
      <c r="W795" s="4" t="s">
        <v>139</v>
      </c>
      <c r="X795">
        <f>INDEX(B:B,MATCH(W795,A:A,0))</f>
        <v>91442</v>
      </c>
      <c r="Y795">
        <v>1</v>
      </c>
    </row>
    <row r="796" spans="23:26" x14ac:dyDescent="0.25">
      <c r="W796" s="4" t="s">
        <v>139</v>
      </c>
      <c r="X796">
        <f>INDEX(B:B,MATCH(W796,A:A,0))</f>
        <v>91442</v>
      </c>
      <c r="Y796">
        <v>3</v>
      </c>
    </row>
    <row r="797" spans="23:26" x14ac:dyDescent="0.25">
      <c r="W797" s="4" t="s">
        <v>140</v>
      </c>
      <c r="X797">
        <f>INDEX(B:B,MATCH(W797,A:A,0))</f>
        <v>91442</v>
      </c>
      <c r="Y797">
        <v>1</v>
      </c>
    </row>
    <row r="798" spans="23:26" x14ac:dyDescent="0.25">
      <c r="W798" s="4" t="s">
        <v>140</v>
      </c>
      <c r="X798">
        <f>INDEX(B:B,MATCH(W798,A:A,0))</f>
        <v>91442</v>
      </c>
      <c r="Y798">
        <v>1</v>
      </c>
    </row>
    <row r="799" spans="23:26" x14ac:dyDescent="0.25">
      <c r="W799" s="4" t="s">
        <v>140</v>
      </c>
      <c r="X799">
        <f>INDEX(B:B,MATCH(W799,A:A,0))</f>
        <v>91442</v>
      </c>
      <c r="Y799">
        <v>1</v>
      </c>
    </row>
    <row r="800" spans="23:26" x14ac:dyDescent="0.25">
      <c r="W800" s="4" t="s">
        <v>140</v>
      </c>
      <c r="X800">
        <f>INDEX(B:B,MATCH(W800,A:A,0))</f>
        <v>91442</v>
      </c>
      <c r="Y800">
        <v>1</v>
      </c>
    </row>
    <row r="801" spans="23:25" x14ac:dyDescent="0.25">
      <c r="W801" s="4" t="s">
        <v>140</v>
      </c>
      <c r="X801">
        <f>INDEX(B:B,MATCH(W801,A:A,0))</f>
        <v>91442</v>
      </c>
      <c r="Y801">
        <v>2</v>
      </c>
    </row>
    <row r="802" spans="23:25" x14ac:dyDescent="0.25">
      <c r="W802" s="4" t="s">
        <v>140</v>
      </c>
      <c r="X802">
        <f>INDEX(B:B,MATCH(W802,A:A,0))</f>
        <v>91442</v>
      </c>
      <c r="Y802">
        <v>1</v>
      </c>
    </row>
    <row r="803" spans="23:25" x14ac:dyDescent="0.25">
      <c r="W803" s="4" t="s">
        <v>140</v>
      </c>
      <c r="X803">
        <f>INDEX(B:B,MATCH(W803,A:A,0))</f>
        <v>91442</v>
      </c>
      <c r="Y803">
        <v>3</v>
      </c>
    </row>
    <row r="804" spans="23:25" x14ac:dyDescent="0.25">
      <c r="W804" s="4" t="s">
        <v>141</v>
      </c>
      <c r="X804">
        <f>INDEX(B:B,MATCH(W804,A:A,0))</f>
        <v>91442</v>
      </c>
      <c r="Y804">
        <v>3</v>
      </c>
    </row>
    <row r="805" spans="23:25" x14ac:dyDescent="0.25">
      <c r="W805" s="4" t="s">
        <v>141</v>
      </c>
      <c r="X805">
        <f>INDEX(B:B,MATCH(W805,A:A,0))</f>
        <v>91442</v>
      </c>
      <c r="Y805">
        <v>1</v>
      </c>
    </row>
    <row r="806" spans="23:25" x14ac:dyDescent="0.25">
      <c r="W806" s="4" t="s">
        <v>141</v>
      </c>
      <c r="X806">
        <f>INDEX(B:B,MATCH(W806,A:A,0))</f>
        <v>91442</v>
      </c>
      <c r="Y806">
        <v>1</v>
      </c>
    </row>
    <row r="807" spans="23:25" x14ac:dyDescent="0.25">
      <c r="W807" s="4" t="s">
        <v>141</v>
      </c>
      <c r="X807">
        <f>INDEX(B:B,MATCH(W807,A:A,0))</f>
        <v>91442</v>
      </c>
      <c r="Y807">
        <v>2</v>
      </c>
    </row>
    <row r="808" spans="23:25" x14ac:dyDescent="0.25">
      <c r="W808" s="4" t="s">
        <v>141</v>
      </c>
      <c r="X808">
        <f>INDEX(B:B,MATCH(W808,A:A,0))</f>
        <v>91442</v>
      </c>
      <c r="Y808">
        <v>1</v>
      </c>
    </row>
    <row r="809" spans="23:25" x14ac:dyDescent="0.25">
      <c r="W809" s="4" t="s">
        <v>142</v>
      </c>
      <c r="X809">
        <f>INDEX(B:B,MATCH(W809,A:A,0))</f>
        <v>91442</v>
      </c>
      <c r="Y809">
        <v>1</v>
      </c>
    </row>
    <row r="810" spans="23:25" x14ac:dyDescent="0.25">
      <c r="W810" s="4" t="s">
        <v>142</v>
      </c>
      <c r="X810">
        <f>INDEX(B:B,MATCH(W810,A:A,0))</f>
        <v>91442</v>
      </c>
      <c r="Y810">
        <v>1</v>
      </c>
    </row>
    <row r="811" spans="23:25" x14ac:dyDescent="0.25">
      <c r="W811" s="4" t="s">
        <v>142</v>
      </c>
      <c r="X811">
        <f>INDEX(B:B,MATCH(W811,A:A,0))</f>
        <v>91442</v>
      </c>
      <c r="Y811">
        <v>2</v>
      </c>
    </row>
    <row r="812" spans="23:25" x14ac:dyDescent="0.25">
      <c r="W812" s="4" t="s">
        <v>143</v>
      </c>
      <c r="X812" t="str">
        <f>INDEX(B:B,MATCH(W812,A:A,0))</f>
        <v>X203</v>
      </c>
      <c r="Y812">
        <v>1</v>
      </c>
    </row>
    <row r="813" spans="23:25" x14ac:dyDescent="0.25">
      <c r="W813" s="4" t="s">
        <v>143</v>
      </c>
      <c r="X813" t="str">
        <f>INDEX(B:B,MATCH(W813,A:A,0))</f>
        <v>X203</v>
      </c>
      <c r="Y813">
        <v>1</v>
      </c>
    </row>
    <row r="814" spans="23:25" x14ac:dyDescent="0.25">
      <c r="W814" s="4" t="s">
        <v>143</v>
      </c>
      <c r="X814" t="str">
        <f>INDEX(B:B,MATCH(W814,A:A,0))</f>
        <v>X203</v>
      </c>
      <c r="Y814">
        <v>1</v>
      </c>
    </row>
    <row r="815" spans="23:25" x14ac:dyDescent="0.25">
      <c r="W815" s="4" t="s">
        <v>143</v>
      </c>
      <c r="X815" t="str">
        <f>INDEX(B:B,MATCH(W815,A:A,0))</f>
        <v>X203</v>
      </c>
      <c r="Y815">
        <v>1</v>
      </c>
    </row>
    <row r="816" spans="23:25" x14ac:dyDescent="0.25">
      <c r="W816" s="4" t="s">
        <v>143</v>
      </c>
      <c r="X816" t="str">
        <f>INDEX(B:B,MATCH(W816,A:A,0))</f>
        <v>X203</v>
      </c>
      <c r="Y816">
        <v>1</v>
      </c>
    </row>
    <row r="817" spans="23:26" x14ac:dyDescent="0.25">
      <c r="W817" s="4" t="s">
        <v>143</v>
      </c>
      <c r="X817" t="str">
        <f>INDEX(B:B,MATCH(W817,A:A,0))</f>
        <v>X203</v>
      </c>
      <c r="Y817">
        <v>1</v>
      </c>
    </row>
    <row r="818" spans="23:26" x14ac:dyDescent="0.25">
      <c r="W818" s="4" t="s">
        <v>143</v>
      </c>
      <c r="X818" t="str">
        <f>INDEX(B:B,MATCH(W818,A:A,0))</f>
        <v>X203</v>
      </c>
      <c r="Y818">
        <v>1</v>
      </c>
    </row>
    <row r="819" spans="23:26" x14ac:dyDescent="0.25">
      <c r="W819" s="4" t="s">
        <v>144</v>
      </c>
      <c r="X819" t="str">
        <f>INDEX(B:B,MATCH(W819,A:A,0))</f>
        <v>X203</v>
      </c>
      <c r="Y819">
        <v>1</v>
      </c>
    </row>
    <row r="820" spans="23:26" x14ac:dyDescent="0.25">
      <c r="W820" s="4" t="s">
        <v>144</v>
      </c>
      <c r="X820" t="str">
        <f>INDEX(B:B,MATCH(W820,A:A,0))</f>
        <v>X203</v>
      </c>
      <c r="Y820">
        <v>1</v>
      </c>
    </row>
    <row r="821" spans="23:26" x14ac:dyDescent="0.25">
      <c r="W821" s="4" t="s">
        <v>144</v>
      </c>
      <c r="X821" t="str">
        <f>INDEX(B:B,MATCH(W821,A:A,0))</f>
        <v>X203</v>
      </c>
      <c r="Y821">
        <v>1</v>
      </c>
    </row>
    <row r="822" spans="23:26" x14ac:dyDescent="0.25">
      <c r="W822" s="4" t="s">
        <v>144</v>
      </c>
      <c r="X822" t="str">
        <f>INDEX(B:B,MATCH(W822,A:A,0))</f>
        <v>X203</v>
      </c>
      <c r="Y822">
        <v>2</v>
      </c>
    </row>
    <row r="823" spans="23:26" x14ac:dyDescent="0.25">
      <c r="W823" s="4" t="s">
        <v>144</v>
      </c>
      <c r="X823" t="str">
        <f>INDEX(B:B,MATCH(W823,A:A,0))</f>
        <v>X203</v>
      </c>
      <c r="Y823">
        <v>4</v>
      </c>
    </row>
    <row r="824" spans="23:26" x14ac:dyDescent="0.25">
      <c r="W824" s="4" t="s">
        <v>144</v>
      </c>
      <c r="X824" t="str">
        <f>INDEX(B:B,MATCH(W824,A:A,0))</f>
        <v>X203</v>
      </c>
      <c r="Y824">
        <v>1</v>
      </c>
      <c r="Z824">
        <v>2</v>
      </c>
    </row>
    <row r="825" spans="23:26" x14ac:dyDescent="0.25">
      <c r="W825" s="4" t="s">
        <v>144</v>
      </c>
      <c r="X825" t="str">
        <f>INDEX(B:B,MATCH(W825,A:A,0))</f>
        <v>X203</v>
      </c>
      <c r="Z825">
        <v>1</v>
      </c>
    </row>
    <row r="826" spans="23:26" x14ac:dyDescent="0.25">
      <c r="W826" s="4" t="s">
        <v>144</v>
      </c>
      <c r="X826" t="str">
        <f>INDEX(B:B,MATCH(W826,A:A,0))</f>
        <v>X203</v>
      </c>
      <c r="Z826">
        <v>1</v>
      </c>
    </row>
    <row r="827" spans="23:26" x14ac:dyDescent="0.25">
      <c r="W827" s="4" t="s">
        <v>145</v>
      </c>
      <c r="X827" t="str">
        <f>INDEX(B:B,MATCH(W827,A:A,0))</f>
        <v>X203</v>
      </c>
      <c r="Y827">
        <v>2</v>
      </c>
    </row>
    <row r="828" spans="23:26" x14ac:dyDescent="0.25">
      <c r="W828" s="4" t="s">
        <v>145</v>
      </c>
      <c r="X828" t="str">
        <f>INDEX(B:B,MATCH(W828,A:A,0))</f>
        <v>X203</v>
      </c>
      <c r="Y828">
        <v>1</v>
      </c>
      <c r="Z828">
        <v>1</v>
      </c>
    </row>
    <row r="829" spans="23:26" x14ac:dyDescent="0.25">
      <c r="W829" s="4" t="s">
        <v>145</v>
      </c>
      <c r="X829" t="str">
        <f>INDEX(B:B,MATCH(W829,A:A,0))</f>
        <v>X203</v>
      </c>
      <c r="Y829">
        <v>1</v>
      </c>
    </row>
    <row r="830" spans="23:26" x14ac:dyDescent="0.25">
      <c r="W830" s="4" t="s">
        <v>145</v>
      </c>
      <c r="X830" t="str">
        <f>INDEX(B:B,MATCH(W830,A:A,0))</f>
        <v>X203</v>
      </c>
      <c r="Y830">
        <v>1</v>
      </c>
    </row>
    <row r="831" spans="23:26" x14ac:dyDescent="0.25">
      <c r="W831" s="4" t="s">
        <v>146</v>
      </c>
      <c r="X831" t="str">
        <f>INDEX(B:B,MATCH(W831,A:A,0))</f>
        <v>X203</v>
      </c>
      <c r="Y831">
        <v>3</v>
      </c>
    </row>
    <row r="832" spans="23:26" x14ac:dyDescent="0.25">
      <c r="W832" s="4" t="s">
        <v>147</v>
      </c>
      <c r="X832" t="str">
        <f>INDEX(B:B,MATCH(W832,A:A,0))</f>
        <v>X203</v>
      </c>
      <c r="Y832">
        <v>2</v>
      </c>
    </row>
    <row r="833" spans="23:26" x14ac:dyDescent="0.25">
      <c r="W833" s="4" t="s">
        <v>147</v>
      </c>
      <c r="X833" t="str">
        <f>INDEX(B:B,MATCH(W833,A:A,0))</f>
        <v>X203</v>
      </c>
      <c r="Y833">
        <v>1</v>
      </c>
    </row>
    <row r="834" spans="23:26" x14ac:dyDescent="0.25">
      <c r="W834" s="4" t="s">
        <v>148</v>
      </c>
      <c r="X834" t="str">
        <f>INDEX(B:B,MATCH(W834,A:A,0))</f>
        <v>D212</v>
      </c>
      <c r="Z834">
        <v>4</v>
      </c>
    </row>
    <row r="835" spans="23:26" x14ac:dyDescent="0.25">
      <c r="W835" s="4" t="s">
        <v>148</v>
      </c>
      <c r="X835" t="str">
        <f>INDEX(B:B,MATCH(W835,A:A,0))</f>
        <v>D212</v>
      </c>
      <c r="Z835">
        <v>1</v>
      </c>
    </row>
    <row r="836" spans="23:26" x14ac:dyDescent="0.25">
      <c r="W836" s="4" t="s">
        <v>148</v>
      </c>
      <c r="X836" t="str">
        <f>INDEX(B:B,MATCH(W836,A:A,0))</f>
        <v>D212</v>
      </c>
      <c r="Z836">
        <v>2</v>
      </c>
    </row>
    <row r="837" spans="23:26" x14ac:dyDescent="0.25">
      <c r="W837" s="4" t="s">
        <v>148</v>
      </c>
      <c r="X837" t="str">
        <f>INDEX(B:B,MATCH(W837,A:A,0))</f>
        <v>D212</v>
      </c>
      <c r="Z837">
        <v>3</v>
      </c>
    </row>
    <row r="838" spans="23:26" x14ac:dyDescent="0.25">
      <c r="W838" s="4" t="s">
        <v>148</v>
      </c>
      <c r="X838" t="str">
        <f>INDEX(B:B,MATCH(W838,A:A,0))</f>
        <v>D212</v>
      </c>
      <c r="Z838">
        <v>2</v>
      </c>
    </row>
    <row r="839" spans="23:26" x14ac:dyDescent="0.25">
      <c r="W839" s="4" t="s">
        <v>148</v>
      </c>
      <c r="X839" t="str">
        <f>INDEX(B:B,MATCH(W839,A:A,0))</f>
        <v>D212</v>
      </c>
      <c r="Z839">
        <v>1</v>
      </c>
    </row>
    <row r="840" spans="23:26" x14ac:dyDescent="0.25">
      <c r="W840" s="4" t="s">
        <v>148</v>
      </c>
      <c r="X840" t="str">
        <f>INDEX(B:B,MATCH(W840,A:A,0))</f>
        <v>D212</v>
      </c>
      <c r="Z840">
        <v>1</v>
      </c>
    </row>
    <row r="841" spans="23:26" x14ac:dyDescent="0.25">
      <c r="W841" s="4" t="s">
        <v>148</v>
      </c>
      <c r="X841" t="str">
        <f>INDEX(B:B,MATCH(W841,A:A,0))</f>
        <v>D212</v>
      </c>
      <c r="Z841">
        <v>1</v>
      </c>
    </row>
    <row r="842" spans="23:26" x14ac:dyDescent="0.25">
      <c r="W842" s="4" t="s">
        <v>148</v>
      </c>
      <c r="X842" t="str">
        <f>INDEX(B:B,MATCH(W842,A:A,0))</f>
        <v>D212</v>
      </c>
      <c r="Z842">
        <v>1</v>
      </c>
    </row>
    <row r="843" spans="23:26" x14ac:dyDescent="0.25">
      <c r="W843" s="4" t="s">
        <v>148</v>
      </c>
      <c r="X843" t="str">
        <f>INDEX(B:B,MATCH(W843,A:A,0))</f>
        <v>D212</v>
      </c>
      <c r="Z843">
        <v>2</v>
      </c>
    </row>
    <row r="844" spans="23:26" x14ac:dyDescent="0.25">
      <c r="W844" s="4" t="s">
        <v>148</v>
      </c>
      <c r="X844" t="str">
        <f>INDEX(B:B,MATCH(W844,A:A,0))</f>
        <v>D212</v>
      </c>
      <c r="Z844">
        <v>1</v>
      </c>
    </row>
    <row r="845" spans="23:26" x14ac:dyDescent="0.25">
      <c r="W845" s="4" t="s">
        <v>148</v>
      </c>
      <c r="X845" t="str">
        <f>INDEX(B:B,MATCH(W845,A:A,0))</f>
        <v>D212</v>
      </c>
      <c r="Z845">
        <v>2</v>
      </c>
    </row>
    <row r="846" spans="23:26" x14ac:dyDescent="0.25">
      <c r="W846" s="4" t="s">
        <v>148</v>
      </c>
      <c r="X846" t="str">
        <f>INDEX(B:B,MATCH(W846,A:A,0))</f>
        <v>D212</v>
      </c>
      <c r="Z846">
        <v>1</v>
      </c>
    </row>
    <row r="847" spans="23:26" x14ac:dyDescent="0.25">
      <c r="W847" s="4" t="s">
        <v>148</v>
      </c>
      <c r="X847" t="str">
        <f>INDEX(B:B,MATCH(W847,A:A,0))</f>
        <v>D212</v>
      </c>
      <c r="Z847">
        <v>2</v>
      </c>
    </row>
    <row r="848" spans="23:26" x14ac:dyDescent="0.25">
      <c r="W848" s="4" t="s">
        <v>148</v>
      </c>
      <c r="X848" t="str">
        <f>INDEX(B:B,MATCH(W848,A:A,0))</f>
        <v>D212</v>
      </c>
      <c r="Z848">
        <v>1</v>
      </c>
    </row>
    <row r="849" spans="23:26" x14ac:dyDescent="0.25">
      <c r="W849" s="4" t="s">
        <v>148</v>
      </c>
      <c r="X849" t="str">
        <f>INDEX(B:B,MATCH(W849,A:A,0))</f>
        <v>D212</v>
      </c>
      <c r="Z849">
        <v>1</v>
      </c>
    </row>
    <row r="850" spans="23:26" x14ac:dyDescent="0.25">
      <c r="W850" s="4" t="s">
        <v>148</v>
      </c>
      <c r="X850" t="str">
        <f>INDEX(B:B,MATCH(W850,A:A,0))</f>
        <v>D212</v>
      </c>
      <c r="Z850">
        <v>3</v>
      </c>
    </row>
    <row r="851" spans="23:26" x14ac:dyDescent="0.25">
      <c r="W851" s="4" t="s">
        <v>148</v>
      </c>
      <c r="X851" t="str">
        <f>INDEX(B:B,MATCH(W851,A:A,0))</f>
        <v>D212</v>
      </c>
      <c r="Z851">
        <v>3</v>
      </c>
    </row>
    <row r="852" spans="23:26" x14ac:dyDescent="0.25">
      <c r="W852" s="4" t="s">
        <v>148</v>
      </c>
      <c r="X852" t="str">
        <f>INDEX(B:B,MATCH(W852,A:A,0))</f>
        <v>D212</v>
      </c>
      <c r="Z852">
        <v>1</v>
      </c>
    </row>
    <row r="853" spans="23:26" x14ac:dyDescent="0.25">
      <c r="W853" s="4" t="s">
        <v>148</v>
      </c>
      <c r="X853" t="str">
        <f>INDEX(B:B,MATCH(W853,A:A,0))</f>
        <v>D212</v>
      </c>
      <c r="Z853">
        <v>1</v>
      </c>
    </row>
    <row r="854" spans="23:26" x14ac:dyDescent="0.25">
      <c r="W854" s="4" t="s">
        <v>148</v>
      </c>
      <c r="X854" t="str">
        <f>INDEX(B:B,MATCH(W854,A:A,0))</f>
        <v>D212</v>
      </c>
      <c r="Z854">
        <v>1</v>
      </c>
    </row>
    <row r="855" spans="23:26" x14ac:dyDescent="0.25">
      <c r="W855" s="4" t="s">
        <v>149</v>
      </c>
      <c r="X855" t="str">
        <f>INDEX(B:B,MATCH(W855,A:A,0))</f>
        <v>D212</v>
      </c>
      <c r="Z855">
        <v>4</v>
      </c>
    </row>
    <row r="856" spans="23:26" x14ac:dyDescent="0.25">
      <c r="W856" s="4" t="s">
        <v>149</v>
      </c>
      <c r="X856" t="str">
        <f>INDEX(B:B,MATCH(W856,A:A,0))</f>
        <v>D212</v>
      </c>
      <c r="Z856">
        <v>2</v>
      </c>
    </row>
    <row r="857" spans="23:26" x14ac:dyDescent="0.25">
      <c r="W857" s="4" t="s">
        <v>149</v>
      </c>
      <c r="X857" t="str">
        <f>INDEX(B:B,MATCH(W857,A:A,0))</f>
        <v>D212</v>
      </c>
      <c r="Z857">
        <v>2</v>
      </c>
    </row>
    <row r="858" spans="23:26" x14ac:dyDescent="0.25">
      <c r="W858" s="4" t="s">
        <v>149</v>
      </c>
      <c r="X858" t="str">
        <f>INDEX(B:B,MATCH(W858,A:A,0))</f>
        <v>D212</v>
      </c>
      <c r="Z858">
        <v>2</v>
      </c>
    </row>
    <row r="859" spans="23:26" x14ac:dyDescent="0.25">
      <c r="W859" s="4" t="s">
        <v>149</v>
      </c>
      <c r="X859" t="str">
        <f>INDEX(B:B,MATCH(W859,A:A,0))</f>
        <v>D212</v>
      </c>
      <c r="Z859">
        <v>1</v>
      </c>
    </row>
    <row r="860" spans="23:26" x14ac:dyDescent="0.25">
      <c r="W860" s="4" t="s">
        <v>149</v>
      </c>
      <c r="X860" t="str">
        <f>INDEX(B:B,MATCH(W860,A:A,0))</f>
        <v>D212</v>
      </c>
      <c r="Z860">
        <v>2</v>
      </c>
    </row>
    <row r="861" spans="23:26" x14ac:dyDescent="0.25">
      <c r="W861" s="4" t="s">
        <v>149</v>
      </c>
      <c r="X861" t="str">
        <f>INDEX(B:B,MATCH(W861,A:A,0))</f>
        <v>D212</v>
      </c>
      <c r="Z861">
        <v>1</v>
      </c>
    </row>
    <row r="862" spans="23:26" x14ac:dyDescent="0.25">
      <c r="W862" s="4" t="s">
        <v>149</v>
      </c>
      <c r="X862" t="str">
        <f>INDEX(B:B,MATCH(W862,A:A,0))</f>
        <v>D212</v>
      </c>
      <c r="Z862">
        <v>1</v>
      </c>
    </row>
    <row r="863" spans="23:26" x14ac:dyDescent="0.25">
      <c r="W863" s="4" t="s">
        <v>149</v>
      </c>
      <c r="X863" t="str">
        <f>INDEX(B:B,MATCH(W863,A:A,0))</f>
        <v>D212</v>
      </c>
      <c r="Z863">
        <v>2</v>
      </c>
    </row>
    <row r="864" spans="23:26" x14ac:dyDescent="0.25">
      <c r="W864" s="4" t="s">
        <v>149</v>
      </c>
      <c r="X864" t="str">
        <f>INDEX(B:B,MATCH(W864,A:A,0))</f>
        <v>D212</v>
      </c>
      <c r="Z864">
        <v>1</v>
      </c>
    </row>
    <row r="865" spans="23:26" x14ac:dyDescent="0.25">
      <c r="W865" s="4" t="s">
        <v>149</v>
      </c>
      <c r="X865" t="str">
        <f>INDEX(B:B,MATCH(W865,A:A,0))</f>
        <v>D212</v>
      </c>
      <c r="Z865">
        <v>4</v>
      </c>
    </row>
    <row r="866" spans="23:26" x14ac:dyDescent="0.25">
      <c r="W866" s="4" t="s">
        <v>149</v>
      </c>
      <c r="X866" t="str">
        <f>INDEX(B:B,MATCH(W866,A:A,0))</f>
        <v>D212</v>
      </c>
      <c r="Z866">
        <v>1</v>
      </c>
    </row>
    <row r="867" spans="23:26" x14ac:dyDescent="0.25">
      <c r="W867" s="4" t="s">
        <v>149</v>
      </c>
      <c r="X867" t="str">
        <f>INDEX(B:B,MATCH(W867,A:A,0))</f>
        <v>D212</v>
      </c>
      <c r="Z867">
        <v>1</v>
      </c>
    </row>
    <row r="868" spans="23:26" x14ac:dyDescent="0.25">
      <c r="W868" s="4" t="s">
        <v>149</v>
      </c>
      <c r="X868" t="str">
        <f>INDEX(B:B,MATCH(W868,A:A,0))</f>
        <v>D212</v>
      </c>
      <c r="Z868">
        <v>1</v>
      </c>
    </row>
    <row r="869" spans="23:26" x14ac:dyDescent="0.25">
      <c r="W869" s="4" t="s">
        <v>149</v>
      </c>
      <c r="X869" t="str">
        <f>INDEX(B:B,MATCH(W869,A:A,0))</f>
        <v>D212</v>
      </c>
      <c r="Z869">
        <v>2</v>
      </c>
    </row>
    <row r="870" spans="23:26" x14ac:dyDescent="0.25">
      <c r="W870" s="4" t="s">
        <v>149</v>
      </c>
      <c r="X870" t="str">
        <f>INDEX(B:B,MATCH(W870,A:A,0))</f>
        <v>D212</v>
      </c>
      <c r="Z870">
        <v>2</v>
      </c>
    </row>
    <row r="871" spans="23:26" x14ac:dyDescent="0.25">
      <c r="W871" s="4" t="s">
        <v>149</v>
      </c>
      <c r="X871" t="str">
        <f>INDEX(B:B,MATCH(W871,A:A,0))</f>
        <v>D212</v>
      </c>
      <c r="Z871">
        <v>6</v>
      </c>
    </row>
    <row r="872" spans="23:26" x14ac:dyDescent="0.25">
      <c r="W872" s="4" t="s">
        <v>149</v>
      </c>
      <c r="X872" t="str">
        <f>INDEX(B:B,MATCH(W872,A:A,0))</f>
        <v>D212</v>
      </c>
      <c r="Y872">
        <v>2</v>
      </c>
      <c r="Z872">
        <v>1</v>
      </c>
    </row>
    <row r="873" spans="23:26" x14ac:dyDescent="0.25">
      <c r="W873" s="4" t="s">
        <v>149</v>
      </c>
      <c r="X873" t="str">
        <f>INDEX(B:B,MATCH(W873,A:A,0))</f>
        <v>D212</v>
      </c>
      <c r="Y873">
        <v>1</v>
      </c>
    </row>
    <row r="874" spans="23:26" x14ac:dyDescent="0.25">
      <c r="W874" s="4" t="s">
        <v>149</v>
      </c>
      <c r="X874" t="str">
        <f>INDEX(B:B,MATCH(W874,A:A,0))</f>
        <v>D212</v>
      </c>
      <c r="Y874">
        <v>1</v>
      </c>
      <c r="Z874">
        <v>7</v>
      </c>
    </row>
    <row r="875" spans="23:26" x14ac:dyDescent="0.25">
      <c r="W875" s="4" t="s">
        <v>149</v>
      </c>
      <c r="X875" t="str">
        <f>INDEX(B:B,MATCH(W875,A:A,0))</f>
        <v>D212</v>
      </c>
      <c r="Y875">
        <v>2</v>
      </c>
      <c r="Z875">
        <v>7</v>
      </c>
    </row>
    <row r="876" spans="23:26" x14ac:dyDescent="0.25">
      <c r="W876" s="4" t="s">
        <v>149</v>
      </c>
      <c r="X876" t="str">
        <f>INDEX(B:B,MATCH(W876,A:A,0))</f>
        <v>D212</v>
      </c>
      <c r="Y876">
        <v>2</v>
      </c>
      <c r="Z876">
        <v>3</v>
      </c>
    </row>
    <row r="877" spans="23:26" x14ac:dyDescent="0.25">
      <c r="W877" s="4" t="s">
        <v>149</v>
      </c>
      <c r="X877" t="str">
        <f>INDEX(B:B,MATCH(W877,A:A,0))</f>
        <v>D212</v>
      </c>
      <c r="Y877">
        <v>2</v>
      </c>
      <c r="Z877">
        <v>6</v>
      </c>
    </row>
    <row r="878" spans="23:26" x14ac:dyDescent="0.25">
      <c r="W878" s="4" t="s">
        <v>149</v>
      </c>
      <c r="X878" t="str">
        <f>INDEX(B:B,MATCH(W878,A:A,0))</f>
        <v>D212</v>
      </c>
      <c r="Y878">
        <v>1</v>
      </c>
      <c r="Z878">
        <v>4</v>
      </c>
    </row>
    <row r="879" spans="23:26" x14ac:dyDescent="0.25">
      <c r="W879" s="4" t="s">
        <v>149</v>
      </c>
      <c r="X879" t="str">
        <f>INDEX(B:B,MATCH(W879,A:A,0))</f>
        <v>D212</v>
      </c>
      <c r="Y879">
        <v>1</v>
      </c>
      <c r="Z879">
        <v>1</v>
      </c>
    </row>
    <row r="880" spans="23:26" x14ac:dyDescent="0.25">
      <c r="W880" s="4" t="s">
        <v>149</v>
      </c>
      <c r="X880" t="str">
        <f>INDEX(B:B,MATCH(W880,A:A,0))</f>
        <v>D212</v>
      </c>
      <c r="Z880">
        <v>1</v>
      </c>
    </row>
    <row r="881" spans="23:26" x14ac:dyDescent="0.25">
      <c r="W881" s="4" t="s">
        <v>150</v>
      </c>
      <c r="X881" t="str">
        <f>INDEX(B:B,MATCH(W881,A:A,0))</f>
        <v>D212</v>
      </c>
      <c r="Y881">
        <v>1</v>
      </c>
      <c r="Z881">
        <v>5</v>
      </c>
    </row>
    <row r="882" spans="23:26" x14ac:dyDescent="0.25">
      <c r="W882" s="4" t="s">
        <v>151</v>
      </c>
      <c r="X882" t="str">
        <f>INDEX(B:B,MATCH(W882,A:A,0))</f>
        <v>D212</v>
      </c>
      <c r="Y882">
        <v>1</v>
      </c>
      <c r="Z882">
        <v>2</v>
      </c>
    </row>
    <row r="883" spans="23:26" x14ac:dyDescent="0.25">
      <c r="W883" s="4" t="s">
        <v>151</v>
      </c>
      <c r="X883" t="str">
        <f>INDEX(B:B,MATCH(W883,A:A,0))</f>
        <v>D212</v>
      </c>
      <c r="Z883">
        <v>3</v>
      </c>
    </row>
    <row r="884" spans="23:26" x14ac:dyDescent="0.25">
      <c r="W884" s="4" t="s">
        <v>151</v>
      </c>
      <c r="X884" t="str">
        <f>INDEX(B:B,MATCH(W884,A:A,0))</f>
        <v>D212</v>
      </c>
      <c r="Z884">
        <v>1</v>
      </c>
    </row>
    <row r="885" spans="23:26" x14ac:dyDescent="0.25">
      <c r="W885" s="4" t="s">
        <v>151</v>
      </c>
      <c r="X885" t="str">
        <f>INDEX(B:B,MATCH(W885,A:A,0))</f>
        <v>D212</v>
      </c>
      <c r="Z885">
        <v>1</v>
      </c>
    </row>
    <row r="886" spans="23:26" x14ac:dyDescent="0.25">
      <c r="W886" s="4" t="s">
        <v>151</v>
      </c>
      <c r="X886" t="str">
        <f>INDEX(B:B,MATCH(W886,A:A,0))</f>
        <v>D212</v>
      </c>
      <c r="Z886">
        <v>5</v>
      </c>
    </row>
    <row r="887" spans="23:26" x14ac:dyDescent="0.25">
      <c r="W887" s="4" t="s">
        <v>151</v>
      </c>
      <c r="X887" t="str">
        <f>INDEX(B:B,MATCH(W887,A:A,0))</f>
        <v>D212</v>
      </c>
      <c r="Z887">
        <v>4</v>
      </c>
    </row>
    <row r="888" spans="23:26" x14ac:dyDescent="0.25">
      <c r="W888" s="4" t="s">
        <v>151</v>
      </c>
      <c r="X888" t="str">
        <f>INDEX(B:B,MATCH(W888,A:A,0))</f>
        <v>D212</v>
      </c>
      <c r="Z888">
        <v>1</v>
      </c>
    </row>
    <row r="889" spans="23:26" x14ac:dyDescent="0.25">
      <c r="W889" s="4" t="s">
        <v>151</v>
      </c>
      <c r="X889" t="str">
        <f>INDEX(B:B,MATCH(W889,A:A,0))</f>
        <v>D212</v>
      </c>
      <c r="Z889">
        <v>4</v>
      </c>
    </row>
    <row r="890" spans="23:26" x14ac:dyDescent="0.25">
      <c r="W890" s="4" t="s">
        <v>151</v>
      </c>
      <c r="X890" t="str">
        <f>INDEX(B:B,MATCH(W890,A:A,0))</f>
        <v>D212</v>
      </c>
      <c r="Z890">
        <v>1</v>
      </c>
    </row>
    <row r="891" spans="23:26" x14ac:dyDescent="0.25">
      <c r="W891" s="4" t="s">
        <v>151</v>
      </c>
      <c r="X891" t="str">
        <f>INDEX(B:B,MATCH(W891,A:A,0))</f>
        <v>D212</v>
      </c>
      <c r="Z891">
        <v>2</v>
      </c>
    </row>
    <row r="892" spans="23:26" x14ac:dyDescent="0.25">
      <c r="W892" s="4" t="s">
        <v>151</v>
      </c>
      <c r="X892" t="str">
        <f>INDEX(B:B,MATCH(W892,A:A,0))</f>
        <v>D212</v>
      </c>
      <c r="Z892">
        <v>2</v>
      </c>
    </row>
    <row r="893" spans="23:26" x14ac:dyDescent="0.25">
      <c r="W893" s="4" t="s">
        <v>151</v>
      </c>
      <c r="X893" t="str">
        <f>INDEX(B:B,MATCH(W893,A:A,0))</f>
        <v>D212</v>
      </c>
      <c r="Z893">
        <v>2</v>
      </c>
    </row>
    <row r="894" spans="23:26" x14ac:dyDescent="0.25">
      <c r="W894" s="4" t="s">
        <v>151</v>
      </c>
      <c r="X894" t="str">
        <f>INDEX(B:B,MATCH(W894,A:A,0))</f>
        <v>D212</v>
      </c>
      <c r="Z894">
        <v>1</v>
      </c>
    </row>
    <row r="895" spans="23:26" x14ac:dyDescent="0.25">
      <c r="W895" s="4" t="s">
        <v>151</v>
      </c>
      <c r="X895" t="str">
        <f>INDEX(B:B,MATCH(W895,A:A,0))</f>
        <v>D212</v>
      </c>
      <c r="Z895">
        <v>1</v>
      </c>
    </row>
    <row r="896" spans="23:26" x14ac:dyDescent="0.25">
      <c r="W896" s="4" t="s">
        <v>151</v>
      </c>
      <c r="X896" t="str">
        <f>INDEX(B:B,MATCH(W896,A:A,0))</f>
        <v>D212</v>
      </c>
      <c r="Z896">
        <v>1</v>
      </c>
    </row>
    <row r="897" spans="23:26" x14ac:dyDescent="0.25">
      <c r="W897" s="4" t="s">
        <v>151</v>
      </c>
      <c r="X897" t="str">
        <f>INDEX(B:B,MATCH(W897,A:A,0))</f>
        <v>D212</v>
      </c>
      <c r="Z897">
        <v>1</v>
      </c>
    </row>
    <row r="898" spans="23:26" x14ac:dyDescent="0.25">
      <c r="W898" s="4" t="s">
        <v>151</v>
      </c>
      <c r="X898" t="str">
        <f>INDEX(B:B,MATCH(W898,A:A,0))</f>
        <v>D212</v>
      </c>
      <c r="Z898">
        <v>1</v>
      </c>
    </row>
    <row r="899" spans="23:26" x14ac:dyDescent="0.25">
      <c r="W899" s="4" t="s">
        <v>151</v>
      </c>
      <c r="X899" t="str">
        <f>INDEX(B:B,MATCH(W899,A:A,0))</f>
        <v>D212</v>
      </c>
      <c r="Z899">
        <v>1</v>
      </c>
    </row>
    <row r="900" spans="23:26" x14ac:dyDescent="0.25">
      <c r="W900" s="4" t="s">
        <v>151</v>
      </c>
      <c r="X900" t="str">
        <f>INDEX(B:B,MATCH(W900,A:A,0))</f>
        <v>D212</v>
      </c>
      <c r="Z900">
        <v>2</v>
      </c>
    </row>
    <row r="901" spans="23:26" x14ac:dyDescent="0.25">
      <c r="W901" s="4" t="s">
        <v>151</v>
      </c>
      <c r="X901" t="str">
        <f>INDEX(B:B,MATCH(W901,A:A,0))</f>
        <v>D212</v>
      </c>
      <c r="Z901">
        <v>2</v>
      </c>
    </row>
    <row r="902" spans="23:26" x14ac:dyDescent="0.25">
      <c r="W902" s="4" t="s">
        <v>151</v>
      </c>
      <c r="X902" t="str">
        <f>INDEX(B:B,MATCH(W902,A:A,0))</f>
        <v>D212</v>
      </c>
      <c r="Z902">
        <v>2</v>
      </c>
    </row>
    <row r="903" spans="23:26" x14ac:dyDescent="0.25">
      <c r="W903" s="4" t="s">
        <v>152</v>
      </c>
      <c r="X903" t="str">
        <f>INDEX(B:B,MATCH(W903,A:A,0))</f>
        <v>D212</v>
      </c>
      <c r="Z903">
        <v>2</v>
      </c>
    </row>
    <row r="904" spans="23:26" x14ac:dyDescent="0.25">
      <c r="W904" s="4" t="s">
        <v>152</v>
      </c>
      <c r="X904" t="str">
        <f>INDEX(B:B,MATCH(W904,A:A,0))</f>
        <v>D212</v>
      </c>
      <c r="Z904">
        <v>1</v>
      </c>
    </row>
    <row r="905" spans="23:26" x14ac:dyDescent="0.25">
      <c r="W905" s="4" t="s">
        <v>152</v>
      </c>
      <c r="X905" t="str">
        <f>INDEX(B:B,MATCH(W905,A:A,0))</f>
        <v>D212</v>
      </c>
      <c r="Z905">
        <v>4</v>
      </c>
    </row>
    <row r="906" spans="23:26" x14ac:dyDescent="0.25">
      <c r="W906" s="4" t="s">
        <v>152</v>
      </c>
      <c r="X906" t="str">
        <f>INDEX(B:B,MATCH(W906,A:A,0))</f>
        <v>D212</v>
      </c>
      <c r="Z906">
        <v>1</v>
      </c>
    </row>
    <row r="907" spans="23:26" x14ac:dyDescent="0.25">
      <c r="W907" s="4" t="s">
        <v>152</v>
      </c>
      <c r="X907" t="str">
        <f>INDEX(B:B,MATCH(W907,A:A,0))</f>
        <v>D212</v>
      </c>
      <c r="Z907">
        <v>1</v>
      </c>
    </row>
    <row r="908" spans="23:26" x14ac:dyDescent="0.25">
      <c r="W908" s="4" t="s">
        <v>152</v>
      </c>
      <c r="X908" t="str">
        <f>INDEX(B:B,MATCH(W908,A:A,0))</f>
        <v>D212</v>
      </c>
      <c r="Z908">
        <v>1</v>
      </c>
    </row>
    <row r="909" spans="23:26" x14ac:dyDescent="0.25">
      <c r="W909" s="4" t="s">
        <v>152</v>
      </c>
      <c r="X909" t="str">
        <f>INDEX(B:B,MATCH(W909,A:A,0))</f>
        <v>D212</v>
      </c>
      <c r="Z909">
        <v>1</v>
      </c>
    </row>
    <row r="910" spans="23:26" x14ac:dyDescent="0.25">
      <c r="W910" s="4" t="s">
        <v>152</v>
      </c>
      <c r="X910" t="str">
        <f>INDEX(B:B,MATCH(W910,A:A,0))</f>
        <v>D212</v>
      </c>
      <c r="Z910">
        <v>1</v>
      </c>
    </row>
    <row r="911" spans="23:26" x14ac:dyDescent="0.25">
      <c r="W911" s="4" t="s">
        <v>152</v>
      </c>
      <c r="X911" t="str">
        <f>INDEX(B:B,MATCH(W911,A:A,0))</f>
        <v>D212</v>
      </c>
      <c r="Z911">
        <v>4</v>
      </c>
    </row>
    <row r="912" spans="23:26" x14ac:dyDescent="0.25">
      <c r="W912" s="4" t="s">
        <v>152</v>
      </c>
      <c r="X912" t="str">
        <f>INDEX(B:B,MATCH(W912,A:A,0))</f>
        <v>D212</v>
      </c>
      <c r="Z912">
        <v>1</v>
      </c>
    </row>
    <row r="913" spans="23:26" x14ac:dyDescent="0.25">
      <c r="W913" s="4" t="s">
        <v>152</v>
      </c>
      <c r="X913" t="str">
        <f>INDEX(B:B,MATCH(W913,A:A,0))</f>
        <v>D212</v>
      </c>
      <c r="Z913">
        <v>1</v>
      </c>
    </row>
    <row r="914" spans="23:26" x14ac:dyDescent="0.25">
      <c r="W914" s="4" t="s">
        <v>152</v>
      </c>
      <c r="X914" t="str">
        <f>INDEX(B:B,MATCH(W914,A:A,0))</f>
        <v>D212</v>
      </c>
      <c r="Z914">
        <v>4</v>
      </c>
    </row>
    <row r="915" spans="23:26" x14ac:dyDescent="0.25">
      <c r="W915" s="4" t="s">
        <v>152</v>
      </c>
      <c r="X915" t="str">
        <f>INDEX(B:B,MATCH(W915,A:A,0))</f>
        <v>D212</v>
      </c>
      <c r="Z915">
        <v>1</v>
      </c>
    </row>
    <row r="916" spans="23:26" x14ac:dyDescent="0.25">
      <c r="W916" s="4" t="s">
        <v>152</v>
      </c>
      <c r="X916" t="str">
        <f>INDEX(B:B,MATCH(W916,A:A,0))</f>
        <v>D212</v>
      </c>
      <c r="Z916">
        <v>1</v>
      </c>
    </row>
    <row r="917" spans="23:26" x14ac:dyDescent="0.25">
      <c r="W917" s="4" t="s">
        <v>153</v>
      </c>
      <c r="X917" t="str">
        <f>INDEX(B:B,MATCH(W917,A:A,0))</f>
        <v>D216</v>
      </c>
      <c r="Y917">
        <v>1</v>
      </c>
    </row>
    <row r="918" spans="23:26" x14ac:dyDescent="0.25">
      <c r="W918" s="4" t="s">
        <v>153</v>
      </c>
      <c r="X918" t="str">
        <f>INDEX(B:B,MATCH(W918,A:A,0))</f>
        <v>D216</v>
      </c>
      <c r="Y918">
        <v>2</v>
      </c>
    </row>
    <row r="919" spans="23:26" x14ac:dyDescent="0.25">
      <c r="W919" s="4" t="s">
        <v>153</v>
      </c>
      <c r="X919" t="str">
        <f>INDEX(B:B,MATCH(W919,A:A,0))</f>
        <v>D216</v>
      </c>
      <c r="Y919">
        <v>1</v>
      </c>
    </row>
    <row r="920" spans="23:26" x14ac:dyDescent="0.25">
      <c r="W920" s="4" t="s">
        <v>154</v>
      </c>
      <c r="X920" t="str">
        <f>INDEX(B:B,MATCH(W920,A:A,0))</f>
        <v>D216</v>
      </c>
      <c r="Y920">
        <v>1</v>
      </c>
    </row>
    <row r="921" spans="23:26" x14ac:dyDescent="0.25">
      <c r="W921" s="4" t="s">
        <v>154</v>
      </c>
      <c r="X921" t="str">
        <f>INDEX(B:B,MATCH(W921,A:A,0))</f>
        <v>D216</v>
      </c>
      <c r="Y921">
        <v>4</v>
      </c>
    </row>
    <row r="922" spans="23:26" x14ac:dyDescent="0.25">
      <c r="W922" s="4" t="s">
        <v>154</v>
      </c>
      <c r="X922" t="str">
        <f>INDEX(B:B,MATCH(W922,A:A,0))</f>
        <v>D216</v>
      </c>
      <c r="Y922">
        <v>2</v>
      </c>
    </row>
    <row r="923" spans="23:26" x14ac:dyDescent="0.25">
      <c r="W923" s="4" t="s">
        <v>155</v>
      </c>
      <c r="X923" t="str">
        <f>INDEX(B:B,MATCH(W923,A:A,0))</f>
        <v>D216</v>
      </c>
      <c r="Z923">
        <v>1</v>
      </c>
    </row>
    <row r="924" spans="23:26" x14ac:dyDescent="0.25">
      <c r="W924" s="4" t="s">
        <v>156</v>
      </c>
      <c r="X924" t="str">
        <f>INDEX(B:B,MATCH(W924,A:A,0))</f>
        <v>D216</v>
      </c>
      <c r="Z924">
        <v>5</v>
      </c>
    </row>
    <row r="925" spans="23:26" x14ac:dyDescent="0.25">
      <c r="W925" s="4" t="s">
        <v>156</v>
      </c>
      <c r="X925" t="str">
        <f>INDEX(B:B,MATCH(W925,A:A,0))</f>
        <v>D216</v>
      </c>
      <c r="Z925">
        <v>2</v>
      </c>
    </row>
    <row r="926" spans="23:26" x14ac:dyDescent="0.25">
      <c r="W926" s="4" t="s">
        <v>156</v>
      </c>
      <c r="X926" t="str">
        <f>INDEX(B:B,MATCH(W926,A:A,0))</f>
        <v>D216</v>
      </c>
      <c r="Z926">
        <v>3</v>
      </c>
    </row>
    <row r="927" spans="23:26" x14ac:dyDescent="0.25">
      <c r="W927" t="s">
        <v>157</v>
      </c>
      <c r="X927" t="str">
        <f>INDEX(B:B,MATCH(W927,A:A,0))</f>
        <v>C567</v>
      </c>
      <c r="Z927">
        <v>1</v>
      </c>
    </row>
    <row r="928" spans="23:26" x14ac:dyDescent="0.25">
      <c r="W928" t="s">
        <v>157</v>
      </c>
      <c r="X928" t="str">
        <f>INDEX(B:B,MATCH(W928,A:A,0))</f>
        <v>C567</v>
      </c>
      <c r="Z928">
        <v>4</v>
      </c>
    </row>
    <row r="929" spans="23:26" x14ac:dyDescent="0.25">
      <c r="W929" t="s">
        <v>157</v>
      </c>
      <c r="X929" t="str">
        <f>INDEX(B:B,MATCH(W929,A:A,0))</f>
        <v>C567</v>
      </c>
      <c r="Z929">
        <v>2</v>
      </c>
    </row>
    <row r="930" spans="23:26" x14ac:dyDescent="0.25">
      <c r="W930" t="s">
        <v>158</v>
      </c>
      <c r="X930" t="str">
        <f>INDEX(B:B,MATCH(W930,A:A,0))</f>
        <v>C567</v>
      </c>
      <c r="Z930">
        <v>3</v>
      </c>
    </row>
    <row r="931" spans="23:26" x14ac:dyDescent="0.25">
      <c r="W931" t="s">
        <v>158</v>
      </c>
      <c r="X931" t="str">
        <f>INDEX(B:B,MATCH(W931,A:A,0))</f>
        <v>C567</v>
      </c>
      <c r="Z931">
        <v>2</v>
      </c>
    </row>
    <row r="932" spans="23:26" x14ac:dyDescent="0.25">
      <c r="W932" t="s">
        <v>158</v>
      </c>
      <c r="X932" t="str">
        <f>INDEX(B:B,MATCH(W932,A:A,0))</f>
        <v>C567</v>
      </c>
      <c r="Z932">
        <v>1</v>
      </c>
    </row>
    <row r="933" spans="23:26" x14ac:dyDescent="0.25">
      <c r="W933" t="s">
        <v>158</v>
      </c>
      <c r="X933" t="str">
        <f>INDEX(B:B,MATCH(W933,A:A,0))</f>
        <v>C567</v>
      </c>
      <c r="Z933">
        <v>1</v>
      </c>
    </row>
    <row r="934" spans="23:26" x14ac:dyDescent="0.25">
      <c r="W934" t="s">
        <v>158</v>
      </c>
      <c r="X934" t="str">
        <f>INDEX(B:B,MATCH(W934,A:A,0))</f>
        <v>C567</v>
      </c>
      <c r="Z934">
        <v>1</v>
      </c>
    </row>
    <row r="935" spans="23:26" x14ac:dyDescent="0.25">
      <c r="W935" s="4" t="s">
        <v>159</v>
      </c>
      <c r="X935" t="str">
        <f>INDEX(B:B,MATCH(W935,A:A,0))</f>
        <v>C567</v>
      </c>
      <c r="Z935">
        <v>1</v>
      </c>
    </row>
    <row r="936" spans="23:26" x14ac:dyDescent="0.25">
      <c r="W936" s="4" t="s">
        <v>160</v>
      </c>
      <c r="X936" t="str">
        <f>INDEX(B:B,MATCH(W936,A:A,0))</f>
        <v>C567</v>
      </c>
      <c r="Z936">
        <v>1</v>
      </c>
    </row>
    <row r="937" spans="23:26" x14ac:dyDescent="0.25">
      <c r="W937" s="4" t="s">
        <v>160</v>
      </c>
      <c r="X937" t="str">
        <f>INDEX(B:B,MATCH(W937,A:A,0))</f>
        <v>C567</v>
      </c>
      <c r="Z937">
        <v>1</v>
      </c>
    </row>
    <row r="938" spans="23:26" x14ac:dyDescent="0.25">
      <c r="W938" s="4" t="s">
        <v>160</v>
      </c>
      <c r="X938" t="str">
        <f>INDEX(B:B,MATCH(W938,A:A,0))</f>
        <v>C567</v>
      </c>
      <c r="Z938">
        <v>5</v>
      </c>
    </row>
    <row r="939" spans="23:26" x14ac:dyDescent="0.25">
      <c r="W939" s="4" t="s">
        <v>160</v>
      </c>
      <c r="X939" t="str">
        <f>INDEX(B:B,MATCH(W939,A:A,0))</f>
        <v>C567</v>
      </c>
      <c r="Z939">
        <v>2</v>
      </c>
    </row>
    <row r="940" spans="23:26" x14ac:dyDescent="0.25">
      <c r="W940" s="4" t="s">
        <v>160</v>
      </c>
      <c r="X940" t="str">
        <f>INDEX(B:B,MATCH(W940,A:A,0))</f>
        <v>C567</v>
      </c>
      <c r="Z940">
        <v>1</v>
      </c>
    </row>
    <row r="941" spans="23:26" x14ac:dyDescent="0.25">
      <c r="W941" s="4" t="s">
        <v>160</v>
      </c>
      <c r="X941" t="str">
        <f>INDEX(B:B,MATCH(W941,A:A,0))</f>
        <v>C567</v>
      </c>
      <c r="Z941">
        <v>2</v>
      </c>
    </row>
    <row r="942" spans="23:26" x14ac:dyDescent="0.25">
      <c r="W942" s="4" t="s">
        <v>160</v>
      </c>
      <c r="X942" t="str">
        <f>INDEX(B:B,MATCH(W942,A:A,0))</f>
        <v>C567</v>
      </c>
      <c r="Z942">
        <v>2</v>
      </c>
    </row>
    <row r="943" spans="23:26" x14ac:dyDescent="0.25">
      <c r="W943" s="4" t="s">
        <v>160</v>
      </c>
      <c r="X943" t="str">
        <f>INDEX(B:B,MATCH(W943,A:A,0))</f>
        <v>C567</v>
      </c>
      <c r="Z943">
        <v>2</v>
      </c>
    </row>
    <row r="944" spans="23:26" x14ac:dyDescent="0.25">
      <c r="W944" s="4" t="s">
        <v>161</v>
      </c>
      <c r="X944" t="str">
        <f>INDEX(B:B,MATCH(W944,A:A,0))</f>
        <v>C567</v>
      </c>
      <c r="Z944">
        <v>5</v>
      </c>
    </row>
    <row r="945" spans="23:26" x14ac:dyDescent="0.25">
      <c r="W945" s="4" t="s">
        <v>161</v>
      </c>
      <c r="X945" t="str">
        <f>INDEX(B:B,MATCH(W945,A:A,0))</f>
        <v>C567</v>
      </c>
      <c r="Z945">
        <v>1</v>
      </c>
    </row>
    <row r="946" spans="23:26" x14ac:dyDescent="0.25">
      <c r="W946" s="4" t="s">
        <v>162</v>
      </c>
      <c r="X946" t="str">
        <f>INDEX(B:B,MATCH(W946,A:A,0))</f>
        <v>F894</v>
      </c>
      <c r="Y946">
        <v>4</v>
      </c>
    </row>
    <row r="947" spans="23:26" x14ac:dyDescent="0.25">
      <c r="W947" s="4" t="s">
        <v>162</v>
      </c>
      <c r="X947" t="str">
        <f>INDEX(B:B,MATCH(W947,A:A,0))</f>
        <v>F894</v>
      </c>
      <c r="Y947">
        <v>3</v>
      </c>
    </row>
    <row r="948" spans="23:26" x14ac:dyDescent="0.25">
      <c r="W948" s="4" t="s">
        <v>162</v>
      </c>
      <c r="X948" t="str">
        <f>INDEX(B:B,MATCH(W948,A:A,0))</f>
        <v>F894</v>
      </c>
      <c r="Y948">
        <v>2</v>
      </c>
    </row>
    <row r="949" spans="23:26" x14ac:dyDescent="0.25">
      <c r="W949" s="4" t="s">
        <v>162</v>
      </c>
      <c r="X949" t="str">
        <f>INDEX(B:B,MATCH(W949,A:A,0))</f>
        <v>F894</v>
      </c>
      <c r="Y949">
        <v>4</v>
      </c>
    </row>
    <row r="950" spans="23:26" x14ac:dyDescent="0.25">
      <c r="W950" s="4" t="s">
        <v>162</v>
      </c>
      <c r="X950" t="str">
        <f>INDEX(B:B,MATCH(W950,A:A,0))</f>
        <v>F894</v>
      </c>
      <c r="Y950">
        <v>1</v>
      </c>
    </row>
    <row r="951" spans="23:26" x14ac:dyDescent="0.25">
      <c r="W951" s="4" t="s">
        <v>162</v>
      </c>
      <c r="X951" t="str">
        <f>INDEX(B:B,MATCH(W951,A:A,0))</f>
        <v>F894</v>
      </c>
      <c r="Y951">
        <v>2</v>
      </c>
    </row>
    <row r="952" spans="23:26" x14ac:dyDescent="0.25">
      <c r="W952" s="4" t="s">
        <v>162</v>
      </c>
      <c r="X952" t="str">
        <f>INDEX(B:B,MATCH(W952,A:A,0))</f>
        <v>F894</v>
      </c>
      <c r="Y952">
        <v>2</v>
      </c>
    </row>
    <row r="953" spans="23:26" x14ac:dyDescent="0.25">
      <c r="W953" s="4" t="s">
        <v>162</v>
      </c>
      <c r="X953" t="str">
        <f>INDEX(B:B,MATCH(W953,A:A,0))</f>
        <v>F894</v>
      </c>
      <c r="Y953">
        <v>1</v>
      </c>
    </row>
    <row r="954" spans="23:26" x14ac:dyDescent="0.25">
      <c r="W954" s="4" t="s">
        <v>162</v>
      </c>
      <c r="X954" t="str">
        <f>INDEX(B:B,MATCH(W954,A:A,0))</f>
        <v>F894</v>
      </c>
      <c r="Y954">
        <v>1</v>
      </c>
    </row>
    <row r="955" spans="23:26" x14ac:dyDescent="0.25">
      <c r="W955" s="4" t="s">
        <v>162</v>
      </c>
      <c r="X955" t="str">
        <f>INDEX(B:B,MATCH(W955,A:A,0))</f>
        <v>F894</v>
      </c>
      <c r="Y955">
        <v>4</v>
      </c>
    </row>
    <row r="956" spans="23:26" x14ac:dyDescent="0.25">
      <c r="W956" s="4" t="s">
        <v>162</v>
      </c>
      <c r="X956" t="str">
        <f>INDEX(B:B,MATCH(W956,A:A,0))</f>
        <v>F894</v>
      </c>
      <c r="Y956">
        <v>4</v>
      </c>
    </row>
    <row r="957" spans="23:26" x14ac:dyDescent="0.25">
      <c r="W957" s="4" t="s">
        <v>162</v>
      </c>
      <c r="X957" t="str">
        <f>INDEX(B:B,MATCH(W957,A:A,0))</f>
        <v>F894</v>
      </c>
      <c r="Y957">
        <v>2</v>
      </c>
    </row>
    <row r="958" spans="23:26" x14ac:dyDescent="0.25">
      <c r="W958" s="4" t="s">
        <v>162</v>
      </c>
      <c r="X958" t="str">
        <f>INDEX(B:B,MATCH(W958,A:A,0))</f>
        <v>F894</v>
      </c>
      <c r="Y958">
        <v>2</v>
      </c>
    </row>
    <row r="959" spans="23:26" x14ac:dyDescent="0.25">
      <c r="W959" s="4" t="s">
        <v>162</v>
      </c>
      <c r="X959" t="str">
        <f>INDEX(B:B,MATCH(W959,A:A,0))</f>
        <v>F894</v>
      </c>
      <c r="Y959">
        <v>3</v>
      </c>
    </row>
    <row r="960" spans="23:26" x14ac:dyDescent="0.25">
      <c r="W960" s="4" t="s">
        <v>162</v>
      </c>
      <c r="X960" t="str">
        <f>INDEX(B:B,MATCH(W960,A:A,0))</f>
        <v>F894</v>
      </c>
      <c r="Y960">
        <v>4</v>
      </c>
    </row>
    <row r="961" spans="23:26" x14ac:dyDescent="0.25">
      <c r="W961" s="4" t="s">
        <v>162</v>
      </c>
      <c r="X961" t="str">
        <f>INDEX(B:B,MATCH(W961,A:A,0))</f>
        <v>F894</v>
      </c>
      <c r="Y961">
        <v>3</v>
      </c>
    </row>
    <row r="962" spans="23:26" x14ac:dyDescent="0.25">
      <c r="W962" s="4" t="s">
        <v>162</v>
      </c>
      <c r="X962" t="str">
        <f>INDEX(B:B,MATCH(W962,A:A,0))</f>
        <v>F894</v>
      </c>
      <c r="Y962">
        <v>1</v>
      </c>
    </row>
    <row r="963" spans="23:26" x14ac:dyDescent="0.25">
      <c r="W963" s="4" t="s">
        <v>162</v>
      </c>
      <c r="X963" t="str">
        <f>INDEX(B:B,MATCH(W963,A:A,0))</f>
        <v>F894</v>
      </c>
      <c r="Y963">
        <v>4</v>
      </c>
    </row>
    <row r="964" spans="23:26" x14ac:dyDescent="0.25">
      <c r="W964" s="4" t="s">
        <v>162</v>
      </c>
      <c r="X964" t="str">
        <f>INDEX(B:B,MATCH(W964,A:A,0))</f>
        <v>F894</v>
      </c>
      <c r="Y964">
        <v>1</v>
      </c>
    </row>
    <row r="965" spans="23:26" x14ac:dyDescent="0.25">
      <c r="W965" s="4" t="s">
        <v>162</v>
      </c>
      <c r="X965" t="str">
        <f>INDEX(B:B,MATCH(W965,A:A,0))</f>
        <v>F894</v>
      </c>
      <c r="Y965">
        <v>1</v>
      </c>
    </row>
    <row r="966" spans="23:26" x14ac:dyDescent="0.25">
      <c r="W966" s="4" t="s">
        <v>162</v>
      </c>
      <c r="X966" t="str">
        <f>INDEX(B:B,MATCH(W966,A:A,0))</f>
        <v>F894</v>
      </c>
      <c r="Y966">
        <v>2</v>
      </c>
    </row>
    <row r="967" spans="23:26" x14ac:dyDescent="0.25">
      <c r="W967" s="4" t="s">
        <v>162</v>
      </c>
      <c r="X967" t="str">
        <f>INDEX(B:B,MATCH(W967,A:A,0))</f>
        <v>F894</v>
      </c>
      <c r="Y967">
        <v>3</v>
      </c>
    </row>
    <row r="968" spans="23:26" x14ac:dyDescent="0.25">
      <c r="W968" s="4" t="s">
        <v>162</v>
      </c>
      <c r="X968" t="str">
        <f>INDEX(B:B,MATCH(W968,A:A,0))</f>
        <v>F894</v>
      </c>
      <c r="Y968">
        <v>2</v>
      </c>
    </row>
    <row r="969" spans="23:26" x14ac:dyDescent="0.25">
      <c r="W969" s="4" t="s">
        <v>162</v>
      </c>
      <c r="X969" t="str">
        <f>INDEX(B:B,MATCH(W969,A:A,0))</f>
        <v>F894</v>
      </c>
      <c r="Z969">
        <v>1</v>
      </c>
    </row>
    <row r="970" spans="23:26" x14ac:dyDescent="0.25">
      <c r="W970" s="4" t="s">
        <v>162</v>
      </c>
      <c r="X970" t="str">
        <f>INDEX(B:B,MATCH(W970,A:A,0))</f>
        <v>F894</v>
      </c>
      <c r="Z970">
        <v>3</v>
      </c>
    </row>
    <row r="971" spans="23:26" x14ac:dyDescent="0.25">
      <c r="W971" s="4" t="s">
        <v>162</v>
      </c>
      <c r="X971" t="str">
        <f>INDEX(B:B,MATCH(W971,A:A,0))</f>
        <v>F894</v>
      </c>
      <c r="Z971">
        <v>4</v>
      </c>
    </row>
    <row r="972" spans="23:26" x14ac:dyDescent="0.25">
      <c r="W972" s="4" t="s">
        <v>162</v>
      </c>
      <c r="X972" t="str">
        <f>INDEX(B:B,MATCH(W972,A:A,0))</f>
        <v>F894</v>
      </c>
      <c r="Y972">
        <v>2</v>
      </c>
    </row>
    <row r="973" spans="23:26" x14ac:dyDescent="0.25">
      <c r="W973" s="4" t="s">
        <v>162</v>
      </c>
      <c r="X973" t="str">
        <f>INDEX(B:B,MATCH(W973,A:A,0))</f>
        <v>F894</v>
      </c>
      <c r="Y973">
        <v>1</v>
      </c>
    </row>
    <row r="974" spans="23:26" x14ac:dyDescent="0.25">
      <c r="W974" s="4" t="s">
        <v>162</v>
      </c>
      <c r="X974" t="str">
        <f>INDEX(B:B,MATCH(W974,A:A,0))</f>
        <v>F894</v>
      </c>
      <c r="Y974">
        <v>3</v>
      </c>
    </row>
    <row r="975" spans="23:26" x14ac:dyDescent="0.25">
      <c r="W975" s="4" t="s">
        <v>163</v>
      </c>
      <c r="X975" t="str">
        <f>INDEX(B:B,MATCH(W975,A:A,0))</f>
        <v>F894</v>
      </c>
      <c r="Y975">
        <v>2</v>
      </c>
    </row>
    <row r="976" spans="23:26" x14ac:dyDescent="0.25">
      <c r="W976" s="4" t="s">
        <v>163</v>
      </c>
      <c r="X976" t="str">
        <f>INDEX(B:B,MATCH(W976,A:A,0))</f>
        <v>F894</v>
      </c>
      <c r="Y976">
        <v>1</v>
      </c>
    </row>
    <row r="977" spans="23:26" x14ac:dyDescent="0.25">
      <c r="W977" s="4" t="s">
        <v>163</v>
      </c>
      <c r="X977" t="str">
        <f>INDEX(B:B,MATCH(W977,A:A,0))</f>
        <v>F894</v>
      </c>
      <c r="Y977">
        <v>1</v>
      </c>
      <c r="Z977">
        <v>3</v>
      </c>
    </row>
    <row r="978" spans="23:26" x14ac:dyDescent="0.25">
      <c r="W978" s="4" t="s">
        <v>163</v>
      </c>
      <c r="X978" t="str">
        <f>INDEX(B:B,MATCH(W978,A:A,0))</f>
        <v>F894</v>
      </c>
      <c r="Y978">
        <v>2</v>
      </c>
    </row>
    <row r="979" spans="23:26" x14ac:dyDescent="0.25">
      <c r="W979" s="4" t="s">
        <v>163</v>
      </c>
      <c r="X979" t="str">
        <f>INDEX(B:B,MATCH(W979,A:A,0))</f>
        <v>F894</v>
      </c>
      <c r="Y979">
        <v>3</v>
      </c>
      <c r="Z979">
        <v>5</v>
      </c>
    </row>
    <row r="980" spans="23:26" x14ac:dyDescent="0.25">
      <c r="W980" s="4" t="s">
        <v>163</v>
      </c>
      <c r="X980" t="str">
        <f>INDEX(B:B,MATCH(W980,A:A,0))</f>
        <v>F894</v>
      </c>
      <c r="Y980">
        <v>1</v>
      </c>
    </row>
    <row r="981" spans="23:26" x14ac:dyDescent="0.25">
      <c r="W981" s="4" t="s">
        <v>163</v>
      </c>
      <c r="X981" t="str">
        <f>INDEX(B:B,MATCH(W981,A:A,0))</f>
        <v>F894</v>
      </c>
      <c r="Y981">
        <v>1</v>
      </c>
    </row>
    <row r="982" spans="23:26" x14ac:dyDescent="0.25">
      <c r="W982" s="4" t="s">
        <v>163</v>
      </c>
      <c r="X982" t="str">
        <f>INDEX(B:B,MATCH(W982,A:A,0))</f>
        <v>F894</v>
      </c>
      <c r="Y982">
        <v>1</v>
      </c>
    </row>
    <row r="983" spans="23:26" x14ac:dyDescent="0.25">
      <c r="W983" s="4" t="s">
        <v>163</v>
      </c>
      <c r="X983" t="str">
        <f>INDEX(B:B,MATCH(W983,A:A,0))</f>
        <v>F894</v>
      </c>
      <c r="Y983">
        <v>3</v>
      </c>
    </row>
    <row r="984" spans="23:26" x14ac:dyDescent="0.25">
      <c r="W984" s="4" t="s">
        <v>163</v>
      </c>
      <c r="X984" t="str">
        <f>INDEX(B:B,MATCH(W984,A:A,0))</f>
        <v>F894</v>
      </c>
      <c r="Y984">
        <v>4</v>
      </c>
    </row>
    <row r="985" spans="23:26" x14ac:dyDescent="0.25">
      <c r="W985" s="4" t="s">
        <v>163</v>
      </c>
      <c r="X985" t="str">
        <f>INDEX(B:B,MATCH(W985,A:A,0))</f>
        <v>F894</v>
      </c>
      <c r="Y985">
        <v>1</v>
      </c>
    </row>
    <row r="986" spans="23:26" x14ac:dyDescent="0.25">
      <c r="W986" s="4" t="s">
        <v>163</v>
      </c>
      <c r="X986" t="str">
        <f>INDEX(B:B,MATCH(W986,A:A,0))</f>
        <v>F894</v>
      </c>
      <c r="Y986">
        <v>3</v>
      </c>
    </row>
    <row r="987" spans="23:26" x14ac:dyDescent="0.25">
      <c r="W987" s="4" t="s">
        <v>163</v>
      </c>
      <c r="X987" t="str">
        <f>INDEX(B:B,MATCH(W987,A:A,0))</f>
        <v>F894</v>
      </c>
      <c r="Y987">
        <v>2</v>
      </c>
    </row>
    <row r="988" spans="23:26" x14ac:dyDescent="0.25">
      <c r="W988" s="4" t="s">
        <v>163</v>
      </c>
      <c r="X988" t="str">
        <f>INDEX(B:B,MATCH(W988,A:A,0))</f>
        <v>F894</v>
      </c>
      <c r="Y988">
        <v>1</v>
      </c>
    </row>
    <row r="989" spans="23:26" x14ac:dyDescent="0.25">
      <c r="W989" s="4" t="s">
        <v>164</v>
      </c>
      <c r="X989" t="str">
        <f>INDEX(B:B,MATCH(W989,A:A,0))</f>
        <v>F894</v>
      </c>
      <c r="Y989">
        <v>2</v>
      </c>
    </row>
    <row r="990" spans="23:26" x14ac:dyDescent="0.25">
      <c r="W990" s="4" t="s">
        <v>164</v>
      </c>
      <c r="X990" t="str">
        <f>INDEX(B:B,MATCH(W990,A:A,0))</f>
        <v>F894</v>
      </c>
      <c r="Y990">
        <v>2</v>
      </c>
    </row>
    <row r="991" spans="23:26" x14ac:dyDescent="0.25">
      <c r="W991" s="4" t="s">
        <v>164</v>
      </c>
      <c r="X991" t="str">
        <f>INDEX(B:B,MATCH(W991,A:A,0))</f>
        <v>F894</v>
      </c>
      <c r="Y991">
        <v>1</v>
      </c>
    </row>
    <row r="992" spans="23:26" x14ac:dyDescent="0.25">
      <c r="W992" s="4" t="s">
        <v>164</v>
      </c>
      <c r="X992" t="str">
        <f>INDEX(B:B,MATCH(W992,A:A,0))</f>
        <v>F894</v>
      </c>
      <c r="Y992">
        <v>2</v>
      </c>
    </row>
    <row r="993" spans="23:26" x14ac:dyDescent="0.25">
      <c r="W993" s="4" t="s">
        <v>164</v>
      </c>
      <c r="X993" t="str">
        <f>INDEX(B:B,MATCH(W993,A:A,0))</f>
        <v>F894</v>
      </c>
      <c r="Y993">
        <v>4</v>
      </c>
      <c r="Z993">
        <v>3</v>
      </c>
    </row>
    <row r="994" spans="23:26" x14ac:dyDescent="0.25">
      <c r="W994" s="4" t="s">
        <v>164</v>
      </c>
      <c r="X994" t="str">
        <f>INDEX(B:B,MATCH(W994,A:A,0))</f>
        <v>F894</v>
      </c>
      <c r="Y994">
        <v>1</v>
      </c>
    </row>
    <row r="995" spans="23:26" x14ac:dyDescent="0.25">
      <c r="W995" s="4" t="s">
        <v>164</v>
      </c>
      <c r="X995" t="str">
        <f>INDEX(B:B,MATCH(W995,A:A,0))</f>
        <v>F894</v>
      </c>
      <c r="Y995">
        <v>1</v>
      </c>
    </row>
    <row r="996" spans="23:26" x14ac:dyDescent="0.25">
      <c r="W996" s="4" t="s">
        <v>165</v>
      </c>
      <c r="X996" t="str">
        <f>INDEX(B:B,MATCH(W996,A:A,0))</f>
        <v>F894</v>
      </c>
      <c r="Y996">
        <v>3</v>
      </c>
    </row>
    <row r="997" spans="23:26" x14ac:dyDescent="0.25">
      <c r="W997" s="4" t="s">
        <v>165</v>
      </c>
      <c r="X997" t="str">
        <f>INDEX(B:B,MATCH(W997,A:A,0))</f>
        <v>F894</v>
      </c>
      <c r="Y997">
        <v>1</v>
      </c>
    </row>
    <row r="998" spans="23:26" x14ac:dyDescent="0.25">
      <c r="W998" s="4" t="s">
        <v>165</v>
      </c>
      <c r="X998" t="str">
        <f>INDEX(B:B,MATCH(W998,A:A,0))</f>
        <v>F894</v>
      </c>
      <c r="Y998">
        <v>3</v>
      </c>
    </row>
    <row r="999" spans="23:26" x14ac:dyDescent="0.25">
      <c r="W999" s="4" t="s">
        <v>165</v>
      </c>
      <c r="X999" t="str">
        <f>INDEX(B:B,MATCH(W999,A:A,0))</f>
        <v>F894</v>
      </c>
      <c r="Y999">
        <v>2</v>
      </c>
    </row>
    <row r="1000" spans="23:26" x14ac:dyDescent="0.25">
      <c r="W1000" s="4" t="s">
        <v>165</v>
      </c>
      <c r="X1000" t="str">
        <f>INDEX(B:B,MATCH(W1000,A:A,0))</f>
        <v>F894</v>
      </c>
      <c r="Y1000">
        <v>3</v>
      </c>
    </row>
    <row r="1001" spans="23:26" x14ac:dyDescent="0.25">
      <c r="W1001" s="4" t="s">
        <v>165</v>
      </c>
      <c r="X1001" t="str">
        <f>INDEX(B:B,MATCH(W1001,A:A,0))</f>
        <v>F894</v>
      </c>
      <c r="Y1001">
        <v>1</v>
      </c>
    </row>
    <row r="1002" spans="23:26" x14ac:dyDescent="0.25">
      <c r="W1002" s="4" t="s">
        <v>165</v>
      </c>
      <c r="X1002" t="str">
        <f>INDEX(B:B,MATCH(W1002,A:A,0))</f>
        <v>F894</v>
      </c>
      <c r="Y1002">
        <v>3</v>
      </c>
    </row>
    <row r="1003" spans="23:26" x14ac:dyDescent="0.25">
      <c r="W1003" s="4" t="s">
        <v>165</v>
      </c>
      <c r="X1003" t="str">
        <f>INDEX(B:B,MATCH(W1003,A:A,0))</f>
        <v>F894</v>
      </c>
      <c r="Y1003">
        <v>4</v>
      </c>
    </row>
    <row r="1004" spans="23:26" x14ac:dyDescent="0.25">
      <c r="W1004" s="4" t="s">
        <v>165</v>
      </c>
      <c r="X1004" t="str">
        <f>INDEX(B:B,MATCH(W1004,A:A,0))</f>
        <v>F894</v>
      </c>
      <c r="Y1004">
        <v>2</v>
      </c>
    </row>
    <row r="1005" spans="23:26" x14ac:dyDescent="0.25">
      <c r="W1005" s="4" t="s">
        <v>165</v>
      </c>
      <c r="X1005" t="str">
        <f>INDEX(B:B,MATCH(W1005,A:A,0))</f>
        <v>F894</v>
      </c>
      <c r="Y1005">
        <v>3</v>
      </c>
    </row>
    <row r="1006" spans="23:26" x14ac:dyDescent="0.25">
      <c r="W1006" s="4" t="s">
        <v>165</v>
      </c>
      <c r="X1006" t="str">
        <f>INDEX(B:B,MATCH(W1006,A:A,0))</f>
        <v>F894</v>
      </c>
      <c r="Y1006">
        <v>1</v>
      </c>
    </row>
    <row r="1007" spans="23:26" x14ac:dyDescent="0.25">
      <c r="W1007" s="4" t="s">
        <v>165</v>
      </c>
      <c r="X1007" t="str">
        <f>INDEX(B:B,MATCH(W1007,A:A,0))</f>
        <v>F894</v>
      </c>
      <c r="Y1007">
        <v>3</v>
      </c>
    </row>
    <row r="1008" spans="23:26" x14ac:dyDescent="0.25">
      <c r="W1008" s="4" t="s">
        <v>166</v>
      </c>
      <c r="X1008" t="str">
        <f>INDEX(B:B,MATCH(W1008,A:A,0))</f>
        <v>F894</v>
      </c>
      <c r="Y1008">
        <v>2</v>
      </c>
    </row>
    <row r="1009" spans="23:26" x14ac:dyDescent="0.25">
      <c r="W1009" s="4" t="s">
        <v>166</v>
      </c>
      <c r="X1009" t="str">
        <f>INDEX(B:B,MATCH(W1009,A:A,0))</f>
        <v>F894</v>
      </c>
      <c r="Y1009">
        <v>4</v>
      </c>
    </row>
    <row r="1010" spans="23:26" x14ac:dyDescent="0.25">
      <c r="W1010" s="4" t="s">
        <v>166</v>
      </c>
      <c r="X1010" t="str">
        <f>INDEX(B:B,MATCH(W1010,A:A,0))</f>
        <v>F894</v>
      </c>
      <c r="Y1010">
        <v>3</v>
      </c>
    </row>
    <row r="1011" spans="23:26" x14ac:dyDescent="0.25">
      <c r="W1011" s="4" t="s">
        <v>166</v>
      </c>
      <c r="X1011" t="str">
        <f>INDEX(B:B,MATCH(W1011,A:A,0))</f>
        <v>F894</v>
      </c>
      <c r="Y1011">
        <v>4</v>
      </c>
    </row>
    <row r="1012" spans="23:26" x14ac:dyDescent="0.25">
      <c r="W1012" s="4" t="s">
        <v>166</v>
      </c>
      <c r="X1012" t="str">
        <f>INDEX(B:B,MATCH(W1012,A:A,0))</f>
        <v>F894</v>
      </c>
      <c r="Y1012">
        <v>5</v>
      </c>
    </row>
    <row r="1013" spans="23:26" x14ac:dyDescent="0.25">
      <c r="W1013" s="4" t="s">
        <v>166</v>
      </c>
      <c r="X1013" t="str">
        <f>INDEX(B:B,MATCH(W1013,A:A,0))</f>
        <v>F894</v>
      </c>
      <c r="Y1013">
        <v>3</v>
      </c>
    </row>
    <row r="1014" spans="23:26" x14ac:dyDescent="0.25">
      <c r="W1014" s="4" t="s">
        <v>166</v>
      </c>
      <c r="X1014" t="str">
        <f>INDEX(B:B,MATCH(W1014,A:A,0))</f>
        <v>F894</v>
      </c>
      <c r="Y1014">
        <v>2</v>
      </c>
    </row>
    <row r="1015" spans="23:26" x14ac:dyDescent="0.25">
      <c r="W1015" s="4" t="s">
        <v>166</v>
      </c>
      <c r="X1015" t="str">
        <f>INDEX(B:B,MATCH(W1015,A:A,0))</f>
        <v>F894</v>
      </c>
      <c r="Y1015">
        <v>1</v>
      </c>
    </row>
    <row r="1016" spans="23:26" x14ac:dyDescent="0.25">
      <c r="W1016" s="4" t="s">
        <v>166</v>
      </c>
      <c r="X1016" t="str">
        <f>INDEX(B:B,MATCH(W1016,A:A,0))</f>
        <v>F894</v>
      </c>
      <c r="Y1016">
        <v>1</v>
      </c>
    </row>
    <row r="1017" spans="23:26" x14ac:dyDescent="0.25">
      <c r="W1017" s="4" t="s">
        <v>166</v>
      </c>
      <c r="X1017" t="str">
        <f>INDEX(B:B,MATCH(W1017,A:A,0))</f>
        <v>F894</v>
      </c>
      <c r="Y1017">
        <v>2</v>
      </c>
    </row>
    <row r="1018" spans="23:26" x14ac:dyDescent="0.25">
      <c r="W1018" s="4" t="s">
        <v>166</v>
      </c>
      <c r="X1018" t="str">
        <f>INDEX(B:B,MATCH(W1018,A:A,0))</f>
        <v>F894</v>
      </c>
      <c r="Y1018">
        <v>1</v>
      </c>
    </row>
    <row r="1019" spans="23:26" x14ac:dyDescent="0.25">
      <c r="W1019" s="4" t="s">
        <v>166</v>
      </c>
      <c r="X1019" t="str">
        <f>INDEX(B:B,MATCH(W1019,A:A,0))</f>
        <v>F894</v>
      </c>
      <c r="Y1019">
        <v>2</v>
      </c>
    </row>
    <row r="1020" spans="23:26" x14ac:dyDescent="0.25">
      <c r="W1020" s="4" t="s">
        <v>166</v>
      </c>
      <c r="X1020" t="str">
        <f>INDEX(B:B,MATCH(W1020,A:A,0))</f>
        <v>F894</v>
      </c>
      <c r="Y1020">
        <v>2</v>
      </c>
    </row>
    <row r="1021" spans="23:26" x14ac:dyDescent="0.25">
      <c r="W1021" s="4" t="s">
        <v>166</v>
      </c>
      <c r="X1021" t="str">
        <f>INDEX(B:B,MATCH(W1021,A:A,0))</f>
        <v>F894</v>
      </c>
      <c r="Y1021">
        <v>1</v>
      </c>
    </row>
    <row r="1022" spans="23:26" x14ac:dyDescent="0.25">
      <c r="W1022" s="4" t="s">
        <v>166</v>
      </c>
      <c r="X1022" t="str">
        <f>INDEX(B:B,MATCH(W1022,A:A,0))</f>
        <v>F894</v>
      </c>
      <c r="Y1022">
        <v>1</v>
      </c>
    </row>
    <row r="1023" spans="23:26" x14ac:dyDescent="0.25">
      <c r="W1023" s="4" t="s">
        <v>166</v>
      </c>
      <c r="X1023" t="str">
        <f>INDEX(B:B,MATCH(W1023,A:A,0))</f>
        <v>F894</v>
      </c>
      <c r="Y1023">
        <v>3</v>
      </c>
    </row>
    <row r="1024" spans="23:26" x14ac:dyDescent="0.25">
      <c r="W1024" s="4" t="s">
        <v>166</v>
      </c>
      <c r="X1024" t="str">
        <f>INDEX(B:B,MATCH(W1024,A:A,0))</f>
        <v>F894</v>
      </c>
      <c r="Y1024">
        <v>3</v>
      </c>
      <c r="Z1024">
        <v>3</v>
      </c>
    </row>
    <row r="1025" spans="23:26" x14ac:dyDescent="0.25">
      <c r="W1025" s="4" t="s">
        <v>166</v>
      </c>
      <c r="X1025" t="str">
        <f>INDEX(B:B,MATCH(W1025,A:A,0))</f>
        <v>F894</v>
      </c>
      <c r="Y1025">
        <v>4</v>
      </c>
      <c r="Z1025">
        <v>2</v>
      </c>
    </row>
    <row r="1026" spans="23:26" x14ac:dyDescent="0.25">
      <c r="W1026" s="4" t="s">
        <v>166</v>
      </c>
      <c r="X1026" t="str">
        <f>INDEX(B:B,MATCH(W1026,A:A,0))</f>
        <v>F894</v>
      </c>
      <c r="Y1026">
        <v>2</v>
      </c>
    </row>
    <row r="1027" spans="23:26" x14ac:dyDescent="0.25">
      <c r="W1027" s="4" t="s">
        <v>167</v>
      </c>
      <c r="X1027" t="str">
        <f>INDEX(B:B,MATCH(W1027,A:A,0))</f>
        <v>X209</v>
      </c>
      <c r="Y1027">
        <v>1</v>
      </c>
    </row>
    <row r="1028" spans="23:26" x14ac:dyDescent="0.25">
      <c r="W1028" s="4" t="s">
        <v>167</v>
      </c>
      <c r="X1028" t="str">
        <f>INDEX(B:B,MATCH(W1028,A:A,0))</f>
        <v>X209</v>
      </c>
      <c r="Y1028">
        <v>1</v>
      </c>
    </row>
    <row r="1029" spans="23:26" x14ac:dyDescent="0.25">
      <c r="W1029" s="4" t="s">
        <v>167</v>
      </c>
      <c r="X1029" t="str">
        <f>INDEX(B:B,MATCH(W1029,A:A,0))</f>
        <v>X209</v>
      </c>
      <c r="Y1029">
        <v>1</v>
      </c>
    </row>
    <row r="1030" spans="23:26" x14ac:dyDescent="0.25">
      <c r="W1030" s="4" t="s">
        <v>167</v>
      </c>
      <c r="X1030" t="str">
        <f>INDEX(B:B,MATCH(W1030,A:A,0))</f>
        <v>X209</v>
      </c>
      <c r="Y1030">
        <v>2</v>
      </c>
    </row>
    <row r="1031" spans="23:26" x14ac:dyDescent="0.25">
      <c r="W1031" s="4" t="s">
        <v>167</v>
      </c>
      <c r="X1031" t="str">
        <f>INDEX(B:B,MATCH(W1031,A:A,0))</f>
        <v>X209</v>
      </c>
      <c r="Y1031">
        <v>1</v>
      </c>
    </row>
    <row r="1032" spans="23:26" x14ac:dyDescent="0.25">
      <c r="W1032" s="4" t="s">
        <v>167</v>
      </c>
      <c r="X1032" t="str">
        <f>INDEX(B:B,MATCH(W1032,A:A,0))</f>
        <v>X209</v>
      </c>
      <c r="Y1032">
        <v>2</v>
      </c>
    </row>
    <row r="1033" spans="23:26" x14ac:dyDescent="0.25">
      <c r="W1033" s="4" t="s">
        <v>168</v>
      </c>
      <c r="X1033" t="str">
        <f>INDEX(B:B,MATCH(W1033,A:A,0))</f>
        <v>X209</v>
      </c>
      <c r="Y1033">
        <v>1</v>
      </c>
    </row>
    <row r="1034" spans="23:26" x14ac:dyDescent="0.25">
      <c r="W1034" s="4" t="s">
        <v>168</v>
      </c>
      <c r="X1034" t="str">
        <f>INDEX(B:B,MATCH(W1034,A:A,0))</f>
        <v>X209</v>
      </c>
      <c r="Y1034">
        <v>2</v>
      </c>
    </row>
    <row r="1035" spans="23:26" x14ac:dyDescent="0.25">
      <c r="W1035" s="4" t="s">
        <v>168</v>
      </c>
      <c r="X1035" t="str">
        <f>INDEX(B:B,MATCH(W1035,A:A,0))</f>
        <v>X209</v>
      </c>
      <c r="Y1035">
        <v>1</v>
      </c>
    </row>
    <row r="1036" spans="23:26" x14ac:dyDescent="0.25">
      <c r="W1036" s="4" t="s">
        <v>168</v>
      </c>
      <c r="X1036" t="str">
        <f>INDEX(B:B,MATCH(W1036,A:A,0))</f>
        <v>X209</v>
      </c>
      <c r="Y1036">
        <v>1</v>
      </c>
    </row>
    <row r="1037" spans="23:26" x14ac:dyDescent="0.25">
      <c r="W1037" s="4" t="s">
        <v>168</v>
      </c>
      <c r="X1037" t="str">
        <f>INDEX(B:B,MATCH(W1037,A:A,0))</f>
        <v>X209</v>
      </c>
      <c r="Y1037">
        <v>1</v>
      </c>
    </row>
    <row r="1038" spans="23:26" x14ac:dyDescent="0.25">
      <c r="W1038" s="4" t="s">
        <v>168</v>
      </c>
      <c r="X1038" t="str">
        <f>INDEX(B:B,MATCH(W1038,A:A,0))</f>
        <v>X209</v>
      </c>
      <c r="Y1038">
        <v>1</v>
      </c>
    </row>
    <row r="1039" spans="23:26" x14ac:dyDescent="0.25">
      <c r="W1039" s="4" t="s">
        <v>168</v>
      </c>
      <c r="X1039" t="str">
        <f>INDEX(B:B,MATCH(W1039,A:A,0))</f>
        <v>X209</v>
      </c>
      <c r="Y1039">
        <v>4</v>
      </c>
    </row>
    <row r="1040" spans="23:26" x14ac:dyDescent="0.25">
      <c r="W1040" s="4" t="s">
        <v>168</v>
      </c>
      <c r="X1040" t="str">
        <f>INDEX(B:B,MATCH(W1040,A:A,0))</f>
        <v>X209</v>
      </c>
      <c r="Y1040">
        <v>2</v>
      </c>
    </row>
    <row r="1041" spans="23:25" x14ac:dyDescent="0.25">
      <c r="W1041" s="4" t="s">
        <v>168</v>
      </c>
      <c r="X1041" t="str">
        <f>INDEX(B:B,MATCH(W1041,A:A,0))</f>
        <v>X209</v>
      </c>
      <c r="Y1041">
        <v>2</v>
      </c>
    </row>
    <row r="1042" spans="23:25" x14ac:dyDescent="0.25">
      <c r="W1042" s="4" t="s">
        <v>168</v>
      </c>
      <c r="X1042" t="str">
        <f>INDEX(B:B,MATCH(W1042,A:A,0))</f>
        <v>X209</v>
      </c>
      <c r="Y1042">
        <v>1</v>
      </c>
    </row>
    <row r="1043" spans="23:25" x14ac:dyDescent="0.25">
      <c r="W1043" s="4" t="s">
        <v>168</v>
      </c>
      <c r="X1043" t="str">
        <f>INDEX(B:B,MATCH(W1043,A:A,0))</f>
        <v>X209</v>
      </c>
      <c r="Y1043">
        <v>1</v>
      </c>
    </row>
    <row r="1044" spans="23:25" x14ac:dyDescent="0.25">
      <c r="W1044" s="4" t="s">
        <v>168</v>
      </c>
      <c r="X1044" t="str">
        <f>INDEX(B:B,MATCH(W1044,A:A,0))</f>
        <v>X209</v>
      </c>
      <c r="Y1044">
        <v>1</v>
      </c>
    </row>
    <row r="1045" spans="23:25" x14ac:dyDescent="0.25">
      <c r="W1045" s="4" t="s">
        <v>169</v>
      </c>
      <c r="X1045" t="str">
        <f>INDEX(B:B,MATCH(W1045,A:A,0))</f>
        <v>X209</v>
      </c>
      <c r="Y1045">
        <v>2</v>
      </c>
    </row>
    <row r="1046" spans="23:25" x14ac:dyDescent="0.25">
      <c r="W1046" s="4" t="s">
        <v>169</v>
      </c>
      <c r="X1046" t="str">
        <f>INDEX(B:B,MATCH(W1046,A:A,0))</f>
        <v>X209</v>
      </c>
      <c r="Y1046">
        <v>7</v>
      </c>
    </row>
    <row r="1047" spans="23:25" x14ac:dyDescent="0.25">
      <c r="W1047" s="4" t="s">
        <v>169</v>
      </c>
      <c r="X1047" t="str">
        <f>INDEX(B:B,MATCH(W1047,A:A,0))</f>
        <v>X209</v>
      </c>
      <c r="Y1047">
        <v>1</v>
      </c>
    </row>
    <row r="1048" spans="23:25" x14ac:dyDescent="0.25">
      <c r="W1048" s="4" t="s">
        <v>169</v>
      </c>
      <c r="X1048" t="str">
        <f>INDEX(B:B,MATCH(W1048,A:A,0))</f>
        <v>X209</v>
      </c>
      <c r="Y1048">
        <v>1</v>
      </c>
    </row>
    <row r="1049" spans="23:25" x14ac:dyDescent="0.25">
      <c r="W1049" s="4" t="s">
        <v>169</v>
      </c>
      <c r="X1049" t="str">
        <f>INDEX(B:B,MATCH(W1049,A:A,0))</f>
        <v>X209</v>
      </c>
      <c r="Y1049">
        <v>1</v>
      </c>
    </row>
    <row r="1050" spans="23:25" x14ac:dyDescent="0.25">
      <c r="W1050" s="4" t="s">
        <v>169</v>
      </c>
      <c r="X1050" t="str">
        <f>INDEX(B:B,MATCH(W1050,A:A,0))</f>
        <v>X209</v>
      </c>
      <c r="Y1050">
        <v>1</v>
      </c>
    </row>
    <row r="1051" spans="23:25" x14ac:dyDescent="0.25">
      <c r="W1051" s="4" t="s">
        <v>169</v>
      </c>
      <c r="X1051" t="str">
        <f>INDEX(B:B,MATCH(W1051,A:A,0))</f>
        <v>X209</v>
      </c>
      <c r="Y1051">
        <v>2</v>
      </c>
    </row>
    <row r="1052" spans="23:25" x14ac:dyDescent="0.25">
      <c r="W1052" s="4" t="s">
        <v>169</v>
      </c>
      <c r="X1052" t="str">
        <f>INDEX(B:B,MATCH(W1052,A:A,0))</f>
        <v>X209</v>
      </c>
      <c r="Y1052">
        <v>1</v>
      </c>
    </row>
    <row r="1053" spans="23:25" x14ac:dyDescent="0.25">
      <c r="W1053" s="4" t="s">
        <v>170</v>
      </c>
      <c r="X1053" t="str">
        <f>INDEX(B:B,MATCH(W1053,A:A,0))</f>
        <v>X209</v>
      </c>
      <c r="Y1053">
        <v>1</v>
      </c>
    </row>
    <row r="1054" spans="23:25" x14ac:dyDescent="0.25">
      <c r="W1054" s="4" t="s">
        <v>170</v>
      </c>
      <c r="X1054" t="str">
        <f>INDEX(B:B,MATCH(W1054,A:A,0))</f>
        <v>X209</v>
      </c>
      <c r="Y1054">
        <v>1</v>
      </c>
    </row>
    <row r="1055" spans="23:25" x14ac:dyDescent="0.25">
      <c r="W1055" s="4" t="s">
        <v>170</v>
      </c>
      <c r="X1055" t="str">
        <f>INDEX(B:B,MATCH(W1055,A:A,0))</f>
        <v>X209</v>
      </c>
      <c r="Y1055">
        <v>1</v>
      </c>
    </row>
    <row r="1056" spans="23:25" x14ac:dyDescent="0.25">
      <c r="W1056" s="4" t="s">
        <v>170</v>
      </c>
      <c r="X1056" t="str">
        <f>INDEX(B:B,MATCH(W1056,A:A,0))</f>
        <v>X209</v>
      </c>
      <c r="Y1056">
        <v>2</v>
      </c>
    </row>
    <row r="1057" spans="23:25" x14ac:dyDescent="0.25">
      <c r="W1057" s="4" t="s">
        <v>170</v>
      </c>
      <c r="X1057" t="str">
        <f>INDEX(B:B,MATCH(W1057,A:A,0))</f>
        <v>X209</v>
      </c>
      <c r="Y1057">
        <v>1</v>
      </c>
    </row>
    <row r="1058" spans="23:25" x14ac:dyDescent="0.25">
      <c r="W1058" s="4" t="s">
        <v>170</v>
      </c>
      <c r="X1058" t="str">
        <f>INDEX(B:B,MATCH(W1058,A:A,0))</f>
        <v>X209</v>
      </c>
      <c r="Y1058">
        <v>1</v>
      </c>
    </row>
    <row r="1059" spans="23:25" x14ac:dyDescent="0.25">
      <c r="W1059" s="4" t="s">
        <v>170</v>
      </c>
      <c r="X1059" t="str">
        <f>INDEX(B:B,MATCH(W1059,A:A,0))</f>
        <v>X209</v>
      </c>
      <c r="Y1059">
        <v>2</v>
      </c>
    </row>
    <row r="1060" spans="23:25" x14ac:dyDescent="0.25">
      <c r="W1060" s="4" t="s">
        <v>171</v>
      </c>
      <c r="X1060" t="str">
        <f>INDEX(B:B,MATCH(W1060,A:A,0))</f>
        <v>X209</v>
      </c>
      <c r="Y1060">
        <v>4</v>
      </c>
    </row>
    <row r="1061" spans="23:25" x14ac:dyDescent="0.25">
      <c r="W1061" s="4" t="s">
        <v>171</v>
      </c>
      <c r="X1061" t="str">
        <f>INDEX(B:B,MATCH(W1061,A:A,0))</f>
        <v>X209</v>
      </c>
      <c r="Y1061">
        <v>1</v>
      </c>
    </row>
    <row r="1062" spans="23:25" x14ac:dyDescent="0.25">
      <c r="W1062" s="4" t="s">
        <v>171</v>
      </c>
      <c r="X1062" t="str">
        <f>INDEX(B:B,MATCH(W1062,A:A,0))</f>
        <v>X209</v>
      </c>
      <c r="Y1062">
        <v>2</v>
      </c>
    </row>
    <row r="1063" spans="23:25" x14ac:dyDescent="0.25">
      <c r="W1063" s="4" t="s">
        <v>171</v>
      </c>
      <c r="X1063" t="str">
        <f>INDEX(B:B,MATCH(W1063,A:A,0))</f>
        <v>X209</v>
      </c>
      <c r="Y1063">
        <v>1</v>
      </c>
    </row>
    <row r="1064" spans="23:25" x14ac:dyDescent="0.25">
      <c r="W1064" s="4" t="s">
        <v>171</v>
      </c>
      <c r="X1064" t="str">
        <f>INDEX(B:B,MATCH(W1064,A:A,0))</f>
        <v>X209</v>
      </c>
      <c r="Y1064">
        <v>3</v>
      </c>
    </row>
    <row r="1065" spans="23:25" x14ac:dyDescent="0.25">
      <c r="W1065" s="4" t="s">
        <v>171</v>
      </c>
      <c r="X1065" t="str">
        <f>INDEX(B:B,MATCH(W1065,A:A,0))</f>
        <v>X209</v>
      </c>
      <c r="Y1065">
        <v>2</v>
      </c>
    </row>
    <row r="1066" spans="23:25" x14ac:dyDescent="0.25">
      <c r="W1066" s="4" t="s">
        <v>171</v>
      </c>
      <c r="X1066" t="str">
        <f>INDEX(B:B,MATCH(W1066,A:A,0))</f>
        <v>X209</v>
      </c>
      <c r="Y1066">
        <v>2</v>
      </c>
    </row>
    <row r="1067" spans="23:25" x14ac:dyDescent="0.25">
      <c r="W1067" s="4" t="s">
        <v>171</v>
      </c>
      <c r="X1067" t="str">
        <f>INDEX(B:B,MATCH(W1067,A:A,0))</f>
        <v>X209</v>
      </c>
      <c r="Y1067">
        <v>1</v>
      </c>
    </row>
    <row r="1068" spans="23:25" x14ac:dyDescent="0.25">
      <c r="W1068" s="4" t="s">
        <v>171</v>
      </c>
      <c r="X1068" t="str">
        <f>INDEX(B:B,MATCH(W1068,A:A,0))</f>
        <v>X209</v>
      </c>
      <c r="Y1068">
        <v>1</v>
      </c>
    </row>
    <row r="1069" spans="23:25" x14ac:dyDescent="0.25">
      <c r="W1069" s="4" t="s">
        <v>171</v>
      </c>
      <c r="X1069" t="str">
        <f>INDEX(B:B,MATCH(W1069,A:A,0))</f>
        <v>X209</v>
      </c>
      <c r="Y1069">
        <v>2</v>
      </c>
    </row>
    <row r="1070" spans="23:25" x14ac:dyDescent="0.25">
      <c r="W1070" s="4" t="s">
        <v>171</v>
      </c>
      <c r="X1070" t="str">
        <f>INDEX(B:B,MATCH(W1070,A:A,0))</f>
        <v>X209</v>
      </c>
      <c r="Y1070">
        <v>1</v>
      </c>
    </row>
    <row r="1071" spans="23:25" x14ac:dyDescent="0.25">
      <c r="W1071" s="4" t="s">
        <v>171</v>
      </c>
      <c r="X1071" t="str">
        <f>INDEX(B:B,MATCH(W1071,A:A,0))</f>
        <v>X209</v>
      </c>
      <c r="Y1071">
        <v>1</v>
      </c>
    </row>
    <row r="1072" spans="23:25" x14ac:dyDescent="0.25">
      <c r="W1072" s="4" t="s">
        <v>328</v>
      </c>
      <c r="X1072" t="s">
        <v>39</v>
      </c>
      <c r="Y1072">
        <v>1</v>
      </c>
    </row>
    <row r="1073" spans="23:26" x14ac:dyDescent="0.25">
      <c r="W1073" s="4" t="s">
        <v>328</v>
      </c>
      <c r="X1073" t="s">
        <v>39</v>
      </c>
      <c r="Y1073">
        <v>1</v>
      </c>
    </row>
    <row r="1074" spans="23:26" x14ac:dyDescent="0.25">
      <c r="W1074" s="4" t="s">
        <v>328</v>
      </c>
      <c r="X1074" t="s">
        <v>39</v>
      </c>
      <c r="Y1074">
        <v>1</v>
      </c>
    </row>
    <row r="1075" spans="23:26" x14ac:dyDescent="0.25">
      <c r="W1075" s="4" t="s">
        <v>329</v>
      </c>
      <c r="X1075" t="s">
        <v>39</v>
      </c>
      <c r="Y1075">
        <v>1</v>
      </c>
    </row>
    <row r="1076" spans="23:26" x14ac:dyDescent="0.25">
      <c r="W1076" s="4" t="s">
        <v>329</v>
      </c>
      <c r="X1076" t="s">
        <v>39</v>
      </c>
      <c r="Y1076">
        <v>1</v>
      </c>
    </row>
    <row r="1077" spans="23:26" x14ac:dyDescent="0.25">
      <c r="W1077" s="4" t="s">
        <v>329</v>
      </c>
      <c r="X1077" t="s">
        <v>39</v>
      </c>
      <c r="Y1077">
        <v>3</v>
      </c>
    </row>
    <row r="1078" spans="23:26" x14ac:dyDescent="0.25">
      <c r="W1078" s="4" t="s">
        <v>330</v>
      </c>
      <c r="X1078" t="s">
        <v>39</v>
      </c>
      <c r="Y1078">
        <v>3</v>
      </c>
    </row>
    <row r="1079" spans="23:26" x14ac:dyDescent="0.25">
      <c r="W1079" s="4" t="s">
        <v>330</v>
      </c>
      <c r="X1079" t="s">
        <v>39</v>
      </c>
      <c r="Y1079">
        <v>1</v>
      </c>
    </row>
    <row r="1080" spans="23:26" x14ac:dyDescent="0.25">
      <c r="W1080" s="4" t="s">
        <v>331</v>
      </c>
      <c r="X1080" t="s">
        <v>39</v>
      </c>
    </row>
    <row r="1081" spans="23:26" x14ac:dyDescent="0.25">
      <c r="W1081" s="4" t="s">
        <v>332</v>
      </c>
      <c r="X1081" t="s">
        <v>39</v>
      </c>
      <c r="Y1081">
        <v>1</v>
      </c>
      <c r="Z1081">
        <v>3</v>
      </c>
    </row>
    <row r="1082" spans="23:26" x14ac:dyDescent="0.25">
      <c r="W1082" s="4" t="s">
        <v>332</v>
      </c>
      <c r="X1082" t="s">
        <v>39</v>
      </c>
      <c r="Y1082">
        <v>1</v>
      </c>
    </row>
    <row r="1083" spans="23:26" x14ac:dyDescent="0.25">
      <c r="W1083" s="4" t="s">
        <v>333</v>
      </c>
      <c r="X1083" t="s">
        <v>23</v>
      </c>
      <c r="Y1083">
        <v>2</v>
      </c>
    </row>
    <row r="1084" spans="23:26" x14ac:dyDescent="0.25">
      <c r="W1084" s="4" t="s">
        <v>333</v>
      </c>
      <c r="X1084" t="s">
        <v>23</v>
      </c>
      <c r="Y1084">
        <v>2</v>
      </c>
    </row>
    <row r="1085" spans="23:26" x14ac:dyDescent="0.25">
      <c r="W1085" s="4" t="s">
        <v>333</v>
      </c>
      <c r="X1085" t="s">
        <v>23</v>
      </c>
      <c r="Y1085">
        <v>2</v>
      </c>
    </row>
    <row r="1086" spans="23:26" x14ac:dyDescent="0.25">
      <c r="W1086" s="4" t="s">
        <v>333</v>
      </c>
      <c r="X1086" t="s">
        <v>23</v>
      </c>
      <c r="Y1086">
        <v>1</v>
      </c>
    </row>
    <row r="1087" spans="23:26" x14ac:dyDescent="0.25">
      <c r="W1087" s="4" t="s">
        <v>333</v>
      </c>
      <c r="X1087" t="s">
        <v>23</v>
      </c>
      <c r="Y1087">
        <v>2</v>
      </c>
    </row>
    <row r="1088" spans="23:26" x14ac:dyDescent="0.25">
      <c r="W1088" s="4" t="s">
        <v>333</v>
      </c>
      <c r="X1088" t="s">
        <v>23</v>
      </c>
      <c r="Y1088">
        <v>1</v>
      </c>
    </row>
    <row r="1089" spans="23:25" x14ac:dyDescent="0.25">
      <c r="W1089" s="4" t="s">
        <v>333</v>
      </c>
      <c r="X1089" t="s">
        <v>23</v>
      </c>
      <c r="Y1089">
        <v>6</v>
      </c>
    </row>
    <row r="1090" spans="23:25" x14ac:dyDescent="0.25">
      <c r="W1090" s="4" t="s">
        <v>333</v>
      </c>
      <c r="X1090" t="s">
        <v>23</v>
      </c>
      <c r="Y1090">
        <v>3</v>
      </c>
    </row>
    <row r="1091" spans="23:25" x14ac:dyDescent="0.25">
      <c r="W1091" s="4" t="s">
        <v>333</v>
      </c>
      <c r="X1091" t="s">
        <v>23</v>
      </c>
      <c r="Y1091">
        <v>4</v>
      </c>
    </row>
    <row r="1092" spans="23:25" x14ac:dyDescent="0.25">
      <c r="W1092" s="4" t="s">
        <v>334</v>
      </c>
      <c r="X1092" t="s">
        <v>23</v>
      </c>
      <c r="Y1092">
        <v>2</v>
      </c>
    </row>
    <row r="1093" spans="23:25" x14ac:dyDescent="0.25">
      <c r="W1093" s="4" t="s">
        <v>334</v>
      </c>
      <c r="X1093" t="s">
        <v>23</v>
      </c>
      <c r="Y1093">
        <v>2</v>
      </c>
    </row>
    <row r="1094" spans="23:25" x14ac:dyDescent="0.25">
      <c r="W1094" s="4" t="s">
        <v>334</v>
      </c>
      <c r="X1094" t="s">
        <v>23</v>
      </c>
      <c r="Y1094">
        <v>3</v>
      </c>
    </row>
    <row r="1095" spans="23:25" x14ac:dyDescent="0.25">
      <c r="W1095" s="4" t="s">
        <v>334</v>
      </c>
      <c r="X1095" t="s">
        <v>23</v>
      </c>
      <c r="Y1095">
        <v>3</v>
      </c>
    </row>
    <row r="1096" spans="23:25" x14ac:dyDescent="0.25">
      <c r="W1096" s="4" t="s">
        <v>334</v>
      </c>
      <c r="X1096" t="s">
        <v>23</v>
      </c>
      <c r="Y1096">
        <v>3</v>
      </c>
    </row>
    <row r="1097" spans="23:25" x14ac:dyDescent="0.25">
      <c r="W1097" s="4" t="s">
        <v>334</v>
      </c>
      <c r="X1097" t="s">
        <v>23</v>
      </c>
      <c r="Y1097">
        <v>1</v>
      </c>
    </row>
    <row r="1098" spans="23:25" x14ac:dyDescent="0.25">
      <c r="W1098" s="4" t="s">
        <v>334</v>
      </c>
      <c r="X1098" t="s">
        <v>23</v>
      </c>
      <c r="Y1098">
        <v>2</v>
      </c>
    </row>
    <row r="1099" spans="23:25" x14ac:dyDescent="0.25">
      <c r="W1099" s="4" t="s">
        <v>334</v>
      </c>
      <c r="X1099" t="s">
        <v>23</v>
      </c>
      <c r="Y1099">
        <v>3</v>
      </c>
    </row>
    <row r="1100" spans="23:25" x14ac:dyDescent="0.25">
      <c r="W1100" s="4" t="s">
        <v>334</v>
      </c>
      <c r="X1100" t="s">
        <v>23</v>
      </c>
      <c r="Y1100">
        <v>1</v>
      </c>
    </row>
    <row r="1101" spans="23:25" x14ac:dyDescent="0.25">
      <c r="W1101" s="4" t="s">
        <v>334</v>
      </c>
      <c r="X1101" t="s">
        <v>23</v>
      </c>
      <c r="Y1101">
        <v>3</v>
      </c>
    </row>
    <row r="1102" spans="23:25" x14ac:dyDescent="0.25">
      <c r="W1102" s="4" t="s">
        <v>334</v>
      </c>
      <c r="X1102" t="s">
        <v>23</v>
      </c>
      <c r="Y1102">
        <v>1</v>
      </c>
    </row>
    <row r="1103" spans="23:25" x14ac:dyDescent="0.25">
      <c r="W1103" s="4" t="s">
        <v>334</v>
      </c>
      <c r="X1103" t="s">
        <v>23</v>
      </c>
      <c r="Y1103">
        <v>5</v>
      </c>
    </row>
    <row r="1104" spans="23:25" x14ac:dyDescent="0.25">
      <c r="W1104" s="4" t="s">
        <v>334</v>
      </c>
      <c r="X1104" t="s">
        <v>23</v>
      </c>
      <c r="Y1104">
        <v>1</v>
      </c>
    </row>
    <row r="1105" spans="23:25" x14ac:dyDescent="0.25">
      <c r="W1105" s="4" t="s">
        <v>335</v>
      </c>
      <c r="X1105" t="s">
        <v>23</v>
      </c>
      <c r="Y1105">
        <v>4</v>
      </c>
    </row>
    <row r="1106" spans="23:25" x14ac:dyDescent="0.25">
      <c r="W1106" s="4" t="s">
        <v>335</v>
      </c>
      <c r="X1106" t="s">
        <v>23</v>
      </c>
      <c r="Y1106">
        <v>4</v>
      </c>
    </row>
    <row r="1107" spans="23:25" x14ac:dyDescent="0.25">
      <c r="W1107" s="4" t="s">
        <v>335</v>
      </c>
      <c r="X1107" t="s">
        <v>23</v>
      </c>
      <c r="Y1107">
        <v>1</v>
      </c>
    </row>
    <row r="1108" spans="23:25" x14ac:dyDescent="0.25">
      <c r="W1108" s="4" t="s">
        <v>335</v>
      </c>
      <c r="X1108" t="s">
        <v>23</v>
      </c>
      <c r="Y1108">
        <v>2</v>
      </c>
    </row>
    <row r="1109" spans="23:25" x14ac:dyDescent="0.25">
      <c r="W1109" s="4" t="s">
        <v>335</v>
      </c>
      <c r="X1109" t="s">
        <v>23</v>
      </c>
      <c r="Y1109">
        <v>1</v>
      </c>
    </row>
    <row r="1110" spans="23:25" x14ac:dyDescent="0.25">
      <c r="W1110" s="4" t="s">
        <v>335</v>
      </c>
      <c r="X1110" t="s">
        <v>23</v>
      </c>
      <c r="Y1110">
        <v>2</v>
      </c>
    </row>
    <row r="1111" spans="23:25" x14ac:dyDescent="0.25">
      <c r="W1111" s="4" t="s">
        <v>335</v>
      </c>
      <c r="X1111" t="s">
        <v>23</v>
      </c>
      <c r="Y1111">
        <v>1</v>
      </c>
    </row>
    <row r="1112" spans="23:25" x14ac:dyDescent="0.25">
      <c r="W1112" s="4" t="s">
        <v>335</v>
      </c>
      <c r="X1112" t="s">
        <v>23</v>
      </c>
      <c r="Y1112">
        <v>2</v>
      </c>
    </row>
    <row r="1113" spans="23:25" x14ac:dyDescent="0.25">
      <c r="W1113" s="4" t="s">
        <v>335</v>
      </c>
      <c r="X1113" t="s">
        <v>23</v>
      </c>
      <c r="Y1113">
        <v>4</v>
      </c>
    </row>
    <row r="1114" spans="23:25" x14ac:dyDescent="0.25">
      <c r="W1114" s="4" t="s">
        <v>335</v>
      </c>
      <c r="X1114" t="s">
        <v>23</v>
      </c>
      <c r="Y1114">
        <v>1</v>
      </c>
    </row>
    <row r="1115" spans="23:25" x14ac:dyDescent="0.25">
      <c r="W1115" s="4" t="s">
        <v>336</v>
      </c>
      <c r="X1115" t="s">
        <v>23</v>
      </c>
      <c r="Y1115">
        <v>2</v>
      </c>
    </row>
    <row r="1116" spans="23:25" x14ac:dyDescent="0.25">
      <c r="W1116" s="4" t="s">
        <v>336</v>
      </c>
      <c r="X1116" t="s">
        <v>23</v>
      </c>
      <c r="Y1116">
        <v>4</v>
      </c>
    </row>
    <row r="1117" spans="23:25" x14ac:dyDescent="0.25">
      <c r="W1117" s="4" t="s">
        <v>336</v>
      </c>
      <c r="X1117" t="s">
        <v>23</v>
      </c>
      <c r="Y1117">
        <v>5</v>
      </c>
    </row>
    <row r="1118" spans="23:25" x14ac:dyDescent="0.25">
      <c r="W1118" s="4" t="s">
        <v>336</v>
      </c>
      <c r="X1118" t="s">
        <v>23</v>
      </c>
      <c r="Y1118">
        <v>3</v>
      </c>
    </row>
    <row r="1119" spans="23:25" x14ac:dyDescent="0.25">
      <c r="W1119" s="4" t="s">
        <v>336</v>
      </c>
      <c r="X1119" t="s">
        <v>23</v>
      </c>
      <c r="Y1119">
        <v>3</v>
      </c>
    </row>
    <row r="1120" spans="23:25" x14ac:dyDescent="0.25">
      <c r="W1120" s="4" t="s">
        <v>336</v>
      </c>
      <c r="X1120" t="s">
        <v>23</v>
      </c>
      <c r="Y1120">
        <v>1</v>
      </c>
    </row>
    <row r="1121" spans="23:26" x14ac:dyDescent="0.25">
      <c r="W1121" s="4" t="s">
        <v>336</v>
      </c>
      <c r="X1121" t="s">
        <v>23</v>
      </c>
      <c r="Y1121">
        <v>4</v>
      </c>
    </row>
    <row r="1122" spans="23:26" x14ac:dyDescent="0.25">
      <c r="W1122" s="4" t="s">
        <v>337</v>
      </c>
      <c r="X1122" t="s">
        <v>23</v>
      </c>
      <c r="Y1122">
        <v>1</v>
      </c>
    </row>
    <row r="1123" spans="23:26" x14ac:dyDescent="0.25">
      <c r="W1123" s="4" t="s">
        <v>337</v>
      </c>
      <c r="X1123" t="s">
        <v>23</v>
      </c>
      <c r="Y1123">
        <v>1</v>
      </c>
      <c r="Z1123">
        <v>1</v>
      </c>
    </row>
    <row r="1124" spans="23:26" x14ac:dyDescent="0.25">
      <c r="W1124" s="4" t="s">
        <v>337</v>
      </c>
      <c r="X1124" t="s">
        <v>23</v>
      </c>
      <c r="Y1124">
        <v>2</v>
      </c>
    </row>
    <row r="1125" spans="23:26" x14ac:dyDescent="0.25">
      <c r="W1125" s="4" t="s">
        <v>337</v>
      </c>
      <c r="X1125" t="s">
        <v>23</v>
      </c>
      <c r="Y1125">
        <v>4</v>
      </c>
    </row>
    <row r="1126" spans="23:26" x14ac:dyDescent="0.25">
      <c r="W1126" s="4" t="s">
        <v>337</v>
      </c>
      <c r="X1126" t="s">
        <v>23</v>
      </c>
      <c r="Y1126">
        <v>2</v>
      </c>
    </row>
    <row r="1127" spans="23:26" x14ac:dyDescent="0.25">
      <c r="W1127" s="4" t="s">
        <v>337</v>
      </c>
      <c r="X1127" t="s">
        <v>23</v>
      </c>
      <c r="Y1127">
        <v>1</v>
      </c>
    </row>
    <row r="1128" spans="23:26" x14ac:dyDescent="0.25">
      <c r="W1128" s="4" t="s">
        <v>337</v>
      </c>
      <c r="X1128" t="s">
        <v>23</v>
      </c>
      <c r="Y1128">
        <v>3</v>
      </c>
    </row>
    <row r="1129" spans="23:26" x14ac:dyDescent="0.25">
      <c r="W1129" s="4" t="s">
        <v>337</v>
      </c>
      <c r="X1129" t="s">
        <v>23</v>
      </c>
      <c r="Y1129">
        <v>2</v>
      </c>
    </row>
    <row r="1130" spans="23:26" x14ac:dyDescent="0.25">
      <c r="W1130" s="4" t="s">
        <v>337</v>
      </c>
      <c r="X1130" t="s">
        <v>23</v>
      </c>
      <c r="Y1130">
        <v>1</v>
      </c>
      <c r="Z1130">
        <v>1</v>
      </c>
    </row>
    <row r="1131" spans="23:26" x14ac:dyDescent="0.25">
      <c r="W1131" s="4" t="s">
        <v>337</v>
      </c>
      <c r="X1131" t="s">
        <v>23</v>
      </c>
      <c r="Y1131">
        <v>1</v>
      </c>
    </row>
    <row r="1132" spans="23:26" x14ac:dyDescent="0.25">
      <c r="W1132" s="4" t="s">
        <v>337</v>
      </c>
      <c r="X1132" t="s">
        <v>23</v>
      </c>
      <c r="Y1132">
        <v>1</v>
      </c>
    </row>
    <row r="1133" spans="23:26" x14ac:dyDescent="0.25">
      <c r="W1133" s="4" t="s">
        <v>337</v>
      </c>
      <c r="X1133" t="s">
        <v>23</v>
      </c>
      <c r="Y1133">
        <v>4</v>
      </c>
    </row>
    <row r="1134" spans="23:26" x14ac:dyDescent="0.25">
      <c r="W1134" t="s">
        <v>338</v>
      </c>
      <c r="X1134" t="s">
        <v>7</v>
      </c>
      <c r="Y1134">
        <v>2</v>
      </c>
    </row>
    <row r="1135" spans="23:26" x14ac:dyDescent="0.25">
      <c r="W1135" t="s">
        <v>338</v>
      </c>
      <c r="X1135" t="s">
        <v>7</v>
      </c>
      <c r="Y1135">
        <v>3</v>
      </c>
    </row>
    <row r="1136" spans="23:26" x14ac:dyDescent="0.25">
      <c r="W1136" t="s">
        <v>338</v>
      </c>
      <c r="X1136" t="s">
        <v>7</v>
      </c>
      <c r="Y1136">
        <v>1</v>
      </c>
    </row>
    <row r="1137" spans="23:25" x14ac:dyDescent="0.25">
      <c r="W1137" t="s">
        <v>338</v>
      </c>
      <c r="X1137" t="s">
        <v>7</v>
      </c>
      <c r="Y1137">
        <v>2</v>
      </c>
    </row>
    <row r="1138" spans="23:25" x14ac:dyDescent="0.25">
      <c r="W1138" t="s">
        <v>338</v>
      </c>
      <c r="X1138" t="s">
        <v>7</v>
      </c>
      <c r="Y1138">
        <v>1</v>
      </c>
    </row>
    <row r="1139" spans="23:25" x14ac:dyDescent="0.25">
      <c r="W1139" t="s">
        <v>338</v>
      </c>
      <c r="X1139" t="s">
        <v>7</v>
      </c>
      <c r="Y1139">
        <v>2</v>
      </c>
    </row>
    <row r="1140" spans="23:25" x14ac:dyDescent="0.25">
      <c r="W1140" t="s">
        <v>338</v>
      </c>
      <c r="X1140" t="s">
        <v>7</v>
      </c>
      <c r="Y1140">
        <v>5</v>
      </c>
    </row>
    <row r="1141" spans="23:25" x14ac:dyDescent="0.25">
      <c r="W1141" t="s">
        <v>338</v>
      </c>
      <c r="X1141" t="s">
        <v>7</v>
      </c>
      <c r="Y1141">
        <v>1</v>
      </c>
    </row>
    <row r="1142" spans="23:25" x14ac:dyDescent="0.25">
      <c r="W1142" t="s">
        <v>338</v>
      </c>
      <c r="X1142" t="s">
        <v>7</v>
      </c>
      <c r="Y1142">
        <v>1</v>
      </c>
    </row>
    <row r="1143" spans="23:25" x14ac:dyDescent="0.25">
      <c r="W1143" s="4" t="s">
        <v>339</v>
      </c>
      <c r="X1143" t="s">
        <v>7</v>
      </c>
      <c r="Y1143">
        <v>1</v>
      </c>
    </row>
    <row r="1144" spans="23:25" x14ac:dyDescent="0.25">
      <c r="W1144" s="4" t="s">
        <v>339</v>
      </c>
      <c r="X1144" t="s">
        <v>7</v>
      </c>
      <c r="Y1144">
        <v>1</v>
      </c>
    </row>
    <row r="1145" spans="23:25" x14ac:dyDescent="0.25">
      <c r="W1145" s="4" t="s">
        <v>339</v>
      </c>
      <c r="X1145" t="s">
        <v>7</v>
      </c>
      <c r="Y1145">
        <v>1</v>
      </c>
    </row>
    <row r="1146" spans="23:25" x14ac:dyDescent="0.25">
      <c r="W1146" s="4" t="s">
        <v>339</v>
      </c>
      <c r="X1146" t="s">
        <v>7</v>
      </c>
      <c r="Y1146">
        <v>1</v>
      </c>
    </row>
    <row r="1147" spans="23:25" x14ac:dyDescent="0.25">
      <c r="W1147" s="4" t="s">
        <v>339</v>
      </c>
      <c r="X1147" t="s">
        <v>7</v>
      </c>
      <c r="Y1147">
        <v>1</v>
      </c>
    </row>
    <row r="1148" spans="23:25" x14ac:dyDescent="0.25">
      <c r="W1148" s="4" t="s">
        <v>340</v>
      </c>
      <c r="X1148" t="s">
        <v>7</v>
      </c>
    </row>
    <row r="1149" spans="23:25" x14ac:dyDescent="0.25">
      <c r="W1149" s="4" t="s">
        <v>341</v>
      </c>
      <c r="X1149" t="s">
        <v>7</v>
      </c>
      <c r="Y1149">
        <v>2</v>
      </c>
    </row>
    <row r="1150" spans="23:25" x14ac:dyDescent="0.25">
      <c r="W1150" s="4" t="s">
        <v>342</v>
      </c>
      <c r="X1150" t="s">
        <v>7</v>
      </c>
      <c r="Y1150">
        <v>1</v>
      </c>
    </row>
    <row r="1151" spans="23:25" x14ac:dyDescent="0.25">
      <c r="W1151" t="s">
        <v>343</v>
      </c>
      <c r="X1151" t="s">
        <v>28</v>
      </c>
      <c r="Y1151">
        <v>2</v>
      </c>
    </row>
    <row r="1152" spans="23:25" x14ac:dyDescent="0.25">
      <c r="W1152" t="s">
        <v>343</v>
      </c>
      <c r="X1152" t="s">
        <v>28</v>
      </c>
      <c r="Y1152">
        <v>2</v>
      </c>
    </row>
    <row r="1153" spans="23:25" x14ac:dyDescent="0.25">
      <c r="W1153" t="s">
        <v>343</v>
      </c>
      <c r="X1153" t="s">
        <v>28</v>
      </c>
      <c r="Y1153">
        <v>3</v>
      </c>
    </row>
    <row r="1154" spans="23:25" x14ac:dyDescent="0.25">
      <c r="W1154" t="s">
        <v>343</v>
      </c>
      <c r="X1154" t="s">
        <v>28</v>
      </c>
      <c r="Y1154">
        <v>1</v>
      </c>
    </row>
    <row r="1155" spans="23:25" x14ac:dyDescent="0.25">
      <c r="W1155" t="s">
        <v>343</v>
      </c>
      <c r="X1155" t="s">
        <v>28</v>
      </c>
      <c r="Y1155">
        <v>2</v>
      </c>
    </row>
    <row r="1156" spans="23:25" x14ac:dyDescent="0.25">
      <c r="W1156" t="s">
        <v>344</v>
      </c>
      <c r="X1156" t="s">
        <v>28</v>
      </c>
      <c r="Y1156">
        <v>1</v>
      </c>
    </row>
    <row r="1157" spans="23:25" x14ac:dyDescent="0.25">
      <c r="W1157" t="s">
        <v>344</v>
      </c>
      <c r="X1157" t="s">
        <v>28</v>
      </c>
      <c r="Y1157">
        <v>2</v>
      </c>
    </row>
    <row r="1158" spans="23:25" x14ac:dyDescent="0.25">
      <c r="W1158" t="s">
        <v>344</v>
      </c>
      <c r="X1158" t="s">
        <v>28</v>
      </c>
      <c r="Y1158">
        <v>2</v>
      </c>
    </row>
    <row r="1159" spans="23:25" x14ac:dyDescent="0.25">
      <c r="W1159" t="s">
        <v>344</v>
      </c>
      <c r="X1159" t="s">
        <v>28</v>
      </c>
      <c r="Y1159">
        <v>1</v>
      </c>
    </row>
    <row r="1160" spans="23:25" x14ac:dyDescent="0.25">
      <c r="W1160" t="s">
        <v>344</v>
      </c>
      <c r="X1160" t="s">
        <v>28</v>
      </c>
      <c r="Y1160">
        <v>2</v>
      </c>
    </row>
    <row r="1161" spans="23:25" x14ac:dyDescent="0.25">
      <c r="W1161" t="s">
        <v>344</v>
      </c>
      <c r="X1161" t="s">
        <v>28</v>
      </c>
      <c r="Y1161">
        <v>2</v>
      </c>
    </row>
    <row r="1162" spans="23:25" x14ac:dyDescent="0.25">
      <c r="W1162" t="s">
        <v>344</v>
      </c>
      <c r="X1162" t="s">
        <v>28</v>
      </c>
      <c r="Y1162">
        <v>1</v>
      </c>
    </row>
    <row r="1163" spans="23:25" x14ac:dyDescent="0.25">
      <c r="W1163" t="s">
        <v>344</v>
      </c>
      <c r="X1163" t="s">
        <v>28</v>
      </c>
      <c r="Y1163">
        <v>1</v>
      </c>
    </row>
    <row r="1164" spans="23:25" x14ac:dyDescent="0.25">
      <c r="W1164" t="s">
        <v>344</v>
      </c>
      <c r="X1164" t="s">
        <v>28</v>
      </c>
      <c r="Y1164">
        <v>1</v>
      </c>
    </row>
    <row r="1165" spans="23:25" x14ac:dyDescent="0.25">
      <c r="W1165" t="s">
        <v>344</v>
      </c>
      <c r="X1165" t="s">
        <v>28</v>
      </c>
      <c r="Y1165">
        <v>3</v>
      </c>
    </row>
    <row r="1166" spans="23:25" x14ac:dyDescent="0.25">
      <c r="W1166" t="s">
        <v>344</v>
      </c>
      <c r="X1166" t="s">
        <v>28</v>
      </c>
      <c r="Y1166">
        <v>4</v>
      </c>
    </row>
    <row r="1167" spans="23:25" x14ac:dyDescent="0.25">
      <c r="W1167" t="s">
        <v>344</v>
      </c>
      <c r="X1167" t="s">
        <v>28</v>
      </c>
      <c r="Y1167">
        <v>2</v>
      </c>
    </row>
    <row r="1168" spans="23:25" x14ac:dyDescent="0.25">
      <c r="W1168" t="s">
        <v>344</v>
      </c>
      <c r="X1168" t="s">
        <v>28</v>
      </c>
      <c r="Y1168">
        <v>1</v>
      </c>
    </row>
    <row r="1169" spans="23:26" x14ac:dyDescent="0.25">
      <c r="W1169" t="s">
        <v>344</v>
      </c>
      <c r="X1169" t="s">
        <v>28</v>
      </c>
      <c r="Y1169">
        <v>2</v>
      </c>
    </row>
    <row r="1170" spans="23:26" x14ac:dyDescent="0.25">
      <c r="W1170" t="s">
        <v>344</v>
      </c>
      <c r="X1170" t="s">
        <v>28</v>
      </c>
      <c r="Y1170">
        <v>3</v>
      </c>
    </row>
    <row r="1171" spans="23:26" x14ac:dyDescent="0.25">
      <c r="W1171" s="4" t="s">
        <v>345</v>
      </c>
      <c r="X1171" t="s">
        <v>28</v>
      </c>
      <c r="Y1171">
        <v>2</v>
      </c>
    </row>
    <row r="1172" spans="23:26" x14ac:dyDescent="0.25">
      <c r="W1172" s="4" t="s">
        <v>345</v>
      </c>
      <c r="X1172" t="s">
        <v>28</v>
      </c>
      <c r="Y1172">
        <v>2</v>
      </c>
    </row>
    <row r="1173" spans="23:26" x14ac:dyDescent="0.25">
      <c r="W1173" s="4" t="s">
        <v>345</v>
      </c>
      <c r="X1173" t="s">
        <v>28</v>
      </c>
      <c r="Y1173">
        <v>1</v>
      </c>
    </row>
    <row r="1174" spans="23:26" x14ac:dyDescent="0.25">
      <c r="W1174" s="4" t="s">
        <v>345</v>
      </c>
      <c r="X1174" t="s">
        <v>28</v>
      </c>
      <c r="Y1174">
        <v>1</v>
      </c>
    </row>
    <row r="1175" spans="23:26" x14ac:dyDescent="0.25">
      <c r="W1175" s="4" t="s">
        <v>345</v>
      </c>
      <c r="X1175" t="s">
        <v>28</v>
      </c>
      <c r="Y1175">
        <v>3</v>
      </c>
    </row>
    <row r="1176" spans="23:26" x14ac:dyDescent="0.25">
      <c r="W1176" s="4" t="s">
        <v>345</v>
      </c>
      <c r="X1176" t="s">
        <v>28</v>
      </c>
      <c r="Y1176">
        <v>1</v>
      </c>
    </row>
    <row r="1177" spans="23:26" x14ac:dyDescent="0.25">
      <c r="W1177" s="4" t="s">
        <v>345</v>
      </c>
      <c r="X1177" t="s">
        <v>28</v>
      </c>
      <c r="Y1177">
        <v>1</v>
      </c>
      <c r="Z1177">
        <v>2</v>
      </c>
    </row>
    <row r="1178" spans="23:26" x14ac:dyDescent="0.25">
      <c r="W1178" s="4" t="s">
        <v>345</v>
      </c>
      <c r="X1178" t="s">
        <v>28</v>
      </c>
      <c r="Y1178">
        <v>1</v>
      </c>
      <c r="Z1178">
        <v>2</v>
      </c>
    </row>
    <row r="1179" spans="23:26" x14ac:dyDescent="0.25">
      <c r="W1179" s="4" t="s">
        <v>345</v>
      </c>
      <c r="X1179" t="s">
        <v>28</v>
      </c>
      <c r="Y1179">
        <v>1</v>
      </c>
      <c r="Z1179">
        <v>2</v>
      </c>
    </row>
    <row r="1180" spans="23:26" x14ac:dyDescent="0.25">
      <c r="W1180" s="4" t="s">
        <v>345</v>
      </c>
      <c r="X1180" t="s">
        <v>28</v>
      </c>
      <c r="Y1180">
        <v>3</v>
      </c>
      <c r="Z1180">
        <v>2</v>
      </c>
    </row>
    <row r="1181" spans="23:26" x14ac:dyDescent="0.25">
      <c r="W1181" s="4" t="s">
        <v>345</v>
      </c>
      <c r="X1181" t="s">
        <v>28</v>
      </c>
      <c r="Y1181">
        <v>1</v>
      </c>
      <c r="Z1181">
        <v>1</v>
      </c>
    </row>
    <row r="1182" spans="23:26" x14ac:dyDescent="0.25">
      <c r="W1182" s="4" t="s">
        <v>345</v>
      </c>
      <c r="X1182" t="s">
        <v>28</v>
      </c>
      <c r="Z1182">
        <v>1</v>
      </c>
    </row>
    <row r="1183" spans="23:26" x14ac:dyDescent="0.25">
      <c r="W1183" s="4" t="s">
        <v>346</v>
      </c>
      <c r="X1183" t="s">
        <v>28</v>
      </c>
      <c r="Y1183">
        <v>4</v>
      </c>
    </row>
    <row r="1184" spans="23:26" x14ac:dyDescent="0.25">
      <c r="W1184" s="4" t="s">
        <v>347</v>
      </c>
      <c r="X1184" t="s">
        <v>28</v>
      </c>
      <c r="Y1184">
        <v>2</v>
      </c>
    </row>
    <row r="1185" spans="23:25" x14ac:dyDescent="0.25">
      <c r="W1185" s="4" t="s">
        <v>347</v>
      </c>
      <c r="X1185" t="s">
        <v>28</v>
      </c>
      <c r="Y1185">
        <v>1</v>
      </c>
    </row>
    <row r="1186" spans="23:25" x14ac:dyDescent="0.25">
      <c r="W1186" t="s">
        <v>348</v>
      </c>
      <c r="X1186" t="s">
        <v>12</v>
      </c>
      <c r="Y1186">
        <v>1</v>
      </c>
    </row>
    <row r="1187" spans="23:25" x14ac:dyDescent="0.25">
      <c r="W1187" t="s">
        <v>348</v>
      </c>
      <c r="X1187" t="s">
        <v>12</v>
      </c>
      <c r="Y1187">
        <v>1</v>
      </c>
    </row>
    <row r="1188" spans="23:25" x14ac:dyDescent="0.25">
      <c r="W1188" t="s">
        <v>348</v>
      </c>
      <c r="X1188" t="s">
        <v>12</v>
      </c>
      <c r="Y1188">
        <v>1</v>
      </c>
    </row>
    <row r="1189" spans="23:25" x14ac:dyDescent="0.25">
      <c r="W1189" t="s">
        <v>348</v>
      </c>
      <c r="X1189" t="s">
        <v>12</v>
      </c>
      <c r="Y1189">
        <v>1</v>
      </c>
    </row>
    <row r="1190" spans="23:25" x14ac:dyDescent="0.25">
      <c r="W1190" t="s">
        <v>348</v>
      </c>
      <c r="X1190" t="s">
        <v>12</v>
      </c>
      <c r="Y1190">
        <v>1</v>
      </c>
    </row>
    <row r="1191" spans="23:25" x14ac:dyDescent="0.25">
      <c r="W1191" t="s">
        <v>348</v>
      </c>
      <c r="X1191" t="s">
        <v>12</v>
      </c>
      <c r="Y1191">
        <v>2</v>
      </c>
    </row>
    <row r="1192" spans="23:25" x14ac:dyDescent="0.25">
      <c r="W1192" t="s">
        <v>348</v>
      </c>
      <c r="X1192" t="s">
        <v>12</v>
      </c>
      <c r="Y1192">
        <v>2</v>
      </c>
    </row>
    <row r="1193" spans="23:25" x14ac:dyDescent="0.25">
      <c r="W1193" t="s">
        <v>348</v>
      </c>
      <c r="X1193" t="s">
        <v>12</v>
      </c>
      <c r="Y1193">
        <v>1</v>
      </c>
    </row>
    <row r="1194" spans="23:25" x14ac:dyDescent="0.25">
      <c r="W1194" t="s">
        <v>348</v>
      </c>
      <c r="X1194" t="s">
        <v>12</v>
      </c>
      <c r="Y1194">
        <v>3</v>
      </c>
    </row>
    <row r="1195" spans="23:25" x14ac:dyDescent="0.25">
      <c r="W1195" t="s">
        <v>348</v>
      </c>
      <c r="X1195" t="s">
        <v>12</v>
      </c>
      <c r="Y1195">
        <v>1</v>
      </c>
    </row>
    <row r="1196" spans="23:25" x14ac:dyDescent="0.25">
      <c r="W1196" t="s">
        <v>348</v>
      </c>
      <c r="X1196" t="s">
        <v>12</v>
      </c>
      <c r="Y1196">
        <v>1</v>
      </c>
    </row>
    <row r="1197" spans="23:25" x14ac:dyDescent="0.25">
      <c r="W1197" t="s">
        <v>348</v>
      </c>
      <c r="X1197" t="s">
        <v>12</v>
      </c>
      <c r="Y1197">
        <v>3</v>
      </c>
    </row>
    <row r="1198" spans="23:25" x14ac:dyDescent="0.25">
      <c r="W1198" t="s">
        <v>348</v>
      </c>
      <c r="X1198" t="s">
        <v>12</v>
      </c>
      <c r="Y1198">
        <v>1</v>
      </c>
    </row>
    <row r="1199" spans="23:25" x14ac:dyDescent="0.25">
      <c r="W1199" t="s">
        <v>348</v>
      </c>
      <c r="X1199" t="s">
        <v>12</v>
      </c>
      <c r="Y1199">
        <v>3</v>
      </c>
    </row>
    <row r="1200" spans="23:25" x14ac:dyDescent="0.25">
      <c r="W1200" t="s">
        <v>348</v>
      </c>
      <c r="X1200" t="s">
        <v>12</v>
      </c>
      <c r="Y1200">
        <v>1</v>
      </c>
    </row>
    <row r="1201" spans="23:26" x14ac:dyDescent="0.25">
      <c r="W1201" t="s">
        <v>348</v>
      </c>
      <c r="X1201" t="s">
        <v>12</v>
      </c>
      <c r="Y1201">
        <v>1</v>
      </c>
    </row>
    <row r="1202" spans="23:26" x14ac:dyDescent="0.25">
      <c r="W1202" t="s">
        <v>348</v>
      </c>
      <c r="X1202" t="s">
        <v>12</v>
      </c>
      <c r="Y1202">
        <v>3</v>
      </c>
    </row>
    <row r="1203" spans="23:26" x14ac:dyDescent="0.25">
      <c r="W1203" t="s">
        <v>348</v>
      </c>
      <c r="X1203" t="s">
        <v>12</v>
      </c>
      <c r="Y1203">
        <v>1</v>
      </c>
    </row>
    <row r="1204" spans="23:26" x14ac:dyDescent="0.25">
      <c r="W1204" s="4" t="s">
        <v>349</v>
      </c>
      <c r="X1204" t="s">
        <v>12</v>
      </c>
      <c r="Y1204">
        <v>3</v>
      </c>
    </row>
    <row r="1205" spans="23:26" x14ac:dyDescent="0.25">
      <c r="W1205" s="4" t="s">
        <v>349</v>
      </c>
      <c r="X1205" t="s">
        <v>12</v>
      </c>
      <c r="Y1205">
        <v>1</v>
      </c>
    </row>
    <row r="1206" spans="23:26" x14ac:dyDescent="0.25">
      <c r="W1206" s="4" t="s">
        <v>349</v>
      </c>
      <c r="X1206" t="s">
        <v>12</v>
      </c>
      <c r="Y1206">
        <v>2</v>
      </c>
      <c r="Z1206">
        <v>1</v>
      </c>
    </row>
    <row r="1207" spans="23:26" x14ac:dyDescent="0.25">
      <c r="W1207" s="4" t="s">
        <v>349</v>
      </c>
      <c r="X1207" t="s">
        <v>12</v>
      </c>
      <c r="Y1207">
        <v>2</v>
      </c>
      <c r="Z1207">
        <v>2</v>
      </c>
    </row>
    <row r="1208" spans="23:26" x14ac:dyDescent="0.25">
      <c r="W1208" s="4" t="s">
        <v>349</v>
      </c>
      <c r="X1208" t="s">
        <v>12</v>
      </c>
      <c r="Y1208">
        <v>3</v>
      </c>
    </row>
    <row r="1209" spans="23:26" x14ac:dyDescent="0.25">
      <c r="W1209" s="4" t="s">
        <v>350</v>
      </c>
      <c r="X1209" t="s">
        <v>12</v>
      </c>
      <c r="Y1209">
        <v>3</v>
      </c>
    </row>
    <row r="1210" spans="23:26" x14ac:dyDescent="0.25">
      <c r="W1210" s="4" t="s">
        <v>350</v>
      </c>
      <c r="X1210" t="s">
        <v>12</v>
      </c>
      <c r="Y1210">
        <v>1</v>
      </c>
      <c r="Z1210">
        <v>4</v>
      </c>
    </row>
    <row r="1211" spans="23:26" x14ac:dyDescent="0.25">
      <c r="W1211" s="4" t="s">
        <v>350</v>
      </c>
      <c r="X1211" t="s">
        <v>12</v>
      </c>
      <c r="Y1211">
        <v>1</v>
      </c>
    </row>
    <row r="1212" spans="23:26" x14ac:dyDescent="0.25">
      <c r="W1212" s="4" t="s">
        <v>350</v>
      </c>
      <c r="X1212" t="s">
        <v>12</v>
      </c>
      <c r="Y1212">
        <v>2</v>
      </c>
    </row>
    <row r="1213" spans="23:26" x14ac:dyDescent="0.25">
      <c r="W1213" s="4" t="s">
        <v>350</v>
      </c>
      <c r="X1213" t="s">
        <v>12</v>
      </c>
      <c r="Y1213">
        <v>3</v>
      </c>
    </row>
    <row r="1214" spans="23:26" x14ac:dyDescent="0.25">
      <c r="W1214" s="4" t="s">
        <v>350</v>
      </c>
      <c r="X1214" t="s">
        <v>12</v>
      </c>
      <c r="Y1214">
        <v>1</v>
      </c>
    </row>
    <row r="1215" spans="23:26" x14ac:dyDescent="0.25">
      <c r="W1215" s="4" t="s">
        <v>350</v>
      </c>
      <c r="X1215" t="s">
        <v>12</v>
      </c>
      <c r="Y1215">
        <v>2</v>
      </c>
    </row>
    <row r="1216" spans="23:26" x14ac:dyDescent="0.25">
      <c r="W1216" s="4" t="s">
        <v>350</v>
      </c>
      <c r="X1216" t="s">
        <v>12</v>
      </c>
      <c r="Y1216">
        <v>2</v>
      </c>
    </row>
    <row r="1217" spans="23:26" x14ac:dyDescent="0.25">
      <c r="W1217" s="4" t="s">
        <v>350</v>
      </c>
      <c r="X1217" t="s">
        <v>12</v>
      </c>
      <c r="Y1217">
        <v>2</v>
      </c>
    </row>
    <row r="1218" spans="23:26" x14ac:dyDescent="0.25">
      <c r="W1218" s="4" t="s">
        <v>350</v>
      </c>
      <c r="X1218" t="s">
        <v>12</v>
      </c>
      <c r="Y1218">
        <v>2</v>
      </c>
    </row>
    <row r="1219" spans="23:26" x14ac:dyDescent="0.25">
      <c r="W1219" s="4" t="s">
        <v>351</v>
      </c>
      <c r="X1219" t="s">
        <v>12</v>
      </c>
      <c r="Y1219">
        <v>2</v>
      </c>
      <c r="Z1219">
        <v>5</v>
      </c>
    </row>
    <row r="1220" spans="23:26" x14ac:dyDescent="0.25">
      <c r="W1220" s="4" t="s">
        <v>351</v>
      </c>
      <c r="X1220" t="s">
        <v>12</v>
      </c>
      <c r="Y1220">
        <v>1</v>
      </c>
    </row>
    <row r="1221" spans="23:26" x14ac:dyDescent="0.25">
      <c r="W1221" s="4" t="s">
        <v>351</v>
      </c>
      <c r="X1221" t="s">
        <v>12</v>
      </c>
      <c r="Y1221">
        <v>6</v>
      </c>
    </row>
    <row r="1222" spans="23:26" x14ac:dyDescent="0.25">
      <c r="W1222" s="4" t="s">
        <v>351</v>
      </c>
      <c r="X1222" t="s">
        <v>12</v>
      </c>
      <c r="Y1222">
        <v>4</v>
      </c>
    </row>
    <row r="1223" spans="23:26" x14ac:dyDescent="0.25">
      <c r="W1223" s="4" t="s">
        <v>351</v>
      </c>
      <c r="X1223" t="s">
        <v>12</v>
      </c>
      <c r="Y1223">
        <v>2</v>
      </c>
      <c r="Z1223">
        <v>6</v>
      </c>
    </row>
    <row r="1224" spans="23:26" x14ac:dyDescent="0.25">
      <c r="W1224" s="4" t="s">
        <v>351</v>
      </c>
      <c r="X1224" t="s">
        <v>12</v>
      </c>
      <c r="Y1224">
        <v>4</v>
      </c>
    </row>
    <row r="1225" spans="23:26" x14ac:dyDescent="0.25">
      <c r="W1225" s="4" t="s">
        <v>351</v>
      </c>
      <c r="X1225" t="s">
        <v>12</v>
      </c>
      <c r="Y1225">
        <v>5</v>
      </c>
    </row>
    <row r="1226" spans="23:26" x14ac:dyDescent="0.25">
      <c r="W1226" s="4" t="s">
        <v>351</v>
      </c>
      <c r="X1226" t="s">
        <v>12</v>
      </c>
      <c r="Y1226">
        <v>3</v>
      </c>
    </row>
    <row r="1227" spans="23:26" x14ac:dyDescent="0.25">
      <c r="W1227" s="4" t="s">
        <v>351</v>
      </c>
      <c r="X1227" t="s">
        <v>12</v>
      </c>
      <c r="Y1227">
        <v>2</v>
      </c>
    </row>
    <row r="1228" spans="23:26" x14ac:dyDescent="0.25">
      <c r="W1228" s="4" t="s">
        <v>351</v>
      </c>
      <c r="X1228" t="s">
        <v>12</v>
      </c>
      <c r="Y1228">
        <v>3</v>
      </c>
      <c r="Z1228">
        <v>1</v>
      </c>
    </row>
    <row r="1229" spans="23:26" x14ac:dyDescent="0.25">
      <c r="W1229" s="4" t="s">
        <v>351</v>
      </c>
      <c r="X1229" t="s">
        <v>12</v>
      </c>
      <c r="Y1229">
        <v>3</v>
      </c>
    </row>
    <row r="1230" spans="23:26" x14ac:dyDescent="0.25">
      <c r="W1230" s="4" t="s">
        <v>351</v>
      </c>
      <c r="X1230" t="s">
        <v>12</v>
      </c>
      <c r="Y1230">
        <v>9</v>
      </c>
      <c r="Z1230">
        <v>1</v>
      </c>
    </row>
    <row r="1231" spans="23:26" x14ac:dyDescent="0.25">
      <c r="W1231" s="4" t="s">
        <v>351</v>
      </c>
      <c r="X1231" t="s">
        <v>12</v>
      </c>
      <c r="Z1231">
        <v>2</v>
      </c>
    </row>
    <row r="1232" spans="23:26" x14ac:dyDescent="0.25">
      <c r="W1232" s="4" t="s">
        <v>352</v>
      </c>
      <c r="X1232" t="s">
        <v>12</v>
      </c>
      <c r="Y1232">
        <v>1</v>
      </c>
    </row>
    <row r="1233" spans="23:26" x14ac:dyDescent="0.25">
      <c r="W1233" s="4" t="s">
        <v>352</v>
      </c>
      <c r="X1233" t="s">
        <v>12</v>
      </c>
      <c r="Y1233">
        <v>1</v>
      </c>
    </row>
    <row r="1234" spans="23:26" x14ac:dyDescent="0.25">
      <c r="W1234" s="4" t="s">
        <v>352</v>
      </c>
      <c r="X1234" t="s">
        <v>12</v>
      </c>
      <c r="Y1234">
        <v>3</v>
      </c>
      <c r="Z1234">
        <v>3</v>
      </c>
    </row>
    <row r="1235" spans="23:26" x14ac:dyDescent="0.25">
      <c r="W1235" s="4" t="s">
        <v>352</v>
      </c>
      <c r="X1235" t="s">
        <v>12</v>
      </c>
      <c r="Y1235">
        <v>4</v>
      </c>
      <c r="Z1235">
        <v>2</v>
      </c>
    </row>
    <row r="1236" spans="23:26" x14ac:dyDescent="0.25">
      <c r="W1236" s="4" t="s">
        <v>352</v>
      </c>
      <c r="X1236" t="s">
        <v>12</v>
      </c>
      <c r="Y1236">
        <v>3</v>
      </c>
    </row>
    <row r="1237" spans="23:26" x14ac:dyDescent="0.25">
      <c r="W1237" s="4" t="s">
        <v>352</v>
      </c>
      <c r="X1237" t="s">
        <v>12</v>
      </c>
      <c r="Y1237">
        <v>2</v>
      </c>
    </row>
    <row r="1238" spans="23:26" x14ac:dyDescent="0.25">
      <c r="W1238" s="4" t="s">
        <v>352</v>
      </c>
      <c r="X1238" t="s">
        <v>12</v>
      </c>
      <c r="Y1238">
        <v>4</v>
      </c>
    </row>
    <row r="1239" spans="23:26" x14ac:dyDescent="0.25">
      <c r="W1239" s="4" t="s">
        <v>352</v>
      </c>
      <c r="X1239" t="s">
        <v>12</v>
      </c>
      <c r="Y1239">
        <v>1</v>
      </c>
    </row>
    <row r="1240" spans="23:26" x14ac:dyDescent="0.25">
      <c r="W1240" t="s">
        <v>353</v>
      </c>
      <c r="X1240" t="s">
        <v>17</v>
      </c>
    </row>
    <row r="1241" spans="23:26" x14ac:dyDescent="0.25">
      <c r="W1241" t="s">
        <v>354</v>
      </c>
      <c r="X1241" t="s">
        <v>17</v>
      </c>
      <c r="Y1241">
        <v>1</v>
      </c>
      <c r="Z1241">
        <v>1</v>
      </c>
    </row>
    <row r="1242" spans="23:26" x14ac:dyDescent="0.25">
      <c r="W1242" s="4" t="s">
        <v>355</v>
      </c>
      <c r="X1242" t="s">
        <v>17</v>
      </c>
      <c r="Y1242">
        <v>1</v>
      </c>
    </row>
    <row r="1243" spans="23:26" x14ac:dyDescent="0.25">
      <c r="W1243" s="4" t="s">
        <v>355</v>
      </c>
      <c r="X1243" t="s">
        <v>17</v>
      </c>
      <c r="Y1243">
        <v>1</v>
      </c>
    </row>
    <row r="1244" spans="23:26" x14ac:dyDescent="0.25">
      <c r="W1244" s="4" t="s">
        <v>355</v>
      </c>
      <c r="X1244" t="s">
        <v>17</v>
      </c>
      <c r="Y1244">
        <v>1</v>
      </c>
    </row>
    <row r="1245" spans="23:26" x14ac:dyDescent="0.25">
      <c r="W1245" s="4" t="s">
        <v>356</v>
      </c>
      <c r="X1245" t="s">
        <v>17</v>
      </c>
      <c r="Y1245">
        <v>1</v>
      </c>
    </row>
    <row r="1246" spans="23:26" x14ac:dyDescent="0.25">
      <c r="W1246" s="4" t="s">
        <v>356</v>
      </c>
      <c r="X1246" t="s">
        <v>17</v>
      </c>
      <c r="Y1246">
        <v>2</v>
      </c>
    </row>
    <row r="1247" spans="23:26" x14ac:dyDescent="0.25">
      <c r="W1247" s="4" t="s">
        <v>356</v>
      </c>
      <c r="X1247" t="s">
        <v>17</v>
      </c>
      <c r="Y1247">
        <v>1</v>
      </c>
    </row>
    <row r="1248" spans="23:26" x14ac:dyDescent="0.25">
      <c r="W1248" s="4" t="s">
        <v>357</v>
      </c>
      <c r="X1248" t="s">
        <v>17</v>
      </c>
      <c r="Y1248">
        <v>1</v>
      </c>
    </row>
    <row r="1249" spans="23:26" x14ac:dyDescent="0.25">
      <c r="W1249" s="4" t="s">
        <v>357</v>
      </c>
      <c r="X1249" t="s">
        <v>17</v>
      </c>
      <c r="Y1249">
        <v>2</v>
      </c>
    </row>
    <row r="1250" spans="23:26" x14ac:dyDescent="0.25">
      <c r="W1250" s="4" t="s">
        <v>412</v>
      </c>
      <c r="X1250">
        <v>554</v>
      </c>
      <c r="Y1250">
        <v>8</v>
      </c>
      <c r="Z1250">
        <v>3</v>
      </c>
    </row>
    <row r="1251" spans="23:26" x14ac:dyDescent="0.25">
      <c r="W1251" s="4" t="s">
        <v>412</v>
      </c>
      <c r="X1251">
        <v>554</v>
      </c>
      <c r="Y1251">
        <v>4</v>
      </c>
      <c r="Z1251">
        <v>5</v>
      </c>
    </row>
    <row r="1252" spans="23:26" x14ac:dyDescent="0.25">
      <c r="W1252" s="4" t="s">
        <v>412</v>
      </c>
      <c r="X1252">
        <v>554</v>
      </c>
      <c r="Z1252">
        <v>2</v>
      </c>
    </row>
    <row r="1253" spans="23:26" x14ac:dyDescent="0.25">
      <c r="W1253" s="4" t="s">
        <v>412</v>
      </c>
      <c r="X1253">
        <v>554</v>
      </c>
      <c r="Y1253">
        <v>4</v>
      </c>
      <c r="Z1253">
        <v>3</v>
      </c>
    </row>
    <row r="1254" spans="23:26" x14ac:dyDescent="0.25">
      <c r="W1254" s="4" t="s">
        <v>412</v>
      </c>
      <c r="X1254">
        <v>554</v>
      </c>
      <c r="Y1254">
        <v>1</v>
      </c>
    </row>
    <row r="1255" spans="23:26" x14ac:dyDescent="0.25">
      <c r="W1255" s="4" t="s">
        <v>412</v>
      </c>
      <c r="X1255">
        <v>554</v>
      </c>
      <c r="Y1255">
        <v>1</v>
      </c>
      <c r="Z1255">
        <v>7</v>
      </c>
    </row>
    <row r="1256" spans="23:26" x14ac:dyDescent="0.25">
      <c r="W1256" s="4" t="s">
        <v>412</v>
      </c>
      <c r="X1256">
        <v>554</v>
      </c>
      <c r="Z1256">
        <v>2</v>
      </c>
    </row>
    <row r="1257" spans="23:26" x14ac:dyDescent="0.25">
      <c r="W1257" s="4" t="s">
        <v>412</v>
      </c>
      <c r="X1257">
        <v>554</v>
      </c>
      <c r="Z1257">
        <v>2</v>
      </c>
    </row>
    <row r="1258" spans="23:26" x14ac:dyDescent="0.25">
      <c r="W1258" s="4" t="s">
        <v>412</v>
      </c>
      <c r="X1258">
        <v>554</v>
      </c>
      <c r="Y1258">
        <v>4</v>
      </c>
      <c r="Z1258">
        <v>3</v>
      </c>
    </row>
    <row r="1259" spans="23:26" x14ac:dyDescent="0.25">
      <c r="W1259" s="4" t="s">
        <v>413</v>
      </c>
      <c r="X1259">
        <v>554</v>
      </c>
      <c r="Z1259">
        <v>2</v>
      </c>
    </row>
    <row r="1260" spans="23:26" x14ac:dyDescent="0.25">
      <c r="W1260" s="4" t="s">
        <v>413</v>
      </c>
      <c r="X1260">
        <v>554</v>
      </c>
      <c r="Z1260">
        <v>4</v>
      </c>
    </row>
    <row r="1261" spans="23:26" x14ac:dyDescent="0.25">
      <c r="W1261" s="4" t="s">
        <v>413</v>
      </c>
      <c r="X1261">
        <v>554</v>
      </c>
      <c r="Z1261">
        <v>1</v>
      </c>
    </row>
    <row r="1262" spans="23:26" x14ac:dyDescent="0.25">
      <c r="W1262" s="4" t="s">
        <v>413</v>
      </c>
      <c r="X1262">
        <v>554</v>
      </c>
      <c r="Z1262">
        <v>3</v>
      </c>
    </row>
    <row r="1263" spans="23:26" x14ac:dyDescent="0.25">
      <c r="W1263" s="4" t="s">
        <v>413</v>
      </c>
      <c r="X1263">
        <v>554</v>
      </c>
      <c r="Z1263">
        <v>3</v>
      </c>
    </row>
    <row r="1264" spans="23:26" x14ac:dyDescent="0.25">
      <c r="W1264" s="4" t="s">
        <v>413</v>
      </c>
      <c r="X1264">
        <v>554</v>
      </c>
      <c r="Y1264">
        <v>1</v>
      </c>
      <c r="Z1264">
        <v>1</v>
      </c>
    </row>
    <row r="1265" spans="23:26" x14ac:dyDescent="0.25">
      <c r="W1265" s="4" t="s">
        <v>413</v>
      </c>
      <c r="X1265">
        <v>554</v>
      </c>
      <c r="Y1265">
        <v>1</v>
      </c>
      <c r="Z1265">
        <v>3</v>
      </c>
    </row>
    <row r="1266" spans="23:26" x14ac:dyDescent="0.25">
      <c r="W1266" s="4" t="s">
        <v>413</v>
      </c>
      <c r="X1266">
        <v>554</v>
      </c>
      <c r="Z1266">
        <v>2</v>
      </c>
    </row>
    <row r="1267" spans="23:26" x14ac:dyDescent="0.25">
      <c r="W1267" s="4" t="s">
        <v>413</v>
      </c>
      <c r="X1267">
        <v>554</v>
      </c>
      <c r="Z1267">
        <v>3</v>
      </c>
    </row>
    <row r="1268" spans="23:26" x14ac:dyDescent="0.25">
      <c r="W1268" s="4" t="s">
        <v>413</v>
      </c>
      <c r="X1268">
        <v>554</v>
      </c>
      <c r="Y1268">
        <v>2</v>
      </c>
      <c r="Z1268">
        <v>1</v>
      </c>
    </row>
    <row r="1269" spans="23:26" x14ac:dyDescent="0.25">
      <c r="W1269" s="4" t="s">
        <v>413</v>
      </c>
      <c r="X1269">
        <v>554</v>
      </c>
      <c r="Y1269">
        <v>1</v>
      </c>
      <c r="Z1269">
        <v>3</v>
      </c>
    </row>
    <row r="1270" spans="23:26" x14ac:dyDescent="0.25">
      <c r="W1270" s="4" t="s">
        <v>413</v>
      </c>
      <c r="X1270">
        <v>554</v>
      </c>
      <c r="Z1270">
        <v>3</v>
      </c>
    </row>
    <row r="1271" spans="23:26" x14ac:dyDescent="0.25">
      <c r="W1271" s="4" t="s">
        <v>413</v>
      </c>
      <c r="X1271">
        <v>554</v>
      </c>
      <c r="Z1271">
        <v>8</v>
      </c>
    </row>
    <row r="1272" spans="23:26" x14ac:dyDescent="0.25">
      <c r="W1272" s="4" t="s">
        <v>414</v>
      </c>
      <c r="X1272">
        <v>554</v>
      </c>
      <c r="Y1272">
        <v>3</v>
      </c>
      <c r="Z1272">
        <v>4</v>
      </c>
    </row>
    <row r="1273" spans="23:26" x14ac:dyDescent="0.25">
      <c r="W1273" s="4" t="s">
        <v>414</v>
      </c>
      <c r="X1273">
        <v>554</v>
      </c>
      <c r="Z1273">
        <v>1</v>
      </c>
    </row>
    <row r="1274" spans="23:26" x14ac:dyDescent="0.25">
      <c r="W1274" s="4" t="s">
        <v>414</v>
      </c>
      <c r="X1274">
        <v>554</v>
      </c>
      <c r="Z1274">
        <v>3</v>
      </c>
    </row>
    <row r="1275" spans="23:26" x14ac:dyDescent="0.25">
      <c r="W1275" s="4" t="s">
        <v>414</v>
      </c>
      <c r="X1275">
        <v>554</v>
      </c>
      <c r="Z1275">
        <v>1</v>
      </c>
    </row>
    <row r="1276" spans="23:26" x14ac:dyDescent="0.25">
      <c r="W1276" s="4" t="s">
        <v>414</v>
      </c>
      <c r="X1276">
        <v>554</v>
      </c>
      <c r="Z1276">
        <v>1</v>
      </c>
    </row>
    <row r="1277" spans="23:26" x14ac:dyDescent="0.25">
      <c r="W1277" s="4" t="s">
        <v>414</v>
      </c>
      <c r="X1277">
        <v>554</v>
      </c>
      <c r="Z1277">
        <v>1</v>
      </c>
    </row>
    <row r="1278" spans="23:26" x14ac:dyDescent="0.25">
      <c r="W1278" s="4" t="s">
        <v>414</v>
      </c>
      <c r="X1278">
        <v>554</v>
      </c>
      <c r="Z1278">
        <v>3</v>
      </c>
    </row>
    <row r="1279" spans="23:26" x14ac:dyDescent="0.25">
      <c r="W1279" s="4" t="s">
        <v>414</v>
      </c>
      <c r="X1279">
        <v>554</v>
      </c>
      <c r="Z1279">
        <v>2</v>
      </c>
    </row>
    <row r="1280" spans="23:26" x14ac:dyDescent="0.25">
      <c r="W1280" s="4" t="s">
        <v>414</v>
      </c>
      <c r="X1280">
        <v>554</v>
      </c>
      <c r="Z1280">
        <v>2</v>
      </c>
    </row>
    <row r="1281" spans="23:26" x14ac:dyDescent="0.25">
      <c r="W1281" s="4" t="s">
        <v>414</v>
      </c>
      <c r="X1281">
        <v>554</v>
      </c>
      <c r="Z1281">
        <v>4</v>
      </c>
    </row>
    <row r="1282" spans="23:26" x14ac:dyDescent="0.25">
      <c r="W1282" s="4" t="s">
        <v>414</v>
      </c>
      <c r="X1282">
        <v>554</v>
      </c>
      <c r="Z1282">
        <v>3</v>
      </c>
    </row>
    <row r="1283" spans="23:26" x14ac:dyDescent="0.25">
      <c r="W1283" s="4" t="s">
        <v>414</v>
      </c>
      <c r="X1283">
        <v>554</v>
      </c>
      <c r="Z1283">
        <v>5</v>
      </c>
    </row>
    <row r="1284" spans="23:26" x14ac:dyDescent="0.25">
      <c r="W1284" s="4" t="s">
        <v>414</v>
      </c>
      <c r="X1284">
        <v>554</v>
      </c>
      <c r="Z1284">
        <v>3</v>
      </c>
    </row>
    <row r="1285" spans="23:26" x14ac:dyDescent="0.25">
      <c r="W1285" s="4" t="s">
        <v>414</v>
      </c>
      <c r="X1285">
        <v>554</v>
      </c>
      <c r="Z1285">
        <v>2</v>
      </c>
    </row>
    <row r="1286" spans="23:26" x14ac:dyDescent="0.25">
      <c r="W1286" s="4" t="s">
        <v>414</v>
      </c>
      <c r="X1286">
        <v>554</v>
      </c>
      <c r="Z1286">
        <v>1</v>
      </c>
    </row>
    <row r="1287" spans="23:26" x14ac:dyDescent="0.25">
      <c r="W1287" s="4" t="s">
        <v>414</v>
      </c>
      <c r="X1287">
        <v>554</v>
      </c>
      <c r="Z1287">
        <v>5</v>
      </c>
    </row>
    <row r="1288" spans="23:26" x14ac:dyDescent="0.25">
      <c r="W1288" s="4" t="s">
        <v>414</v>
      </c>
      <c r="X1288">
        <v>554</v>
      </c>
      <c r="Z1288">
        <v>6</v>
      </c>
    </row>
    <row r="1289" spans="23:26" x14ac:dyDescent="0.25">
      <c r="W1289" s="4" t="s">
        <v>414</v>
      </c>
      <c r="X1289">
        <v>554</v>
      </c>
      <c r="Z1289">
        <v>5</v>
      </c>
    </row>
    <row r="1290" spans="23:26" x14ac:dyDescent="0.25">
      <c r="W1290" s="4" t="s">
        <v>414</v>
      </c>
      <c r="X1290">
        <v>554</v>
      </c>
      <c r="Z1290">
        <v>3</v>
      </c>
    </row>
    <row r="1291" spans="23:26" x14ac:dyDescent="0.25">
      <c r="W1291" s="4" t="s">
        <v>414</v>
      </c>
      <c r="X1291">
        <v>554</v>
      </c>
      <c r="Y1291">
        <v>3</v>
      </c>
      <c r="Z1291">
        <v>3</v>
      </c>
    </row>
    <row r="1292" spans="23:26" x14ac:dyDescent="0.25">
      <c r="W1292" s="4" t="s">
        <v>414</v>
      </c>
      <c r="X1292">
        <v>554</v>
      </c>
      <c r="Z1292">
        <v>5</v>
      </c>
    </row>
    <row r="1293" spans="23:26" x14ac:dyDescent="0.25">
      <c r="W1293" s="4" t="s">
        <v>414</v>
      </c>
      <c r="X1293">
        <v>554</v>
      </c>
      <c r="Z1293">
        <v>1</v>
      </c>
    </row>
    <row r="1294" spans="23:26" x14ac:dyDescent="0.25">
      <c r="W1294" s="4" t="s">
        <v>414</v>
      </c>
      <c r="X1294">
        <v>554</v>
      </c>
      <c r="Z1294">
        <v>1</v>
      </c>
    </row>
    <row r="1295" spans="23:26" x14ac:dyDescent="0.25">
      <c r="W1295" s="4" t="s">
        <v>415</v>
      </c>
      <c r="X1295">
        <v>554</v>
      </c>
      <c r="Y1295">
        <v>4</v>
      </c>
      <c r="Z1295">
        <v>3</v>
      </c>
    </row>
    <row r="1296" spans="23:26" x14ac:dyDescent="0.25">
      <c r="W1296" s="4" t="s">
        <v>415</v>
      </c>
      <c r="X1296">
        <v>554</v>
      </c>
      <c r="Y1296">
        <v>3</v>
      </c>
      <c r="Z1296">
        <v>5</v>
      </c>
    </row>
    <row r="1297" spans="23:26" x14ac:dyDescent="0.25">
      <c r="W1297" s="4" t="s">
        <v>415</v>
      </c>
      <c r="X1297">
        <v>554</v>
      </c>
      <c r="Z1297">
        <v>4</v>
      </c>
    </row>
    <row r="1298" spans="23:26" x14ac:dyDescent="0.25">
      <c r="W1298" s="4" t="s">
        <v>415</v>
      </c>
      <c r="X1298">
        <v>554</v>
      </c>
      <c r="Z1298">
        <v>1</v>
      </c>
    </row>
    <row r="1299" spans="23:26" x14ac:dyDescent="0.25">
      <c r="W1299" s="4" t="s">
        <v>415</v>
      </c>
      <c r="X1299">
        <v>554</v>
      </c>
      <c r="Z1299">
        <v>5</v>
      </c>
    </row>
    <row r="1300" spans="23:26" x14ac:dyDescent="0.25">
      <c r="W1300" s="4" t="s">
        <v>415</v>
      </c>
      <c r="X1300">
        <v>554</v>
      </c>
      <c r="Z1300">
        <v>1</v>
      </c>
    </row>
    <row r="1301" spans="23:26" x14ac:dyDescent="0.25">
      <c r="W1301" s="4" t="s">
        <v>415</v>
      </c>
      <c r="X1301">
        <v>554</v>
      </c>
      <c r="Z1301">
        <v>2</v>
      </c>
    </row>
    <row r="1302" spans="23:26" x14ac:dyDescent="0.25">
      <c r="W1302" s="4" t="s">
        <v>415</v>
      </c>
      <c r="X1302">
        <v>554</v>
      </c>
      <c r="Z1302">
        <v>2</v>
      </c>
    </row>
    <row r="1303" spans="23:26" x14ac:dyDescent="0.25">
      <c r="W1303" s="4" t="s">
        <v>415</v>
      </c>
      <c r="X1303">
        <v>554</v>
      </c>
      <c r="Z1303">
        <v>1</v>
      </c>
    </row>
    <row r="1304" spans="23:26" x14ac:dyDescent="0.25">
      <c r="W1304" s="4" t="s">
        <v>415</v>
      </c>
      <c r="X1304">
        <v>554</v>
      </c>
      <c r="Y1304">
        <v>2</v>
      </c>
      <c r="Z1304">
        <v>4</v>
      </c>
    </row>
    <row r="1305" spans="23:26" x14ac:dyDescent="0.25">
      <c r="W1305" s="4" t="s">
        <v>415</v>
      </c>
      <c r="X1305">
        <v>554</v>
      </c>
      <c r="Z1305">
        <v>3</v>
      </c>
    </row>
    <row r="1306" spans="23:26" x14ac:dyDescent="0.25">
      <c r="W1306" s="4" t="s">
        <v>415</v>
      </c>
      <c r="X1306">
        <v>554</v>
      </c>
      <c r="Z1306">
        <v>4</v>
      </c>
    </row>
    <row r="1307" spans="23:26" x14ac:dyDescent="0.25">
      <c r="W1307" s="4" t="s">
        <v>415</v>
      </c>
      <c r="X1307">
        <v>554</v>
      </c>
      <c r="Z1307">
        <v>3</v>
      </c>
    </row>
    <row r="1308" spans="23:26" x14ac:dyDescent="0.25">
      <c r="W1308" s="4" t="s">
        <v>415</v>
      </c>
      <c r="X1308">
        <v>554</v>
      </c>
      <c r="Z1308">
        <v>3</v>
      </c>
    </row>
    <row r="1309" spans="23:26" x14ac:dyDescent="0.25">
      <c r="W1309" s="4" t="s">
        <v>415</v>
      </c>
      <c r="X1309">
        <v>554</v>
      </c>
      <c r="Y1309">
        <v>1</v>
      </c>
      <c r="Z1309">
        <v>1</v>
      </c>
    </row>
    <row r="1310" spans="23:26" x14ac:dyDescent="0.25">
      <c r="W1310" s="4" t="s">
        <v>415</v>
      </c>
      <c r="X1310">
        <v>554</v>
      </c>
      <c r="Z1310">
        <v>3</v>
      </c>
    </row>
    <row r="1311" spans="23:26" x14ac:dyDescent="0.25">
      <c r="W1311" s="4" t="s">
        <v>416</v>
      </c>
      <c r="X1311">
        <v>554</v>
      </c>
      <c r="Z1311">
        <v>3</v>
      </c>
    </row>
    <row r="1312" spans="23:26" x14ac:dyDescent="0.25">
      <c r="W1312" s="4" t="s">
        <v>416</v>
      </c>
      <c r="X1312">
        <v>554</v>
      </c>
      <c r="Z1312">
        <v>2</v>
      </c>
    </row>
    <row r="1313" spans="23:26" x14ac:dyDescent="0.25">
      <c r="W1313" s="4" t="s">
        <v>416</v>
      </c>
      <c r="X1313">
        <v>554</v>
      </c>
      <c r="Z1313">
        <v>3</v>
      </c>
    </row>
    <row r="1314" spans="23:26" x14ac:dyDescent="0.25">
      <c r="W1314" s="4" t="s">
        <v>416</v>
      </c>
      <c r="X1314">
        <v>554</v>
      </c>
      <c r="Z1314">
        <v>1</v>
      </c>
    </row>
    <row r="1315" spans="23:26" x14ac:dyDescent="0.25">
      <c r="W1315" s="4" t="s">
        <v>416</v>
      </c>
      <c r="X1315">
        <v>554</v>
      </c>
      <c r="Z1315">
        <v>2</v>
      </c>
    </row>
    <row r="1316" spans="23:26" x14ac:dyDescent="0.25">
      <c r="W1316" s="4" t="s">
        <v>416</v>
      </c>
      <c r="X1316">
        <v>554</v>
      </c>
      <c r="Z1316">
        <v>5</v>
      </c>
    </row>
    <row r="1317" spans="23:26" x14ac:dyDescent="0.25">
      <c r="W1317" s="4" t="s">
        <v>416</v>
      </c>
      <c r="X1317">
        <v>554</v>
      </c>
      <c r="Z1317">
        <v>3</v>
      </c>
    </row>
    <row r="1318" spans="23:26" x14ac:dyDescent="0.25">
      <c r="W1318" s="4" t="s">
        <v>416</v>
      </c>
      <c r="X1318">
        <v>554</v>
      </c>
      <c r="Z1318">
        <v>1</v>
      </c>
    </row>
    <row r="1319" spans="23:26" x14ac:dyDescent="0.25">
      <c r="W1319" s="4" t="s">
        <v>416</v>
      </c>
      <c r="X1319">
        <v>554</v>
      </c>
      <c r="Z1319">
        <v>1</v>
      </c>
    </row>
    <row r="1320" spans="23:26" x14ac:dyDescent="0.25">
      <c r="W1320" s="4" t="s">
        <v>416</v>
      </c>
      <c r="X1320">
        <v>554</v>
      </c>
      <c r="Z1320">
        <v>3</v>
      </c>
    </row>
    <row r="1321" spans="23:26" x14ac:dyDescent="0.25">
      <c r="W1321" s="4" t="s">
        <v>416</v>
      </c>
      <c r="X1321">
        <v>554</v>
      </c>
      <c r="Z1321">
        <v>6</v>
      </c>
    </row>
    <row r="1322" spans="23:26" x14ac:dyDescent="0.25">
      <c r="W1322" s="4" t="s">
        <v>416</v>
      </c>
      <c r="X1322">
        <v>554</v>
      </c>
      <c r="Z1322">
        <v>3</v>
      </c>
    </row>
    <row r="1323" spans="23:26" x14ac:dyDescent="0.25">
      <c r="W1323" s="4" t="s">
        <v>416</v>
      </c>
      <c r="X1323">
        <v>554</v>
      </c>
      <c r="Z1323">
        <v>4</v>
      </c>
    </row>
    <row r="1324" spans="23:26" x14ac:dyDescent="0.25">
      <c r="W1324" s="4" t="s">
        <v>416</v>
      </c>
      <c r="X1324">
        <v>554</v>
      </c>
      <c r="Z1324">
        <v>5</v>
      </c>
    </row>
    <row r="1325" spans="23:26" x14ac:dyDescent="0.25">
      <c r="W1325" s="4" t="s">
        <v>416</v>
      </c>
      <c r="X1325">
        <v>554</v>
      </c>
      <c r="Z1325">
        <v>1</v>
      </c>
    </row>
    <row r="1326" spans="23:26" x14ac:dyDescent="0.25">
      <c r="W1326" s="4" t="s">
        <v>416</v>
      </c>
      <c r="X1326">
        <v>554</v>
      </c>
      <c r="Z1326">
        <v>2</v>
      </c>
    </row>
    <row r="1327" spans="23:26" x14ac:dyDescent="0.25">
      <c r="W1327" t="s">
        <v>435</v>
      </c>
      <c r="X1327" t="s">
        <v>19</v>
      </c>
      <c r="Y1327">
        <v>1</v>
      </c>
    </row>
    <row r="1328" spans="23:26" x14ac:dyDescent="0.25">
      <c r="W1328" t="s">
        <v>435</v>
      </c>
      <c r="X1328" t="s">
        <v>19</v>
      </c>
      <c r="Y1328">
        <v>2</v>
      </c>
    </row>
    <row r="1329" spans="23:26" x14ac:dyDescent="0.25">
      <c r="W1329" t="s">
        <v>435</v>
      </c>
      <c r="X1329" t="s">
        <v>19</v>
      </c>
      <c r="Y1329">
        <v>3</v>
      </c>
    </row>
    <row r="1330" spans="23:26" x14ac:dyDescent="0.25">
      <c r="W1330" t="s">
        <v>436</v>
      </c>
      <c r="X1330" t="s">
        <v>19</v>
      </c>
      <c r="Y1330">
        <v>1</v>
      </c>
    </row>
    <row r="1331" spans="23:26" x14ac:dyDescent="0.25">
      <c r="W1331" t="s">
        <v>436</v>
      </c>
      <c r="X1331" t="s">
        <v>19</v>
      </c>
      <c r="Y1331">
        <v>1</v>
      </c>
      <c r="Z1331">
        <v>1</v>
      </c>
    </row>
    <row r="1332" spans="23:26" x14ac:dyDescent="0.25">
      <c r="W1332" t="s">
        <v>436</v>
      </c>
      <c r="X1332" t="s">
        <v>19</v>
      </c>
      <c r="Y1332">
        <v>1</v>
      </c>
    </row>
    <row r="1333" spans="23:26" x14ac:dyDescent="0.25">
      <c r="W1333" t="s">
        <v>437</v>
      </c>
      <c r="X1333" t="s">
        <v>19</v>
      </c>
      <c r="Y1333">
        <v>2</v>
      </c>
    </row>
    <row r="1334" spans="23:26" x14ac:dyDescent="0.25">
      <c r="W1334" t="s">
        <v>437</v>
      </c>
      <c r="X1334" t="s">
        <v>19</v>
      </c>
      <c r="Y1334">
        <v>2</v>
      </c>
    </row>
    <row r="1335" spans="23:26" x14ac:dyDescent="0.25">
      <c r="W1335" t="s">
        <v>437</v>
      </c>
      <c r="X1335" t="s">
        <v>19</v>
      </c>
      <c r="Y1335">
        <v>1</v>
      </c>
    </row>
    <row r="1336" spans="23:26" x14ac:dyDescent="0.25">
      <c r="W1336" t="s">
        <v>437</v>
      </c>
      <c r="X1336" t="s">
        <v>19</v>
      </c>
      <c r="Y1336">
        <v>1</v>
      </c>
    </row>
    <row r="1337" spans="23:26" x14ac:dyDescent="0.25">
      <c r="W1337" t="s">
        <v>439</v>
      </c>
      <c r="X1337" t="s">
        <v>19</v>
      </c>
      <c r="Y1337">
        <v>2</v>
      </c>
    </row>
    <row r="1338" spans="23:26" x14ac:dyDescent="0.25">
      <c r="W1338" t="s">
        <v>439</v>
      </c>
      <c r="X1338" t="s">
        <v>19</v>
      </c>
      <c r="Y1338">
        <v>2</v>
      </c>
    </row>
    <row r="1339" spans="23:26" x14ac:dyDescent="0.25">
      <c r="W1339" t="s">
        <v>439</v>
      </c>
      <c r="X1339" t="s">
        <v>19</v>
      </c>
      <c r="Y1339">
        <v>1</v>
      </c>
    </row>
    <row r="1340" spans="23:26" x14ac:dyDescent="0.25">
      <c r="W1340" t="s">
        <v>439</v>
      </c>
      <c r="X1340" t="s">
        <v>19</v>
      </c>
      <c r="Y1340">
        <v>1</v>
      </c>
    </row>
    <row r="1341" spans="23:26" x14ac:dyDescent="0.25">
      <c r="W1341" t="s">
        <v>438</v>
      </c>
      <c r="X1341" t="s">
        <v>19</v>
      </c>
      <c r="Y1341">
        <v>3</v>
      </c>
    </row>
    <row r="1342" spans="23:26" x14ac:dyDescent="0.25">
      <c r="W1342" t="s">
        <v>438</v>
      </c>
      <c r="X1342" t="s">
        <v>19</v>
      </c>
      <c r="Y1342">
        <v>1</v>
      </c>
    </row>
    <row r="1343" spans="23:26" x14ac:dyDescent="0.25">
      <c r="W1343" t="s">
        <v>438</v>
      </c>
      <c r="X1343" t="s">
        <v>19</v>
      </c>
      <c r="Y1343">
        <v>4</v>
      </c>
    </row>
    <row r="1344" spans="23:26" x14ac:dyDescent="0.25">
      <c r="W1344" t="s">
        <v>438</v>
      </c>
      <c r="X1344" t="s">
        <v>19</v>
      </c>
      <c r="Y1344">
        <v>3</v>
      </c>
    </row>
    <row r="1345" spans="23:26" x14ac:dyDescent="0.25">
      <c r="W1345" t="s">
        <v>438</v>
      </c>
      <c r="X1345" t="s">
        <v>19</v>
      </c>
      <c r="Y1345">
        <v>1</v>
      </c>
    </row>
    <row r="1346" spans="23:26" x14ac:dyDescent="0.25">
      <c r="W1346" t="s">
        <v>438</v>
      </c>
      <c r="X1346" t="s">
        <v>19</v>
      </c>
      <c r="Y1346">
        <v>1</v>
      </c>
    </row>
    <row r="1347" spans="23:26" x14ac:dyDescent="0.25">
      <c r="W1347" t="s">
        <v>438</v>
      </c>
      <c r="X1347" t="s">
        <v>19</v>
      </c>
      <c r="Y1347">
        <v>1</v>
      </c>
    </row>
    <row r="1348" spans="23:26" x14ac:dyDescent="0.25">
      <c r="W1348" t="s">
        <v>438</v>
      </c>
      <c r="X1348" t="s">
        <v>19</v>
      </c>
      <c r="Y1348">
        <v>2</v>
      </c>
    </row>
    <row r="1349" spans="23:26" x14ac:dyDescent="0.25">
      <c r="W1349" s="4" t="s">
        <v>440</v>
      </c>
      <c r="X1349" t="s">
        <v>21</v>
      </c>
      <c r="Y1349">
        <v>2</v>
      </c>
    </row>
    <row r="1350" spans="23:26" x14ac:dyDescent="0.25">
      <c r="W1350" s="4" t="s">
        <v>440</v>
      </c>
      <c r="X1350" t="s">
        <v>21</v>
      </c>
      <c r="Y1350">
        <v>1</v>
      </c>
    </row>
    <row r="1351" spans="23:26" x14ac:dyDescent="0.25">
      <c r="W1351" s="4" t="s">
        <v>440</v>
      </c>
      <c r="X1351" t="s">
        <v>21</v>
      </c>
      <c r="Y1351">
        <v>1</v>
      </c>
    </row>
    <row r="1352" spans="23:26" x14ac:dyDescent="0.25">
      <c r="W1352" s="4" t="s">
        <v>441</v>
      </c>
      <c r="X1352" t="s">
        <v>21</v>
      </c>
      <c r="Y1352">
        <v>4</v>
      </c>
    </row>
    <row r="1353" spans="23:26" x14ac:dyDescent="0.25">
      <c r="W1353" s="4" t="s">
        <v>441</v>
      </c>
      <c r="X1353" t="s">
        <v>21</v>
      </c>
      <c r="Y1353">
        <v>1</v>
      </c>
    </row>
    <row r="1354" spans="23:26" x14ac:dyDescent="0.25">
      <c r="W1354" s="4" t="s">
        <v>442</v>
      </c>
      <c r="X1354" t="s">
        <v>21</v>
      </c>
      <c r="Y1354">
        <v>1</v>
      </c>
    </row>
    <row r="1355" spans="23:26" x14ac:dyDescent="0.25">
      <c r="W1355" s="4" t="s">
        <v>443</v>
      </c>
      <c r="X1355" t="s">
        <v>21</v>
      </c>
      <c r="Y1355">
        <v>1</v>
      </c>
      <c r="Z1355">
        <v>1</v>
      </c>
    </row>
    <row r="1356" spans="23:26" x14ac:dyDescent="0.25">
      <c r="W1356" s="4" t="s">
        <v>443</v>
      </c>
      <c r="X1356" t="s">
        <v>21</v>
      </c>
      <c r="Y1356">
        <v>1</v>
      </c>
    </row>
    <row r="1357" spans="23:26" x14ac:dyDescent="0.25">
      <c r="W1357" s="4" t="s">
        <v>444</v>
      </c>
      <c r="X1357" t="s">
        <v>18</v>
      </c>
      <c r="Y1357">
        <v>4</v>
      </c>
    </row>
    <row r="1358" spans="23:26" x14ac:dyDescent="0.25">
      <c r="W1358" s="4" t="s">
        <v>444</v>
      </c>
      <c r="X1358" t="s">
        <v>18</v>
      </c>
      <c r="Y1358">
        <v>1</v>
      </c>
    </row>
    <row r="1359" spans="23:26" x14ac:dyDescent="0.25">
      <c r="W1359" s="4" t="s">
        <v>444</v>
      </c>
      <c r="X1359" t="s">
        <v>18</v>
      </c>
      <c r="Y1359">
        <v>1</v>
      </c>
      <c r="Z1359">
        <v>3</v>
      </c>
    </row>
    <row r="1360" spans="23:26" x14ac:dyDescent="0.25">
      <c r="W1360" s="4" t="s">
        <v>445</v>
      </c>
      <c r="X1360" t="s">
        <v>18</v>
      </c>
      <c r="Y1360">
        <v>3</v>
      </c>
    </row>
    <row r="1361" spans="23:25" x14ac:dyDescent="0.25">
      <c r="W1361" s="4" t="s">
        <v>445</v>
      </c>
      <c r="X1361" t="s">
        <v>18</v>
      </c>
      <c r="Y1361">
        <v>3</v>
      </c>
    </row>
    <row r="1362" spans="23:25" x14ac:dyDescent="0.25">
      <c r="W1362" s="4" t="s">
        <v>446</v>
      </c>
      <c r="X1362" t="s">
        <v>18</v>
      </c>
      <c r="Y1362">
        <v>6</v>
      </c>
    </row>
    <row r="1363" spans="23:25" x14ac:dyDescent="0.25">
      <c r="W1363" s="4" t="s">
        <v>446</v>
      </c>
      <c r="X1363" t="s">
        <v>18</v>
      </c>
      <c r="Y1363">
        <v>1</v>
      </c>
    </row>
    <row r="1364" spans="23:25" x14ac:dyDescent="0.25">
      <c r="W1364" s="4" t="s">
        <v>446</v>
      </c>
      <c r="X1364" t="s">
        <v>18</v>
      </c>
      <c r="Y1364">
        <v>3</v>
      </c>
    </row>
    <row r="1365" spans="23:25" x14ac:dyDescent="0.25">
      <c r="W1365" s="4" t="s">
        <v>446</v>
      </c>
      <c r="X1365" t="s">
        <v>18</v>
      </c>
      <c r="Y1365">
        <v>1</v>
      </c>
    </row>
    <row r="1366" spans="23:25" x14ac:dyDescent="0.25">
      <c r="W1366" s="4" t="s">
        <v>446</v>
      </c>
      <c r="X1366" t="s">
        <v>18</v>
      </c>
      <c r="Y1366">
        <v>3</v>
      </c>
    </row>
    <row r="1367" spans="23:25" x14ac:dyDescent="0.25">
      <c r="W1367" s="4" t="s">
        <v>446</v>
      </c>
      <c r="X1367" t="s">
        <v>18</v>
      </c>
      <c r="Y1367">
        <v>1</v>
      </c>
    </row>
    <row r="1368" spans="23:25" x14ac:dyDescent="0.25">
      <c r="W1368" s="4" t="s">
        <v>447</v>
      </c>
      <c r="X1368" t="s">
        <v>18</v>
      </c>
      <c r="Y1368">
        <v>2</v>
      </c>
    </row>
    <row r="1369" spans="23:25" x14ac:dyDescent="0.25">
      <c r="W1369" s="4" t="s">
        <v>447</v>
      </c>
      <c r="X1369" t="s">
        <v>18</v>
      </c>
      <c r="Y1369">
        <v>3</v>
      </c>
    </row>
    <row r="1370" spans="23:25" x14ac:dyDescent="0.25">
      <c r="W1370" s="4" t="s">
        <v>447</v>
      </c>
      <c r="X1370" t="s">
        <v>18</v>
      </c>
      <c r="Y1370">
        <v>5</v>
      </c>
    </row>
    <row r="1371" spans="23:25" x14ac:dyDescent="0.25">
      <c r="W1371" s="4" t="s">
        <v>447</v>
      </c>
      <c r="X1371" t="s">
        <v>18</v>
      </c>
      <c r="Y1371">
        <v>3</v>
      </c>
    </row>
    <row r="1372" spans="23:25" x14ac:dyDescent="0.25">
      <c r="W1372" s="4" t="s">
        <v>447</v>
      </c>
      <c r="X1372" t="s">
        <v>18</v>
      </c>
      <c r="Y1372">
        <v>4</v>
      </c>
    </row>
    <row r="1373" spans="23:25" x14ac:dyDescent="0.25">
      <c r="W1373" s="4" t="s">
        <v>447</v>
      </c>
      <c r="X1373" t="s">
        <v>18</v>
      </c>
      <c r="Y1373">
        <v>1</v>
      </c>
    </row>
    <row r="1374" spans="23:25" x14ac:dyDescent="0.25">
      <c r="W1374" s="4" t="s">
        <v>447</v>
      </c>
      <c r="X1374" t="s">
        <v>18</v>
      </c>
      <c r="Y1374">
        <v>1</v>
      </c>
    </row>
    <row r="1375" spans="23:25" x14ac:dyDescent="0.25">
      <c r="W1375" s="4" t="s">
        <v>447</v>
      </c>
      <c r="X1375" t="s">
        <v>18</v>
      </c>
      <c r="Y1375">
        <v>2</v>
      </c>
    </row>
    <row r="1376" spans="23:25" x14ac:dyDescent="0.25">
      <c r="W1376" s="4" t="s">
        <v>447</v>
      </c>
      <c r="X1376" t="s">
        <v>18</v>
      </c>
      <c r="Y1376">
        <v>2</v>
      </c>
    </row>
    <row r="1377" spans="23:26" x14ac:dyDescent="0.25">
      <c r="W1377" s="4" t="s">
        <v>447</v>
      </c>
      <c r="X1377" t="s">
        <v>18</v>
      </c>
      <c r="Y1377">
        <v>12</v>
      </c>
    </row>
    <row r="1378" spans="23:26" x14ac:dyDescent="0.25">
      <c r="W1378" s="4" t="s">
        <v>448</v>
      </c>
      <c r="X1378" t="s">
        <v>20</v>
      </c>
      <c r="Y1378">
        <v>3</v>
      </c>
    </row>
    <row r="1379" spans="23:26" x14ac:dyDescent="0.25">
      <c r="W1379" s="4" t="s">
        <v>448</v>
      </c>
      <c r="X1379" t="s">
        <v>20</v>
      </c>
      <c r="Y1379">
        <v>4</v>
      </c>
    </row>
    <row r="1380" spans="23:26" x14ac:dyDescent="0.25">
      <c r="W1380" s="4" t="s">
        <v>448</v>
      </c>
      <c r="X1380" t="s">
        <v>20</v>
      </c>
      <c r="Y1380">
        <v>1</v>
      </c>
    </row>
    <row r="1381" spans="23:26" x14ac:dyDescent="0.25">
      <c r="W1381" s="4" t="s">
        <v>449</v>
      </c>
      <c r="X1381" t="s">
        <v>20</v>
      </c>
      <c r="Y1381">
        <v>3</v>
      </c>
      <c r="Z1381">
        <v>10</v>
      </c>
    </row>
    <row r="1382" spans="23:26" x14ac:dyDescent="0.25">
      <c r="W1382" s="4" t="s">
        <v>449</v>
      </c>
      <c r="X1382" t="s">
        <v>20</v>
      </c>
      <c r="Y1382">
        <v>4</v>
      </c>
      <c r="Z1382">
        <v>4</v>
      </c>
    </row>
    <row r="1383" spans="23:26" x14ac:dyDescent="0.25">
      <c r="W1383" s="4" t="s">
        <v>449</v>
      </c>
      <c r="X1383" t="s">
        <v>20</v>
      </c>
      <c r="Y1383">
        <v>1</v>
      </c>
      <c r="Z1383">
        <v>2</v>
      </c>
    </row>
    <row r="1384" spans="23:26" x14ac:dyDescent="0.25">
      <c r="W1384" s="4" t="s">
        <v>449</v>
      </c>
      <c r="X1384" t="s">
        <v>20</v>
      </c>
      <c r="Y1384">
        <v>2</v>
      </c>
    </row>
    <row r="1385" spans="23:26" x14ac:dyDescent="0.25">
      <c r="W1385" s="4" t="s">
        <v>449</v>
      </c>
      <c r="X1385" t="s">
        <v>20</v>
      </c>
      <c r="Y1385">
        <v>3</v>
      </c>
    </row>
    <row r="1386" spans="23:26" x14ac:dyDescent="0.25">
      <c r="W1386" s="4" t="s">
        <v>450</v>
      </c>
      <c r="X1386" t="s">
        <v>20</v>
      </c>
      <c r="Y1386">
        <v>1</v>
      </c>
      <c r="Z1386">
        <v>3</v>
      </c>
    </row>
    <row r="1387" spans="23:26" x14ac:dyDescent="0.25">
      <c r="W1387" s="4" t="s">
        <v>450</v>
      </c>
      <c r="X1387" t="s">
        <v>20</v>
      </c>
      <c r="Y1387">
        <v>5</v>
      </c>
      <c r="Z1387">
        <v>1</v>
      </c>
    </row>
    <row r="1388" spans="23:26" x14ac:dyDescent="0.25">
      <c r="W1388" s="4" t="s">
        <v>450</v>
      </c>
      <c r="X1388" t="s">
        <v>20</v>
      </c>
      <c r="Y1388">
        <v>3</v>
      </c>
      <c r="Z1388">
        <v>6</v>
      </c>
    </row>
    <row r="1389" spans="23:26" x14ac:dyDescent="0.25">
      <c r="W1389" s="4" t="s">
        <v>450</v>
      </c>
      <c r="X1389" t="s">
        <v>20</v>
      </c>
      <c r="Z1389">
        <v>2</v>
      </c>
    </row>
    <row r="1390" spans="23:26" x14ac:dyDescent="0.25">
      <c r="W1390" s="4" t="s">
        <v>450</v>
      </c>
      <c r="X1390" t="s">
        <v>20</v>
      </c>
      <c r="Y1390">
        <v>1</v>
      </c>
      <c r="Z1390">
        <v>5</v>
      </c>
    </row>
    <row r="1391" spans="23:26" x14ac:dyDescent="0.25">
      <c r="W1391" s="4" t="s">
        <v>450</v>
      </c>
      <c r="X1391" t="s">
        <v>20</v>
      </c>
      <c r="Y1391">
        <v>1</v>
      </c>
      <c r="Z1391">
        <v>1</v>
      </c>
    </row>
    <row r="1392" spans="23:26" x14ac:dyDescent="0.25">
      <c r="W1392" s="4" t="s">
        <v>450</v>
      </c>
      <c r="X1392" t="s">
        <v>20</v>
      </c>
      <c r="Y1392">
        <v>1</v>
      </c>
      <c r="Z1392">
        <v>2</v>
      </c>
    </row>
    <row r="1393" spans="23:26" x14ac:dyDescent="0.25">
      <c r="W1393" s="4" t="s">
        <v>450</v>
      </c>
      <c r="X1393" t="s">
        <v>20</v>
      </c>
      <c r="Y1393">
        <v>2</v>
      </c>
      <c r="Z1393">
        <v>1</v>
      </c>
    </row>
    <row r="1394" spans="23:26" x14ac:dyDescent="0.25">
      <c r="W1394" s="4" t="s">
        <v>451</v>
      </c>
      <c r="X1394" t="s">
        <v>20</v>
      </c>
      <c r="Y1394">
        <v>3</v>
      </c>
    </row>
    <row r="1395" spans="23:26" x14ac:dyDescent="0.25">
      <c r="W1395" s="4" t="s">
        <v>451</v>
      </c>
      <c r="X1395" t="s">
        <v>20</v>
      </c>
      <c r="Y1395">
        <v>1</v>
      </c>
    </row>
    <row r="1396" spans="23:26" x14ac:dyDescent="0.25">
      <c r="W1396" s="4" t="s">
        <v>451</v>
      </c>
      <c r="X1396" t="s">
        <v>20</v>
      </c>
      <c r="Y1396">
        <v>2</v>
      </c>
    </row>
    <row r="1397" spans="23:26" x14ac:dyDescent="0.25">
      <c r="W1397" s="4" t="s">
        <v>451</v>
      </c>
      <c r="X1397" t="s">
        <v>20</v>
      </c>
      <c r="Y1397">
        <v>2</v>
      </c>
    </row>
    <row r="1398" spans="23:26" x14ac:dyDescent="0.25">
      <c r="W1398" s="4" t="s">
        <v>451</v>
      </c>
      <c r="X1398" t="s">
        <v>20</v>
      </c>
      <c r="Y1398">
        <v>1</v>
      </c>
    </row>
    <row r="1399" spans="23:26" x14ac:dyDescent="0.25">
      <c r="W1399" s="4" t="s">
        <v>451</v>
      </c>
      <c r="X1399" t="s">
        <v>20</v>
      </c>
      <c r="Y1399">
        <v>1</v>
      </c>
    </row>
    <row r="1400" spans="23:26" x14ac:dyDescent="0.25">
      <c r="W1400" s="4" t="s">
        <v>451</v>
      </c>
      <c r="X1400" t="s">
        <v>20</v>
      </c>
      <c r="Y1400">
        <v>3</v>
      </c>
    </row>
    <row r="1401" spans="23:26" x14ac:dyDescent="0.25">
      <c r="W1401" s="4" t="s">
        <v>451</v>
      </c>
      <c r="X1401" t="s">
        <v>20</v>
      </c>
      <c r="Y1401">
        <v>3</v>
      </c>
    </row>
    <row r="1402" spans="23:26" x14ac:dyDescent="0.25">
      <c r="W1402" s="4" t="s">
        <v>451</v>
      </c>
      <c r="X1402" t="s">
        <v>20</v>
      </c>
      <c r="Y1402">
        <v>2</v>
      </c>
      <c r="Z1402">
        <v>4</v>
      </c>
    </row>
    <row r="1403" spans="23:26" x14ac:dyDescent="0.25">
      <c r="W1403" s="4" t="s">
        <v>452</v>
      </c>
      <c r="X1403" t="s">
        <v>20</v>
      </c>
      <c r="Y1403">
        <v>4</v>
      </c>
      <c r="Z1403">
        <v>4</v>
      </c>
    </row>
    <row r="1404" spans="23:26" x14ac:dyDescent="0.25">
      <c r="W1404" s="4" t="s">
        <v>452</v>
      </c>
      <c r="X1404" t="s">
        <v>20</v>
      </c>
      <c r="Y1404">
        <v>1</v>
      </c>
      <c r="Z1404">
        <v>1</v>
      </c>
    </row>
    <row r="1405" spans="23:26" x14ac:dyDescent="0.25">
      <c r="W1405" s="4" t="s">
        <v>452</v>
      </c>
      <c r="X1405" t="s">
        <v>20</v>
      </c>
      <c r="Y1405">
        <v>4</v>
      </c>
      <c r="Z1405">
        <v>2</v>
      </c>
    </row>
    <row r="1406" spans="23:26" x14ac:dyDescent="0.25">
      <c r="W1406" s="4" t="s">
        <v>452</v>
      </c>
      <c r="X1406" t="s">
        <v>20</v>
      </c>
      <c r="Y1406">
        <v>1</v>
      </c>
    </row>
    <row r="1407" spans="23:26" x14ac:dyDescent="0.25">
      <c r="W1407" s="4" t="s">
        <v>452</v>
      </c>
      <c r="X1407" t="s">
        <v>20</v>
      </c>
      <c r="Y1407">
        <v>2</v>
      </c>
    </row>
    <row r="1408" spans="23:26" x14ac:dyDescent="0.25">
      <c r="W1408" s="4" t="s">
        <v>452</v>
      </c>
      <c r="X1408" t="s">
        <v>20</v>
      </c>
      <c r="Y1408">
        <v>3</v>
      </c>
      <c r="Z1408">
        <v>4</v>
      </c>
    </row>
    <row r="1409" spans="23:26" x14ac:dyDescent="0.25">
      <c r="W1409" s="4" t="s">
        <v>452</v>
      </c>
      <c r="X1409" t="s">
        <v>20</v>
      </c>
      <c r="Y1409">
        <v>1</v>
      </c>
      <c r="Z1409">
        <v>3</v>
      </c>
    </row>
    <row r="1410" spans="23:26" x14ac:dyDescent="0.25">
      <c r="W1410" s="4" t="s">
        <v>452</v>
      </c>
      <c r="X1410" t="s">
        <v>20</v>
      </c>
      <c r="Y1410">
        <v>3</v>
      </c>
    </row>
    <row r="1411" spans="23:26" x14ac:dyDescent="0.25">
      <c r="W1411" s="4" t="s">
        <v>452</v>
      </c>
      <c r="X1411" t="s">
        <v>20</v>
      </c>
      <c r="Y1411">
        <v>1</v>
      </c>
    </row>
    <row r="1412" spans="23:26" x14ac:dyDescent="0.25">
      <c r="W1412" s="4" t="s">
        <v>452</v>
      </c>
      <c r="X1412" t="s">
        <v>20</v>
      </c>
      <c r="Y1412">
        <v>1</v>
      </c>
    </row>
    <row r="1413" spans="23:26" x14ac:dyDescent="0.25">
      <c r="W1413" s="4" t="s">
        <v>452</v>
      </c>
      <c r="X1413" t="s">
        <v>20</v>
      </c>
      <c r="Y1413">
        <v>4</v>
      </c>
    </row>
    <row r="1414" spans="23:26" x14ac:dyDescent="0.25">
      <c r="W1414" s="4" t="s">
        <v>452</v>
      </c>
      <c r="X1414" t="s">
        <v>20</v>
      </c>
      <c r="Y1414">
        <v>1</v>
      </c>
    </row>
    <row r="1415" spans="23:26" x14ac:dyDescent="0.25">
      <c r="W1415" s="4" t="s">
        <v>452</v>
      </c>
      <c r="X1415" t="s">
        <v>20</v>
      </c>
      <c r="Y1415">
        <v>1</v>
      </c>
      <c r="Z1415">
        <v>1</v>
      </c>
    </row>
    <row r="1416" spans="23:26" x14ac:dyDescent="0.25">
      <c r="W1416" s="4" t="s">
        <v>452</v>
      </c>
      <c r="X1416" t="s">
        <v>20</v>
      </c>
      <c r="Y1416">
        <v>2</v>
      </c>
      <c r="Z1416">
        <v>3</v>
      </c>
    </row>
    <row r="1417" spans="23:26" x14ac:dyDescent="0.25">
      <c r="W1417" s="4" t="s">
        <v>455</v>
      </c>
      <c r="X1417" t="s">
        <v>28</v>
      </c>
      <c r="Y1417">
        <v>1</v>
      </c>
      <c r="Z1417">
        <v>2</v>
      </c>
    </row>
    <row r="1418" spans="23:26" x14ac:dyDescent="0.25">
      <c r="W1418" s="4" t="s">
        <v>455</v>
      </c>
      <c r="X1418" t="s">
        <v>28</v>
      </c>
      <c r="Y1418">
        <v>1</v>
      </c>
      <c r="Z1418">
        <v>2</v>
      </c>
    </row>
    <row r="1419" spans="23:26" x14ac:dyDescent="0.25">
      <c r="W1419" s="4" t="s">
        <v>455</v>
      </c>
      <c r="X1419" t="s">
        <v>28</v>
      </c>
      <c r="Y1419">
        <v>2</v>
      </c>
      <c r="Z1419">
        <v>3</v>
      </c>
    </row>
    <row r="1420" spans="23:26" x14ac:dyDescent="0.25">
      <c r="W1420" s="4" t="s">
        <v>455</v>
      </c>
      <c r="X1420" t="s">
        <v>28</v>
      </c>
      <c r="Z1420">
        <v>2</v>
      </c>
    </row>
    <row r="1421" spans="23:26" x14ac:dyDescent="0.25">
      <c r="W1421" s="4" t="s">
        <v>455</v>
      </c>
      <c r="X1421" t="s">
        <v>28</v>
      </c>
      <c r="Z1421">
        <v>1</v>
      </c>
    </row>
    <row r="1422" spans="23:26" x14ac:dyDescent="0.25">
      <c r="W1422" s="4" t="s">
        <v>457</v>
      </c>
      <c r="X1422" t="s">
        <v>28</v>
      </c>
      <c r="Y1422">
        <v>1</v>
      </c>
      <c r="Z1422">
        <v>3</v>
      </c>
    </row>
    <row r="1423" spans="23:26" x14ac:dyDescent="0.25">
      <c r="W1423" s="4" t="s">
        <v>457</v>
      </c>
      <c r="X1423" t="s">
        <v>28</v>
      </c>
      <c r="Y1423">
        <v>1</v>
      </c>
      <c r="Z1423">
        <v>3</v>
      </c>
    </row>
    <row r="1424" spans="23:26" x14ac:dyDescent="0.25">
      <c r="W1424" s="4" t="s">
        <v>457</v>
      </c>
      <c r="X1424" t="s">
        <v>28</v>
      </c>
      <c r="Y1424">
        <v>3</v>
      </c>
    </row>
    <row r="1425" spans="23:26" x14ac:dyDescent="0.25">
      <c r="W1425" s="4" t="s">
        <v>458</v>
      </c>
      <c r="X1425" t="s">
        <v>28</v>
      </c>
      <c r="Z1425">
        <v>1</v>
      </c>
    </row>
    <row r="1426" spans="23:26" x14ac:dyDescent="0.25">
      <c r="W1426" s="4" t="s">
        <v>458</v>
      </c>
      <c r="X1426" t="s">
        <v>28</v>
      </c>
      <c r="Z1426">
        <v>1</v>
      </c>
    </row>
    <row r="1427" spans="23:26" x14ac:dyDescent="0.25">
      <c r="W1427" s="4" t="s">
        <v>459</v>
      </c>
      <c r="X1427" t="s">
        <v>28</v>
      </c>
      <c r="Y1427">
        <v>1</v>
      </c>
      <c r="Z1427">
        <v>1</v>
      </c>
    </row>
    <row r="1428" spans="23:26" x14ac:dyDescent="0.25">
      <c r="W1428" s="4" t="s">
        <v>459</v>
      </c>
      <c r="X1428" t="s">
        <v>28</v>
      </c>
      <c r="Y1428">
        <v>1</v>
      </c>
      <c r="Z1428">
        <v>1</v>
      </c>
    </row>
    <row r="1429" spans="23:26" x14ac:dyDescent="0.25">
      <c r="W1429" s="4" t="s">
        <v>460</v>
      </c>
      <c r="X1429">
        <v>3890</v>
      </c>
      <c r="Z1429">
        <v>3</v>
      </c>
    </row>
    <row r="1430" spans="23:26" x14ac:dyDescent="0.25">
      <c r="W1430" s="4" t="s">
        <v>460</v>
      </c>
      <c r="X1430">
        <v>3890</v>
      </c>
    </row>
    <row r="1431" spans="23:26" x14ac:dyDescent="0.25">
      <c r="W1431" s="4" t="s">
        <v>460</v>
      </c>
      <c r="X1431">
        <v>3890</v>
      </c>
    </row>
    <row r="1432" spans="23:26" x14ac:dyDescent="0.25">
      <c r="W1432" s="4" t="s">
        <v>460</v>
      </c>
      <c r="X1432">
        <v>3890</v>
      </c>
    </row>
    <row r="1433" spans="23:26" x14ac:dyDescent="0.25">
      <c r="W1433" s="4" t="s">
        <v>461</v>
      </c>
      <c r="X1433">
        <v>3890</v>
      </c>
      <c r="Z1433">
        <v>2</v>
      </c>
    </row>
    <row r="1434" spans="23:26" x14ac:dyDescent="0.25">
      <c r="W1434" s="4" t="s">
        <v>461</v>
      </c>
      <c r="X1434">
        <v>3890</v>
      </c>
      <c r="Z1434">
        <v>2</v>
      </c>
    </row>
    <row r="1435" spans="23:26" x14ac:dyDescent="0.25">
      <c r="W1435" s="4" t="s">
        <v>461</v>
      </c>
      <c r="X1435">
        <v>3890</v>
      </c>
      <c r="Z1435">
        <v>2</v>
      </c>
    </row>
    <row r="1436" spans="23:26" x14ac:dyDescent="0.25">
      <c r="W1436" s="4" t="s">
        <v>461</v>
      </c>
      <c r="X1436">
        <v>3890</v>
      </c>
      <c r="Y1436">
        <v>1</v>
      </c>
      <c r="Z1436">
        <v>5</v>
      </c>
    </row>
    <row r="1437" spans="23:26" x14ac:dyDescent="0.25">
      <c r="W1437" s="4" t="s">
        <v>461</v>
      </c>
      <c r="X1437">
        <v>3890</v>
      </c>
      <c r="Y1437">
        <v>1</v>
      </c>
      <c r="Z1437">
        <v>1</v>
      </c>
    </row>
    <row r="1438" spans="23:26" x14ac:dyDescent="0.25">
      <c r="W1438" s="4" t="s">
        <v>462</v>
      </c>
      <c r="X1438">
        <v>3890</v>
      </c>
      <c r="Y1438">
        <v>1</v>
      </c>
      <c r="Z1438">
        <v>2</v>
      </c>
    </row>
    <row r="1439" spans="23:26" x14ac:dyDescent="0.25">
      <c r="W1439" s="4" t="s">
        <v>462</v>
      </c>
      <c r="X1439">
        <v>3890</v>
      </c>
      <c r="Z1439">
        <v>3</v>
      </c>
    </row>
    <row r="1440" spans="23:26" x14ac:dyDescent="0.25">
      <c r="W1440" s="4" t="s">
        <v>462</v>
      </c>
      <c r="X1440">
        <v>3890</v>
      </c>
      <c r="Z1440">
        <v>1</v>
      </c>
    </row>
    <row r="1441" spans="23:26" x14ac:dyDescent="0.25">
      <c r="W1441" s="4" t="s">
        <v>462</v>
      </c>
      <c r="X1441">
        <v>3890</v>
      </c>
      <c r="Z1441">
        <v>2</v>
      </c>
    </row>
    <row r="1442" spans="23:26" x14ac:dyDescent="0.25">
      <c r="W1442" s="4" t="s">
        <v>462</v>
      </c>
      <c r="X1442">
        <v>3890</v>
      </c>
      <c r="Z1442">
        <v>1</v>
      </c>
    </row>
    <row r="1443" spans="23:26" x14ac:dyDescent="0.25">
      <c r="W1443" s="4" t="s">
        <v>462</v>
      </c>
      <c r="X1443">
        <v>3890</v>
      </c>
      <c r="Z1443">
        <v>2</v>
      </c>
    </row>
    <row r="1444" spans="23:26" x14ac:dyDescent="0.25">
      <c r="W1444" s="4" t="s">
        <v>462</v>
      </c>
      <c r="X1444">
        <v>3890</v>
      </c>
      <c r="Z1444">
        <v>2</v>
      </c>
    </row>
    <row r="1445" spans="23:26" x14ac:dyDescent="0.25">
      <c r="W1445" s="4" t="s">
        <v>463</v>
      </c>
      <c r="X1445">
        <v>3890</v>
      </c>
      <c r="Z1445">
        <v>3</v>
      </c>
    </row>
    <row r="1446" spans="23:26" x14ac:dyDescent="0.25">
      <c r="W1446" s="4" t="s">
        <v>463</v>
      </c>
      <c r="X1446">
        <v>3890</v>
      </c>
      <c r="Z1446">
        <v>2</v>
      </c>
    </row>
    <row r="1447" spans="23:26" x14ac:dyDescent="0.25">
      <c r="W1447" s="4" t="s">
        <v>463</v>
      </c>
      <c r="X1447">
        <v>3890</v>
      </c>
      <c r="Z1447">
        <v>1</v>
      </c>
    </row>
    <row r="1448" spans="23:26" x14ac:dyDescent="0.25">
      <c r="W1448" s="4" t="s">
        <v>463</v>
      </c>
      <c r="X1448">
        <v>3890</v>
      </c>
      <c r="Z1448">
        <v>1</v>
      </c>
    </row>
    <row r="1449" spans="23:26" x14ac:dyDescent="0.25">
      <c r="W1449" s="4" t="s">
        <v>464</v>
      </c>
      <c r="X1449">
        <v>3890</v>
      </c>
      <c r="Y1449">
        <v>2</v>
      </c>
      <c r="Z1449">
        <v>4</v>
      </c>
    </row>
    <row r="1450" spans="23:26" x14ac:dyDescent="0.25">
      <c r="W1450" s="4" t="s">
        <v>464</v>
      </c>
      <c r="X1450">
        <v>3890</v>
      </c>
      <c r="Z1450">
        <v>2</v>
      </c>
    </row>
    <row r="1451" spans="23:26" x14ac:dyDescent="0.25">
      <c r="W1451" s="4" t="s">
        <v>464</v>
      </c>
      <c r="X1451">
        <v>3890</v>
      </c>
      <c r="Z1451">
        <v>2</v>
      </c>
    </row>
    <row r="1452" spans="23:26" x14ac:dyDescent="0.25">
      <c r="W1452" s="4" t="s">
        <v>464</v>
      </c>
      <c r="X1452">
        <v>3890</v>
      </c>
      <c r="Z1452">
        <v>1</v>
      </c>
    </row>
    <row r="1453" spans="23:26" x14ac:dyDescent="0.25">
      <c r="W1453" s="4" t="s">
        <v>464</v>
      </c>
      <c r="X1453">
        <v>3890</v>
      </c>
      <c r="Z1453">
        <v>1</v>
      </c>
    </row>
    <row r="1454" spans="23:26" x14ac:dyDescent="0.25">
      <c r="W1454" s="4" t="s">
        <v>464</v>
      </c>
      <c r="X1454">
        <v>3890</v>
      </c>
    </row>
    <row r="1455" spans="23:26" x14ac:dyDescent="0.25">
      <c r="W1455" s="4" t="s">
        <v>464</v>
      </c>
      <c r="X1455">
        <v>3890</v>
      </c>
    </row>
    <row r="1456" spans="23:26" x14ac:dyDescent="0.25">
      <c r="W1456" s="4" t="s">
        <v>464</v>
      </c>
      <c r="X1456">
        <v>3890</v>
      </c>
    </row>
    <row r="1457" spans="23:26" x14ac:dyDescent="0.25">
      <c r="W1457" s="4" t="s">
        <v>464</v>
      </c>
      <c r="X1457">
        <v>3890</v>
      </c>
    </row>
    <row r="1458" spans="23:26" x14ac:dyDescent="0.25">
      <c r="W1458" s="4" t="s">
        <v>464</v>
      </c>
      <c r="X1458">
        <v>3890</v>
      </c>
    </row>
    <row r="1459" spans="23:26" x14ac:dyDescent="0.25">
      <c r="W1459" s="4" t="s">
        <v>464</v>
      </c>
      <c r="X1459">
        <v>3890</v>
      </c>
    </row>
    <row r="1460" spans="23:26" x14ac:dyDescent="0.25">
      <c r="W1460" s="4" t="s">
        <v>464</v>
      </c>
      <c r="X1460">
        <v>3890</v>
      </c>
    </row>
    <row r="1461" spans="23:26" x14ac:dyDescent="0.25">
      <c r="W1461" s="4" t="s">
        <v>464</v>
      </c>
      <c r="X1461">
        <v>3890</v>
      </c>
    </row>
    <row r="1462" spans="23:26" x14ac:dyDescent="0.25">
      <c r="W1462" s="4" t="s">
        <v>465</v>
      </c>
      <c r="X1462" t="s">
        <v>32</v>
      </c>
      <c r="Z1462">
        <v>3</v>
      </c>
    </row>
    <row r="1463" spans="23:26" x14ac:dyDescent="0.25">
      <c r="W1463" s="4" t="s">
        <v>465</v>
      </c>
      <c r="X1463" t="s">
        <v>32</v>
      </c>
      <c r="Z1463">
        <v>1</v>
      </c>
    </row>
    <row r="1464" spans="23:26" x14ac:dyDescent="0.25">
      <c r="W1464" s="4" t="s">
        <v>465</v>
      </c>
      <c r="X1464" t="s">
        <v>32</v>
      </c>
      <c r="Z1464">
        <v>1</v>
      </c>
    </row>
    <row r="1465" spans="23:26" x14ac:dyDescent="0.25">
      <c r="W1465" s="4" t="s">
        <v>465</v>
      </c>
      <c r="X1465" t="s">
        <v>32</v>
      </c>
      <c r="Z1465">
        <v>1</v>
      </c>
    </row>
    <row r="1466" spans="23:26" x14ac:dyDescent="0.25">
      <c r="W1466" s="4" t="s">
        <v>465</v>
      </c>
      <c r="X1466" t="s">
        <v>32</v>
      </c>
      <c r="Z1466">
        <v>1</v>
      </c>
    </row>
    <row r="1467" spans="23:26" x14ac:dyDescent="0.25">
      <c r="W1467" s="4" t="s">
        <v>465</v>
      </c>
      <c r="X1467" t="s">
        <v>32</v>
      </c>
      <c r="Z1467">
        <v>2</v>
      </c>
    </row>
    <row r="1468" spans="23:26" x14ac:dyDescent="0.25">
      <c r="W1468" s="4" t="s">
        <v>465</v>
      </c>
      <c r="X1468" t="s">
        <v>32</v>
      </c>
      <c r="Z1468">
        <v>2</v>
      </c>
    </row>
    <row r="1469" spans="23:26" x14ac:dyDescent="0.25">
      <c r="W1469" s="4" t="s">
        <v>465</v>
      </c>
      <c r="X1469" t="s">
        <v>32</v>
      </c>
      <c r="Z1469">
        <v>2</v>
      </c>
    </row>
    <row r="1470" spans="23:26" x14ac:dyDescent="0.25">
      <c r="W1470" s="4" t="s">
        <v>465</v>
      </c>
      <c r="X1470" t="s">
        <v>32</v>
      </c>
      <c r="Z1470">
        <v>2</v>
      </c>
    </row>
    <row r="1471" spans="23:26" x14ac:dyDescent="0.25">
      <c r="W1471" s="4" t="s">
        <v>465</v>
      </c>
      <c r="X1471" t="s">
        <v>32</v>
      </c>
      <c r="Z1471">
        <v>3</v>
      </c>
    </row>
    <row r="1472" spans="23:26" x14ac:dyDescent="0.25">
      <c r="W1472" s="4" t="s">
        <v>465</v>
      </c>
      <c r="X1472" t="s">
        <v>32</v>
      </c>
      <c r="Z1472">
        <v>2</v>
      </c>
    </row>
    <row r="1473" spans="23:26" x14ac:dyDescent="0.25">
      <c r="W1473" s="4" t="s">
        <v>465</v>
      </c>
      <c r="X1473" t="s">
        <v>32</v>
      </c>
      <c r="Z1473">
        <v>1</v>
      </c>
    </row>
    <row r="1474" spans="23:26" x14ac:dyDescent="0.25">
      <c r="W1474" s="4" t="s">
        <v>466</v>
      </c>
      <c r="X1474" t="s">
        <v>32</v>
      </c>
      <c r="Y1474">
        <v>3</v>
      </c>
      <c r="Z1474">
        <v>2</v>
      </c>
    </row>
    <row r="1475" spans="23:26" x14ac:dyDescent="0.25">
      <c r="W1475" s="4" t="s">
        <v>466</v>
      </c>
      <c r="X1475" t="s">
        <v>32</v>
      </c>
      <c r="Y1475">
        <v>1</v>
      </c>
      <c r="Z1475">
        <v>1</v>
      </c>
    </row>
    <row r="1476" spans="23:26" x14ac:dyDescent="0.25">
      <c r="W1476" s="4" t="s">
        <v>466</v>
      </c>
      <c r="X1476" t="s">
        <v>32</v>
      </c>
      <c r="Y1476">
        <v>2</v>
      </c>
      <c r="Z1476">
        <v>3</v>
      </c>
    </row>
    <row r="1477" spans="23:26" x14ac:dyDescent="0.25">
      <c r="W1477" s="4" t="s">
        <v>466</v>
      </c>
      <c r="X1477" t="s">
        <v>32</v>
      </c>
      <c r="Y1477">
        <v>1</v>
      </c>
      <c r="Z1477">
        <v>2</v>
      </c>
    </row>
    <row r="1478" spans="23:26" x14ac:dyDescent="0.25">
      <c r="W1478" s="4" t="s">
        <v>466</v>
      </c>
      <c r="X1478" t="s">
        <v>32</v>
      </c>
      <c r="Y1478">
        <v>3</v>
      </c>
      <c r="Z1478">
        <v>2</v>
      </c>
    </row>
    <row r="1479" spans="23:26" x14ac:dyDescent="0.25">
      <c r="W1479" s="4" t="s">
        <v>466</v>
      </c>
      <c r="X1479" t="s">
        <v>32</v>
      </c>
      <c r="Z1479">
        <v>2</v>
      </c>
    </row>
    <row r="1480" spans="23:26" x14ac:dyDescent="0.25">
      <c r="W1480" s="4" t="s">
        <v>466</v>
      </c>
      <c r="X1480" t="s">
        <v>32</v>
      </c>
      <c r="Z1480">
        <v>2</v>
      </c>
    </row>
    <row r="1481" spans="23:26" x14ac:dyDescent="0.25">
      <c r="W1481" s="4" t="s">
        <v>467</v>
      </c>
      <c r="X1481" t="s">
        <v>32</v>
      </c>
      <c r="Z1481">
        <v>1</v>
      </c>
    </row>
    <row r="1482" spans="23:26" x14ac:dyDescent="0.25">
      <c r="W1482" s="4" t="s">
        <v>467</v>
      </c>
      <c r="X1482" t="s">
        <v>32</v>
      </c>
      <c r="Z1482">
        <v>1</v>
      </c>
    </row>
    <row r="1483" spans="23:26" x14ac:dyDescent="0.25">
      <c r="W1483" s="4" t="s">
        <v>467</v>
      </c>
      <c r="X1483" t="s">
        <v>32</v>
      </c>
      <c r="Z1483">
        <v>2</v>
      </c>
    </row>
    <row r="1484" spans="23:26" x14ac:dyDescent="0.25">
      <c r="W1484" s="4" t="s">
        <v>467</v>
      </c>
      <c r="X1484" t="s">
        <v>32</v>
      </c>
      <c r="Z1484">
        <v>3</v>
      </c>
    </row>
    <row r="1485" spans="23:26" x14ac:dyDescent="0.25">
      <c r="W1485" s="4" t="s">
        <v>467</v>
      </c>
      <c r="X1485" t="s">
        <v>32</v>
      </c>
      <c r="Z1485">
        <v>1</v>
      </c>
    </row>
    <row r="1486" spans="23:26" x14ac:dyDescent="0.25">
      <c r="W1486" s="4" t="s">
        <v>467</v>
      </c>
      <c r="X1486" t="s">
        <v>32</v>
      </c>
      <c r="Y1486">
        <v>3</v>
      </c>
      <c r="Z1486">
        <v>4</v>
      </c>
    </row>
    <row r="1487" spans="23:26" x14ac:dyDescent="0.25">
      <c r="W1487" s="4" t="s">
        <v>467</v>
      </c>
      <c r="X1487" t="s">
        <v>32</v>
      </c>
      <c r="Z1487">
        <v>1</v>
      </c>
    </row>
    <row r="1488" spans="23:26" x14ac:dyDescent="0.25">
      <c r="W1488" s="4" t="s">
        <v>467</v>
      </c>
      <c r="X1488" t="s">
        <v>32</v>
      </c>
      <c r="Z1488">
        <v>4</v>
      </c>
    </row>
    <row r="1489" spans="23:26" x14ac:dyDescent="0.25">
      <c r="W1489" s="4" t="s">
        <v>467</v>
      </c>
      <c r="X1489" t="s">
        <v>32</v>
      </c>
      <c r="Z1489">
        <v>2</v>
      </c>
    </row>
    <row r="1490" spans="23:26" x14ac:dyDescent="0.25">
      <c r="W1490" s="4" t="s">
        <v>467</v>
      </c>
      <c r="X1490" t="s">
        <v>32</v>
      </c>
      <c r="Z1490">
        <v>2</v>
      </c>
    </row>
    <row r="1491" spans="23:26" x14ac:dyDescent="0.25">
      <c r="W1491" s="4" t="s">
        <v>467</v>
      </c>
      <c r="X1491" t="s">
        <v>32</v>
      </c>
      <c r="Z1491">
        <v>3</v>
      </c>
    </row>
    <row r="1492" spans="23:26" x14ac:dyDescent="0.25">
      <c r="W1492" s="4" t="s">
        <v>468</v>
      </c>
      <c r="X1492" t="s">
        <v>32</v>
      </c>
      <c r="Y1492">
        <v>3</v>
      </c>
    </row>
    <row r="1493" spans="23:26" x14ac:dyDescent="0.25">
      <c r="W1493" s="4" t="s">
        <v>468</v>
      </c>
      <c r="X1493" t="s">
        <v>32</v>
      </c>
      <c r="Z1493">
        <v>1</v>
      </c>
    </row>
    <row r="1494" spans="23:26" x14ac:dyDescent="0.25">
      <c r="W1494" s="4" t="s">
        <v>468</v>
      </c>
      <c r="X1494" t="s">
        <v>32</v>
      </c>
      <c r="Y1494">
        <v>2</v>
      </c>
      <c r="Z1494">
        <v>1</v>
      </c>
    </row>
    <row r="1495" spans="23:26" x14ac:dyDescent="0.25">
      <c r="W1495" s="4" t="s">
        <v>468</v>
      </c>
      <c r="X1495" t="s">
        <v>32</v>
      </c>
      <c r="Y1495">
        <v>3</v>
      </c>
      <c r="Z1495">
        <v>1</v>
      </c>
    </row>
    <row r="1496" spans="23:26" x14ac:dyDescent="0.25">
      <c r="W1496" s="4" t="s">
        <v>468</v>
      </c>
      <c r="X1496" t="s">
        <v>32</v>
      </c>
      <c r="Z1496">
        <v>2</v>
      </c>
    </row>
    <row r="1497" spans="23:26" x14ac:dyDescent="0.25">
      <c r="W1497" s="4" t="s">
        <v>468</v>
      </c>
      <c r="X1497" t="s">
        <v>32</v>
      </c>
      <c r="Z1497">
        <v>1</v>
      </c>
    </row>
    <row r="1498" spans="23:26" x14ac:dyDescent="0.25">
      <c r="W1498" s="4" t="s">
        <v>468</v>
      </c>
      <c r="X1498" t="s">
        <v>32</v>
      </c>
      <c r="Z1498">
        <v>2</v>
      </c>
    </row>
    <row r="1499" spans="23:26" x14ac:dyDescent="0.25">
      <c r="W1499" s="4" t="s">
        <v>469</v>
      </c>
      <c r="X1499" t="s">
        <v>32</v>
      </c>
      <c r="Y1499">
        <v>1</v>
      </c>
      <c r="Z1499">
        <v>1</v>
      </c>
    </row>
    <row r="1500" spans="23:26" x14ac:dyDescent="0.25">
      <c r="W1500" s="4" t="s">
        <v>469</v>
      </c>
      <c r="X1500" t="s">
        <v>32</v>
      </c>
      <c r="Y1500">
        <v>2</v>
      </c>
      <c r="Z1500">
        <v>1</v>
      </c>
    </row>
    <row r="1501" spans="23:26" x14ac:dyDescent="0.25">
      <c r="W1501" s="4" t="s">
        <v>469</v>
      </c>
      <c r="X1501" t="s">
        <v>32</v>
      </c>
      <c r="Y1501">
        <v>1</v>
      </c>
      <c r="Z1501">
        <v>3</v>
      </c>
    </row>
    <row r="1502" spans="23:26" x14ac:dyDescent="0.25">
      <c r="W1502" s="4" t="s">
        <v>469</v>
      </c>
      <c r="X1502" t="s">
        <v>32</v>
      </c>
      <c r="Y1502">
        <v>2</v>
      </c>
      <c r="Z1502">
        <v>2</v>
      </c>
    </row>
    <row r="1503" spans="23:26" x14ac:dyDescent="0.25">
      <c r="W1503" s="4" t="s">
        <v>469</v>
      </c>
      <c r="X1503" t="s">
        <v>32</v>
      </c>
      <c r="Y1503">
        <v>2</v>
      </c>
    </row>
    <row r="1504" spans="23:26" x14ac:dyDescent="0.25">
      <c r="W1504" s="4" t="s">
        <v>469</v>
      </c>
      <c r="X1504" t="s">
        <v>32</v>
      </c>
      <c r="Y1504">
        <v>1</v>
      </c>
    </row>
    <row r="1505" spans="23:26" x14ac:dyDescent="0.25">
      <c r="W1505" s="4" t="s">
        <v>470</v>
      </c>
      <c r="X1505" t="s">
        <v>30</v>
      </c>
      <c r="Z1505">
        <v>2</v>
      </c>
    </row>
    <row r="1506" spans="23:26" x14ac:dyDescent="0.25">
      <c r="W1506" s="4" t="s">
        <v>470</v>
      </c>
      <c r="X1506" t="s">
        <v>30</v>
      </c>
      <c r="Z1506">
        <v>1</v>
      </c>
    </row>
    <row r="1507" spans="23:26" x14ac:dyDescent="0.25">
      <c r="W1507" s="4" t="s">
        <v>470</v>
      </c>
      <c r="X1507" t="s">
        <v>30</v>
      </c>
      <c r="Z1507">
        <v>1</v>
      </c>
    </row>
    <row r="1508" spans="23:26" x14ac:dyDescent="0.25">
      <c r="W1508" s="4" t="s">
        <v>470</v>
      </c>
      <c r="X1508" t="s">
        <v>30</v>
      </c>
      <c r="Z1508">
        <v>1</v>
      </c>
    </row>
    <row r="1509" spans="23:26" x14ac:dyDescent="0.25">
      <c r="W1509" s="4" t="s">
        <v>470</v>
      </c>
      <c r="X1509" t="s">
        <v>30</v>
      </c>
      <c r="Z1509">
        <v>2</v>
      </c>
    </row>
    <row r="1510" spans="23:26" x14ac:dyDescent="0.25">
      <c r="W1510" s="4" t="s">
        <v>470</v>
      </c>
      <c r="X1510" t="s">
        <v>30</v>
      </c>
      <c r="Z1510">
        <v>3</v>
      </c>
    </row>
    <row r="1511" spans="23:26" x14ac:dyDescent="0.25">
      <c r="W1511" s="4" t="s">
        <v>470</v>
      </c>
      <c r="X1511" t="s">
        <v>30</v>
      </c>
      <c r="Z1511">
        <v>4</v>
      </c>
    </row>
    <row r="1512" spans="23:26" x14ac:dyDescent="0.25">
      <c r="W1512" s="4" t="s">
        <v>471</v>
      </c>
      <c r="X1512" t="s">
        <v>30</v>
      </c>
      <c r="Z1512">
        <v>3</v>
      </c>
    </row>
    <row r="1513" spans="23:26" x14ac:dyDescent="0.25">
      <c r="W1513" s="4" t="s">
        <v>471</v>
      </c>
      <c r="X1513" t="s">
        <v>30</v>
      </c>
      <c r="Z1513">
        <v>2</v>
      </c>
    </row>
    <row r="1514" spans="23:26" x14ac:dyDescent="0.25">
      <c r="W1514" s="4" t="s">
        <v>471</v>
      </c>
      <c r="X1514" t="s">
        <v>30</v>
      </c>
      <c r="Z1514">
        <v>1</v>
      </c>
    </row>
    <row r="1515" spans="23:26" x14ac:dyDescent="0.25">
      <c r="W1515" s="4" t="s">
        <v>471</v>
      </c>
      <c r="X1515" t="s">
        <v>30</v>
      </c>
      <c r="Z1515">
        <v>1</v>
      </c>
    </row>
    <row r="1516" spans="23:26" x14ac:dyDescent="0.25">
      <c r="W1516" s="4" t="s">
        <v>472</v>
      </c>
      <c r="X1516" t="s">
        <v>30</v>
      </c>
      <c r="Y1516">
        <v>3</v>
      </c>
      <c r="Z1516">
        <v>1</v>
      </c>
    </row>
    <row r="1517" spans="23:26" x14ac:dyDescent="0.25">
      <c r="W1517" s="4" t="s">
        <v>472</v>
      </c>
      <c r="X1517" t="s">
        <v>30</v>
      </c>
      <c r="Y1517">
        <v>2</v>
      </c>
      <c r="Z1517">
        <v>1</v>
      </c>
    </row>
    <row r="1518" spans="23:26" x14ac:dyDescent="0.25">
      <c r="W1518" s="4" t="s">
        <v>472</v>
      </c>
      <c r="X1518" t="s">
        <v>30</v>
      </c>
      <c r="Z1518">
        <v>1</v>
      </c>
    </row>
    <row r="1519" spans="23:26" x14ac:dyDescent="0.25">
      <c r="W1519" s="4" t="s">
        <v>472</v>
      </c>
      <c r="X1519" t="s">
        <v>30</v>
      </c>
      <c r="Z1519">
        <v>1</v>
      </c>
    </row>
    <row r="1520" spans="23:26" x14ac:dyDescent="0.25">
      <c r="W1520" s="4" t="s">
        <v>472</v>
      </c>
      <c r="X1520" t="s">
        <v>30</v>
      </c>
      <c r="Z1520">
        <v>2</v>
      </c>
    </row>
    <row r="1521" spans="23:26" x14ac:dyDescent="0.25">
      <c r="W1521" s="4" t="s">
        <v>472</v>
      </c>
      <c r="X1521" t="s">
        <v>30</v>
      </c>
      <c r="Z1521">
        <v>1</v>
      </c>
    </row>
    <row r="1522" spans="23:26" x14ac:dyDescent="0.25">
      <c r="W1522" s="4" t="s">
        <v>472</v>
      </c>
      <c r="X1522" t="s">
        <v>30</v>
      </c>
      <c r="Z1522">
        <v>1</v>
      </c>
    </row>
    <row r="1523" spans="23:26" x14ac:dyDescent="0.25">
      <c r="W1523" s="4" t="s">
        <v>472</v>
      </c>
      <c r="X1523" t="s">
        <v>30</v>
      </c>
      <c r="Z1523">
        <v>1</v>
      </c>
    </row>
    <row r="1524" spans="23:26" x14ac:dyDescent="0.25">
      <c r="W1524" s="4" t="s">
        <v>472</v>
      </c>
      <c r="X1524" t="s">
        <v>30</v>
      </c>
      <c r="Z1524">
        <v>1</v>
      </c>
    </row>
    <row r="1525" spans="23:26" x14ac:dyDescent="0.25">
      <c r="W1525" s="4" t="s">
        <v>472</v>
      </c>
      <c r="X1525" t="s">
        <v>30</v>
      </c>
      <c r="Z1525">
        <v>4</v>
      </c>
    </row>
    <row r="1526" spans="23:26" x14ac:dyDescent="0.25">
      <c r="W1526" s="4" t="s">
        <v>472</v>
      </c>
      <c r="X1526" t="s">
        <v>30</v>
      </c>
      <c r="Z1526">
        <v>4</v>
      </c>
    </row>
    <row r="1527" spans="23:26" x14ac:dyDescent="0.25">
      <c r="W1527" s="4" t="s">
        <v>472</v>
      </c>
      <c r="X1527" t="s">
        <v>30</v>
      </c>
      <c r="Z1527">
        <v>5</v>
      </c>
    </row>
    <row r="1528" spans="23:26" x14ac:dyDescent="0.25">
      <c r="W1528" s="4" t="s">
        <v>472</v>
      </c>
      <c r="X1528" t="s">
        <v>30</v>
      </c>
      <c r="Z1528">
        <v>2</v>
      </c>
    </row>
    <row r="1529" spans="23:26" x14ac:dyDescent="0.25">
      <c r="W1529" s="4" t="s">
        <v>473</v>
      </c>
      <c r="X1529" t="s">
        <v>30</v>
      </c>
      <c r="Z1529">
        <v>1</v>
      </c>
    </row>
    <row r="1530" spans="23:26" x14ac:dyDescent="0.25">
      <c r="W1530" s="4" t="s">
        <v>473</v>
      </c>
      <c r="X1530" t="s">
        <v>30</v>
      </c>
      <c r="Z1530">
        <v>3</v>
      </c>
    </row>
    <row r="1531" spans="23:26" x14ac:dyDescent="0.25">
      <c r="W1531" s="4" t="s">
        <v>473</v>
      </c>
      <c r="X1531" t="s">
        <v>30</v>
      </c>
      <c r="Z1531">
        <v>2</v>
      </c>
    </row>
    <row r="1532" spans="23:26" x14ac:dyDescent="0.25">
      <c r="W1532" s="4" t="s">
        <v>473</v>
      </c>
      <c r="X1532" t="s">
        <v>30</v>
      </c>
      <c r="Z1532">
        <v>2</v>
      </c>
    </row>
    <row r="1533" spans="23:26" x14ac:dyDescent="0.25">
      <c r="W1533" s="4" t="s">
        <v>473</v>
      </c>
      <c r="X1533" t="s">
        <v>30</v>
      </c>
      <c r="Z1533">
        <v>1</v>
      </c>
    </row>
    <row r="1534" spans="23:26" x14ac:dyDescent="0.25">
      <c r="W1534" s="4" t="s">
        <v>473</v>
      </c>
      <c r="X1534" t="s">
        <v>30</v>
      </c>
      <c r="Z1534">
        <v>1</v>
      </c>
    </row>
    <row r="1535" spans="23:26" x14ac:dyDescent="0.25">
      <c r="W1535" s="4" t="s">
        <v>473</v>
      </c>
      <c r="X1535" t="s">
        <v>30</v>
      </c>
      <c r="Z1535">
        <v>2</v>
      </c>
    </row>
    <row r="1536" spans="23:26" x14ac:dyDescent="0.25">
      <c r="W1536" s="4" t="s">
        <v>473</v>
      </c>
      <c r="X1536" t="s">
        <v>30</v>
      </c>
      <c r="Z1536">
        <v>2</v>
      </c>
    </row>
    <row r="1537" spans="23:26" x14ac:dyDescent="0.25">
      <c r="W1537" s="4" t="s">
        <v>473</v>
      </c>
      <c r="X1537" t="s">
        <v>30</v>
      </c>
      <c r="Z1537">
        <v>2</v>
      </c>
    </row>
    <row r="1538" spans="23:26" x14ac:dyDescent="0.25">
      <c r="W1538" s="4" t="s">
        <v>473</v>
      </c>
      <c r="X1538" t="s">
        <v>30</v>
      </c>
      <c r="Z1538">
        <v>1</v>
      </c>
    </row>
    <row r="1539" spans="23:26" x14ac:dyDescent="0.25">
      <c r="W1539" s="4" t="s">
        <v>473</v>
      </c>
      <c r="X1539" t="s">
        <v>30</v>
      </c>
      <c r="Z1539">
        <v>2</v>
      </c>
    </row>
    <row r="1540" spans="23:26" x14ac:dyDescent="0.25">
      <c r="W1540" s="4" t="s">
        <v>473</v>
      </c>
      <c r="X1540" t="s">
        <v>30</v>
      </c>
      <c r="Z1540">
        <v>2</v>
      </c>
    </row>
    <row r="1541" spans="23:26" x14ac:dyDescent="0.25">
      <c r="W1541" s="4" t="s">
        <v>473</v>
      </c>
      <c r="X1541" t="s">
        <v>30</v>
      </c>
      <c r="Z1541">
        <v>1</v>
      </c>
    </row>
    <row r="1542" spans="23:26" x14ac:dyDescent="0.25">
      <c r="W1542" s="4" t="s">
        <v>474</v>
      </c>
      <c r="X1542" t="s">
        <v>30</v>
      </c>
      <c r="Z1542">
        <v>2</v>
      </c>
    </row>
    <row r="1543" spans="23:26" x14ac:dyDescent="0.25">
      <c r="W1543" s="4" t="s">
        <v>474</v>
      </c>
      <c r="X1543" t="s">
        <v>30</v>
      </c>
      <c r="Z1543">
        <v>2</v>
      </c>
    </row>
    <row r="1544" spans="23:26" x14ac:dyDescent="0.25">
      <c r="W1544" s="4" t="s">
        <v>474</v>
      </c>
      <c r="X1544" t="s">
        <v>30</v>
      </c>
      <c r="Z1544">
        <v>2</v>
      </c>
    </row>
    <row r="1545" spans="23:26" x14ac:dyDescent="0.25">
      <c r="W1545" s="4" t="s">
        <v>474</v>
      </c>
      <c r="X1545" t="s">
        <v>30</v>
      </c>
      <c r="Z1545">
        <v>1</v>
      </c>
    </row>
    <row r="1546" spans="23:26" x14ac:dyDescent="0.25">
      <c r="W1546" s="4" t="s">
        <v>474</v>
      </c>
      <c r="X1546" t="s">
        <v>30</v>
      </c>
      <c r="Z1546">
        <v>2</v>
      </c>
    </row>
    <row r="1547" spans="23:26" x14ac:dyDescent="0.25">
      <c r="W1547" s="4" t="s">
        <v>474</v>
      </c>
      <c r="X1547" t="s">
        <v>30</v>
      </c>
      <c r="Z1547">
        <v>2</v>
      </c>
    </row>
    <row r="1548" spans="23:26" x14ac:dyDescent="0.25">
      <c r="W1548" s="4" t="s">
        <v>474</v>
      </c>
      <c r="X1548" t="s">
        <v>30</v>
      </c>
      <c r="Z1548">
        <v>1</v>
      </c>
    </row>
    <row r="1549" spans="23:26" x14ac:dyDescent="0.25">
      <c r="W1549" t="s">
        <v>475</v>
      </c>
      <c r="X1549">
        <v>552</v>
      </c>
      <c r="Z1549">
        <v>2</v>
      </c>
    </row>
    <row r="1550" spans="23:26" x14ac:dyDescent="0.25">
      <c r="W1550" t="s">
        <v>475</v>
      </c>
      <c r="X1550">
        <v>552</v>
      </c>
      <c r="Z1550">
        <v>1</v>
      </c>
    </row>
    <row r="1551" spans="23:26" x14ac:dyDescent="0.25">
      <c r="W1551" t="s">
        <v>475</v>
      </c>
      <c r="X1551">
        <v>552</v>
      </c>
      <c r="Z1551">
        <v>3</v>
      </c>
    </row>
    <row r="1552" spans="23:26" x14ac:dyDescent="0.25">
      <c r="W1552" t="s">
        <v>475</v>
      </c>
      <c r="X1552">
        <v>552</v>
      </c>
      <c r="Z1552">
        <v>1</v>
      </c>
    </row>
    <row r="1553" spans="23:26" x14ac:dyDescent="0.25">
      <c r="W1553" t="s">
        <v>475</v>
      </c>
      <c r="X1553">
        <v>552</v>
      </c>
      <c r="Z1553">
        <v>3</v>
      </c>
    </row>
    <row r="1554" spans="23:26" x14ac:dyDescent="0.25">
      <c r="W1554" t="s">
        <v>475</v>
      </c>
      <c r="X1554">
        <v>552</v>
      </c>
      <c r="Z1554">
        <v>2</v>
      </c>
    </row>
    <row r="1555" spans="23:26" x14ac:dyDescent="0.25">
      <c r="W1555" t="s">
        <v>475</v>
      </c>
      <c r="X1555">
        <v>552</v>
      </c>
      <c r="Z1555">
        <v>1</v>
      </c>
    </row>
    <row r="1556" spans="23:26" x14ac:dyDescent="0.25">
      <c r="W1556" t="s">
        <v>475</v>
      </c>
      <c r="X1556">
        <v>552</v>
      </c>
      <c r="Z1556">
        <v>2</v>
      </c>
    </row>
    <row r="1557" spans="23:26" x14ac:dyDescent="0.25">
      <c r="W1557" s="4" t="s">
        <v>476</v>
      </c>
      <c r="X1557">
        <v>552</v>
      </c>
      <c r="Z1557">
        <v>2</v>
      </c>
    </row>
    <row r="1558" spans="23:26" x14ac:dyDescent="0.25">
      <c r="W1558" s="4" t="s">
        <v>476</v>
      </c>
      <c r="X1558">
        <v>552</v>
      </c>
      <c r="Z1558">
        <v>3</v>
      </c>
    </row>
    <row r="1559" spans="23:26" x14ac:dyDescent="0.25">
      <c r="W1559" s="4" t="s">
        <v>476</v>
      </c>
      <c r="X1559">
        <v>552</v>
      </c>
      <c r="Z1559">
        <v>3</v>
      </c>
    </row>
    <row r="1560" spans="23:26" x14ac:dyDescent="0.25">
      <c r="W1560" s="4" t="s">
        <v>476</v>
      </c>
      <c r="X1560">
        <v>552</v>
      </c>
      <c r="Z1560">
        <v>1</v>
      </c>
    </row>
    <row r="1561" spans="23:26" x14ac:dyDescent="0.25">
      <c r="W1561" s="4" t="s">
        <v>476</v>
      </c>
      <c r="X1561">
        <v>552</v>
      </c>
      <c r="Z1561">
        <v>1</v>
      </c>
    </row>
    <row r="1562" spans="23:26" x14ac:dyDescent="0.25">
      <c r="W1562" s="4" t="s">
        <v>476</v>
      </c>
      <c r="X1562">
        <v>552</v>
      </c>
      <c r="Z1562">
        <v>1</v>
      </c>
    </row>
    <row r="1563" spans="23:26" x14ac:dyDescent="0.25">
      <c r="W1563" s="4" t="s">
        <v>476</v>
      </c>
      <c r="X1563">
        <v>552</v>
      </c>
      <c r="Z1563">
        <v>1</v>
      </c>
    </row>
    <row r="1564" spans="23:26" x14ac:dyDescent="0.25">
      <c r="W1564" s="4" t="s">
        <v>476</v>
      </c>
      <c r="X1564">
        <v>552</v>
      </c>
      <c r="Z1564">
        <v>4</v>
      </c>
    </row>
    <row r="1565" spans="23:26" x14ac:dyDescent="0.25">
      <c r="W1565" s="4" t="s">
        <v>477</v>
      </c>
      <c r="X1565">
        <v>552</v>
      </c>
      <c r="Z1565">
        <v>3</v>
      </c>
    </row>
    <row r="1566" spans="23:26" x14ac:dyDescent="0.25">
      <c r="W1566" s="4" t="s">
        <v>477</v>
      </c>
      <c r="X1566">
        <v>552</v>
      </c>
      <c r="Z1566">
        <v>2</v>
      </c>
    </row>
    <row r="1567" spans="23:26" x14ac:dyDescent="0.25">
      <c r="W1567" s="4" t="s">
        <v>477</v>
      </c>
      <c r="X1567">
        <v>552</v>
      </c>
      <c r="Z1567">
        <v>3</v>
      </c>
    </row>
    <row r="1568" spans="23:26" x14ac:dyDescent="0.25">
      <c r="W1568" s="4" t="s">
        <v>477</v>
      </c>
      <c r="X1568">
        <v>552</v>
      </c>
      <c r="Z1568">
        <v>2</v>
      </c>
    </row>
    <row r="1569" spans="23:26" x14ac:dyDescent="0.25">
      <c r="W1569" s="4" t="s">
        <v>477</v>
      </c>
      <c r="X1569">
        <v>552</v>
      </c>
      <c r="Z1569">
        <v>3</v>
      </c>
    </row>
    <row r="1570" spans="23:26" x14ac:dyDescent="0.25">
      <c r="W1570" s="4" t="s">
        <v>477</v>
      </c>
      <c r="X1570">
        <v>552</v>
      </c>
      <c r="Z1570">
        <v>1</v>
      </c>
    </row>
    <row r="1571" spans="23:26" x14ac:dyDescent="0.25">
      <c r="W1571" s="4" t="s">
        <v>477</v>
      </c>
      <c r="X1571">
        <v>552</v>
      </c>
      <c r="Z1571">
        <v>1</v>
      </c>
    </row>
    <row r="1572" spans="23:26" x14ac:dyDescent="0.25">
      <c r="W1572" s="4" t="s">
        <v>477</v>
      </c>
      <c r="X1572">
        <v>552</v>
      </c>
      <c r="Z1572">
        <v>6</v>
      </c>
    </row>
    <row r="1573" spans="23:26" x14ac:dyDescent="0.25">
      <c r="W1573" s="4" t="s">
        <v>477</v>
      </c>
      <c r="X1573">
        <v>552</v>
      </c>
      <c r="Z1573">
        <v>2</v>
      </c>
    </row>
    <row r="1574" spans="23:26" x14ac:dyDescent="0.25">
      <c r="W1574" s="4" t="s">
        <v>477</v>
      </c>
      <c r="X1574">
        <v>552</v>
      </c>
      <c r="Z1574">
        <v>5</v>
      </c>
    </row>
    <row r="1575" spans="23:26" x14ac:dyDescent="0.25">
      <c r="W1575" s="4" t="s">
        <v>477</v>
      </c>
      <c r="X1575">
        <v>552</v>
      </c>
      <c r="Z1575">
        <v>3</v>
      </c>
    </row>
    <row r="1576" spans="23:26" x14ac:dyDescent="0.25">
      <c r="W1576" s="4" t="s">
        <v>477</v>
      </c>
      <c r="X1576">
        <v>552</v>
      </c>
      <c r="Z1576">
        <v>2</v>
      </c>
    </row>
    <row r="1577" spans="23:26" x14ac:dyDescent="0.25">
      <c r="W1577" s="4" t="s">
        <v>477</v>
      </c>
      <c r="X1577">
        <v>552</v>
      </c>
      <c r="Z1577">
        <v>2</v>
      </c>
    </row>
    <row r="1578" spans="23:26" x14ac:dyDescent="0.25">
      <c r="W1578" s="4" t="s">
        <v>477</v>
      </c>
      <c r="X1578">
        <v>552</v>
      </c>
      <c r="Z1578">
        <v>1</v>
      </c>
    </row>
    <row r="1579" spans="23:26" x14ac:dyDescent="0.25">
      <c r="W1579" s="4" t="s">
        <v>478</v>
      </c>
      <c r="X1579">
        <v>552</v>
      </c>
      <c r="Z1579">
        <v>4</v>
      </c>
    </row>
    <row r="1580" spans="23:26" x14ac:dyDescent="0.25">
      <c r="W1580" s="4" t="s">
        <v>478</v>
      </c>
      <c r="X1580">
        <v>552</v>
      </c>
      <c r="Z1580">
        <v>2</v>
      </c>
    </row>
    <row r="1581" spans="23:26" x14ac:dyDescent="0.25">
      <c r="W1581" s="4" t="s">
        <v>478</v>
      </c>
      <c r="X1581">
        <v>552</v>
      </c>
      <c r="Z1581">
        <v>1</v>
      </c>
    </row>
    <row r="1582" spans="23:26" x14ac:dyDescent="0.25">
      <c r="W1582" s="4" t="s">
        <v>478</v>
      </c>
      <c r="X1582">
        <v>552</v>
      </c>
      <c r="Z1582">
        <v>3</v>
      </c>
    </row>
    <row r="1583" spans="23:26" x14ac:dyDescent="0.25">
      <c r="W1583" s="4" t="s">
        <v>478</v>
      </c>
      <c r="X1583">
        <v>552</v>
      </c>
      <c r="Z1583">
        <v>1</v>
      </c>
    </row>
    <row r="1584" spans="23:26" x14ac:dyDescent="0.25">
      <c r="W1584" s="4" t="s">
        <v>478</v>
      </c>
      <c r="X1584">
        <v>552</v>
      </c>
      <c r="Z1584">
        <v>3</v>
      </c>
    </row>
    <row r="1585" spans="23:26" x14ac:dyDescent="0.25">
      <c r="W1585" s="4" t="s">
        <v>478</v>
      </c>
      <c r="X1585">
        <v>552</v>
      </c>
      <c r="Z1585">
        <v>3</v>
      </c>
    </row>
    <row r="1586" spans="23:26" x14ac:dyDescent="0.25">
      <c r="W1586" s="4" t="s">
        <v>478</v>
      </c>
      <c r="X1586">
        <v>552</v>
      </c>
      <c r="Z1586">
        <v>1</v>
      </c>
    </row>
    <row r="1587" spans="23:26" x14ac:dyDescent="0.25">
      <c r="W1587" s="4" t="s">
        <v>479</v>
      </c>
      <c r="X1587">
        <v>552</v>
      </c>
      <c r="Z1587">
        <v>3</v>
      </c>
    </row>
    <row r="1588" spans="23:26" x14ac:dyDescent="0.25">
      <c r="W1588" s="4" t="s">
        <v>479</v>
      </c>
      <c r="X1588">
        <v>552</v>
      </c>
      <c r="Z1588">
        <v>5</v>
      </c>
    </row>
    <row r="1589" spans="23:26" x14ac:dyDescent="0.25">
      <c r="W1589" s="4" t="s">
        <v>479</v>
      </c>
      <c r="X1589">
        <v>552</v>
      </c>
      <c r="Z1589">
        <v>3</v>
      </c>
    </row>
    <row r="1590" spans="23:26" x14ac:dyDescent="0.25">
      <c r="W1590" s="4" t="s">
        <v>479</v>
      </c>
      <c r="X1590">
        <v>552</v>
      </c>
      <c r="Z1590">
        <v>2</v>
      </c>
    </row>
    <row r="1591" spans="23:26" x14ac:dyDescent="0.25">
      <c r="W1591" s="4" t="s">
        <v>479</v>
      </c>
      <c r="X1591">
        <v>552</v>
      </c>
      <c r="Z1591">
        <v>1</v>
      </c>
    </row>
    <row r="1592" spans="23:26" x14ac:dyDescent="0.25">
      <c r="W1592" s="4" t="s">
        <v>479</v>
      </c>
      <c r="X1592">
        <v>552</v>
      </c>
      <c r="Y1592">
        <v>2</v>
      </c>
      <c r="Z1592">
        <v>1</v>
      </c>
    </row>
    <row r="1593" spans="23:26" x14ac:dyDescent="0.25">
      <c r="W1593" s="4" t="s">
        <v>479</v>
      </c>
      <c r="X1593">
        <v>552</v>
      </c>
      <c r="Z1593">
        <v>4</v>
      </c>
    </row>
    <row r="1594" spans="23:26" x14ac:dyDescent="0.25">
      <c r="W1594" s="4" t="s">
        <v>479</v>
      </c>
      <c r="X1594">
        <v>552</v>
      </c>
      <c r="Z1594">
        <v>3</v>
      </c>
    </row>
    <row r="1595" spans="23:26" x14ac:dyDescent="0.25">
      <c r="W1595" s="4" t="s">
        <v>479</v>
      </c>
      <c r="X1595">
        <v>552</v>
      </c>
      <c r="Z1595">
        <v>2</v>
      </c>
    </row>
    <row r="1596" spans="23:26" x14ac:dyDescent="0.25">
      <c r="W1596" s="4" t="s">
        <v>479</v>
      </c>
      <c r="X1596">
        <v>552</v>
      </c>
      <c r="Z1596">
        <v>2</v>
      </c>
    </row>
    <row r="1597" spans="23:26" x14ac:dyDescent="0.25">
      <c r="W1597" s="4" t="s">
        <v>479</v>
      </c>
      <c r="X1597">
        <v>552</v>
      </c>
      <c r="Y1597">
        <v>3</v>
      </c>
      <c r="Z1597">
        <v>1</v>
      </c>
    </row>
    <row r="1598" spans="23:26" x14ac:dyDescent="0.25">
      <c r="W1598" s="4" t="s">
        <v>479</v>
      </c>
      <c r="X1598">
        <v>552</v>
      </c>
      <c r="Z1598">
        <v>2</v>
      </c>
    </row>
    <row r="1599" spans="23:26" x14ac:dyDescent="0.25">
      <c r="W1599" s="4" t="s">
        <v>479</v>
      </c>
      <c r="X1599">
        <v>552</v>
      </c>
      <c r="Z1599">
        <v>1</v>
      </c>
    </row>
    <row r="1600" spans="23:26" x14ac:dyDescent="0.25">
      <c r="W1600" s="4" t="s">
        <v>479</v>
      </c>
      <c r="X1600">
        <v>552</v>
      </c>
      <c r="Y1600">
        <v>2</v>
      </c>
      <c r="Z1600">
        <v>3</v>
      </c>
    </row>
    <row r="1601" spans="23:26" x14ac:dyDescent="0.25">
      <c r="W1601" s="4" t="s">
        <v>479</v>
      </c>
      <c r="X1601">
        <v>552</v>
      </c>
      <c r="Z1601">
        <v>3</v>
      </c>
    </row>
    <row r="1602" spans="23:26" x14ac:dyDescent="0.25">
      <c r="W1602" s="4" t="s">
        <v>479</v>
      </c>
      <c r="X1602">
        <v>552</v>
      </c>
      <c r="Z1602">
        <v>5</v>
      </c>
    </row>
    <row r="1603" spans="23:26" x14ac:dyDescent="0.25">
      <c r="W1603" s="4" t="s">
        <v>487</v>
      </c>
      <c r="X1603" t="s">
        <v>33</v>
      </c>
      <c r="Y1603">
        <v>3</v>
      </c>
    </row>
    <row r="1604" spans="23:26" x14ac:dyDescent="0.25">
      <c r="W1604" s="4" t="s">
        <v>487</v>
      </c>
      <c r="X1604" t="s">
        <v>33</v>
      </c>
      <c r="Y1604">
        <v>2</v>
      </c>
      <c r="Z1604">
        <v>4</v>
      </c>
    </row>
    <row r="1605" spans="23:26" x14ac:dyDescent="0.25">
      <c r="W1605" s="4" t="s">
        <v>487</v>
      </c>
      <c r="X1605" t="s">
        <v>33</v>
      </c>
      <c r="Z1605">
        <v>3</v>
      </c>
    </row>
    <row r="1606" spans="23:26" x14ac:dyDescent="0.25">
      <c r="W1606" s="4" t="s">
        <v>487</v>
      </c>
      <c r="X1606" t="s">
        <v>33</v>
      </c>
      <c r="Y1606">
        <v>3</v>
      </c>
      <c r="Z1606">
        <v>4</v>
      </c>
    </row>
    <row r="1607" spans="23:26" x14ac:dyDescent="0.25">
      <c r="W1607" s="4" t="s">
        <v>487</v>
      </c>
      <c r="X1607" t="s">
        <v>33</v>
      </c>
      <c r="Y1607">
        <v>1</v>
      </c>
    </row>
    <row r="1608" spans="23:26" x14ac:dyDescent="0.25">
      <c r="W1608" s="4" t="s">
        <v>487</v>
      </c>
      <c r="X1608" t="s">
        <v>33</v>
      </c>
      <c r="Y1608">
        <v>1</v>
      </c>
    </row>
    <row r="1609" spans="23:26" x14ac:dyDescent="0.25">
      <c r="W1609" s="4" t="s">
        <v>487</v>
      </c>
      <c r="X1609" t="s">
        <v>33</v>
      </c>
      <c r="Z1609">
        <v>1</v>
      </c>
    </row>
    <row r="1610" spans="23:26" x14ac:dyDescent="0.25">
      <c r="W1610" s="4" t="s">
        <v>487</v>
      </c>
      <c r="X1610" t="s">
        <v>33</v>
      </c>
      <c r="Z1610">
        <v>3</v>
      </c>
    </row>
    <row r="1611" spans="23:26" x14ac:dyDescent="0.25">
      <c r="W1611" s="4" t="s">
        <v>487</v>
      </c>
      <c r="X1611" t="s">
        <v>33</v>
      </c>
      <c r="Z1611">
        <v>2</v>
      </c>
    </row>
    <row r="1612" spans="23:26" x14ac:dyDescent="0.25">
      <c r="W1612" s="4" t="s">
        <v>487</v>
      </c>
      <c r="X1612" t="s">
        <v>33</v>
      </c>
      <c r="Y1612">
        <v>2</v>
      </c>
      <c r="Z1612">
        <v>4</v>
      </c>
    </row>
    <row r="1613" spans="23:26" x14ac:dyDescent="0.25">
      <c r="W1613" s="4" t="s">
        <v>487</v>
      </c>
      <c r="X1613" t="s">
        <v>33</v>
      </c>
      <c r="Y1613">
        <v>5</v>
      </c>
      <c r="Z1613">
        <v>6</v>
      </c>
    </row>
    <row r="1614" spans="23:26" x14ac:dyDescent="0.25">
      <c r="W1614" s="4" t="s">
        <v>487</v>
      </c>
      <c r="X1614" t="s">
        <v>33</v>
      </c>
      <c r="Y1614">
        <v>2</v>
      </c>
      <c r="Z1614">
        <v>3</v>
      </c>
    </row>
    <row r="1615" spans="23:26" x14ac:dyDescent="0.25">
      <c r="W1615" s="4" t="s">
        <v>488</v>
      </c>
      <c r="X1615" t="s">
        <v>33</v>
      </c>
      <c r="Z1615">
        <v>3</v>
      </c>
    </row>
    <row r="1616" spans="23:26" x14ac:dyDescent="0.25">
      <c r="W1616" s="4" t="s">
        <v>488</v>
      </c>
      <c r="X1616" t="s">
        <v>33</v>
      </c>
      <c r="Z1616">
        <v>2</v>
      </c>
    </row>
    <row r="1617" spans="23:26" x14ac:dyDescent="0.25">
      <c r="W1617" s="4" t="s">
        <v>488</v>
      </c>
      <c r="X1617" t="s">
        <v>33</v>
      </c>
      <c r="Z1617">
        <v>1</v>
      </c>
    </row>
    <row r="1618" spans="23:26" x14ac:dyDescent="0.25">
      <c r="W1618" s="4" t="s">
        <v>488</v>
      </c>
      <c r="X1618" t="s">
        <v>33</v>
      </c>
      <c r="Z1618">
        <v>3</v>
      </c>
    </row>
    <row r="1619" spans="23:26" x14ac:dyDescent="0.25">
      <c r="W1619" s="4" t="s">
        <v>488</v>
      </c>
      <c r="X1619" t="s">
        <v>33</v>
      </c>
      <c r="Z1619">
        <v>2</v>
      </c>
    </row>
    <row r="1620" spans="23:26" x14ac:dyDescent="0.25">
      <c r="W1620" s="4" t="s">
        <v>488</v>
      </c>
      <c r="X1620" t="s">
        <v>33</v>
      </c>
      <c r="Z1620">
        <v>1</v>
      </c>
    </row>
    <row r="1621" spans="23:26" x14ac:dyDescent="0.25">
      <c r="W1621" s="4" t="s">
        <v>488</v>
      </c>
      <c r="X1621" t="s">
        <v>33</v>
      </c>
      <c r="Y1621">
        <v>3</v>
      </c>
      <c r="Z1621">
        <v>1</v>
      </c>
    </row>
    <row r="1622" spans="23:26" x14ac:dyDescent="0.25">
      <c r="W1622" s="4" t="s">
        <v>488</v>
      </c>
      <c r="X1622" t="s">
        <v>33</v>
      </c>
      <c r="Y1622">
        <v>1</v>
      </c>
      <c r="Z1622">
        <v>1</v>
      </c>
    </row>
    <row r="1623" spans="23:26" x14ac:dyDescent="0.25">
      <c r="W1623" s="4" t="s">
        <v>488</v>
      </c>
      <c r="X1623" t="s">
        <v>33</v>
      </c>
      <c r="Y1623">
        <v>1</v>
      </c>
      <c r="Z1623">
        <v>1</v>
      </c>
    </row>
    <row r="1624" spans="23:26" x14ac:dyDescent="0.25">
      <c r="W1624" s="4" t="s">
        <v>488</v>
      </c>
      <c r="X1624" t="s">
        <v>33</v>
      </c>
      <c r="Y1624">
        <v>2</v>
      </c>
      <c r="Z1624">
        <v>3</v>
      </c>
    </row>
    <row r="1625" spans="23:26" x14ac:dyDescent="0.25">
      <c r="W1625" s="4" t="s">
        <v>488</v>
      </c>
      <c r="X1625" t="s">
        <v>33</v>
      </c>
      <c r="Z1625">
        <v>2</v>
      </c>
    </row>
    <row r="1626" spans="23:26" x14ac:dyDescent="0.25">
      <c r="W1626" s="4" t="s">
        <v>488</v>
      </c>
      <c r="X1626" t="s">
        <v>33</v>
      </c>
      <c r="Z1626">
        <v>2</v>
      </c>
    </row>
    <row r="1627" spans="23:26" x14ac:dyDescent="0.25">
      <c r="W1627" s="4" t="s">
        <v>488</v>
      </c>
      <c r="X1627" t="s">
        <v>33</v>
      </c>
      <c r="Y1627">
        <v>1</v>
      </c>
      <c r="Z1627">
        <v>1</v>
      </c>
    </row>
    <row r="1628" spans="23:26" x14ac:dyDescent="0.25">
      <c r="W1628" s="4" t="s">
        <v>488</v>
      </c>
      <c r="X1628" t="s">
        <v>33</v>
      </c>
      <c r="Y1628">
        <v>1</v>
      </c>
      <c r="Z1628">
        <v>1</v>
      </c>
    </row>
    <row r="1629" spans="23:26" x14ac:dyDescent="0.25">
      <c r="W1629" s="4" t="s">
        <v>488</v>
      </c>
      <c r="X1629" t="s">
        <v>33</v>
      </c>
      <c r="Y1629">
        <v>1</v>
      </c>
      <c r="Z1629">
        <v>2</v>
      </c>
    </row>
    <row r="1630" spans="23:26" x14ac:dyDescent="0.25">
      <c r="W1630" s="4" t="s">
        <v>489</v>
      </c>
      <c r="X1630" t="s">
        <v>33</v>
      </c>
      <c r="Z1630">
        <v>3</v>
      </c>
    </row>
    <row r="1631" spans="23:26" x14ac:dyDescent="0.25">
      <c r="W1631" s="4" t="s">
        <v>489</v>
      </c>
      <c r="X1631" t="s">
        <v>33</v>
      </c>
      <c r="Y1631">
        <v>4</v>
      </c>
      <c r="Z1631">
        <v>4</v>
      </c>
    </row>
    <row r="1632" spans="23:26" x14ac:dyDescent="0.25">
      <c r="W1632" s="4" t="s">
        <v>489</v>
      </c>
      <c r="X1632" t="s">
        <v>33</v>
      </c>
      <c r="Y1632">
        <v>4</v>
      </c>
      <c r="Z1632">
        <v>3</v>
      </c>
    </row>
    <row r="1633" spans="23:26" x14ac:dyDescent="0.25">
      <c r="W1633" s="4" t="s">
        <v>489</v>
      </c>
      <c r="X1633" t="s">
        <v>33</v>
      </c>
      <c r="Y1633">
        <v>2</v>
      </c>
      <c r="Z1633">
        <v>3</v>
      </c>
    </row>
    <row r="1634" spans="23:26" x14ac:dyDescent="0.25">
      <c r="W1634" s="4" t="s">
        <v>489</v>
      </c>
      <c r="X1634" t="s">
        <v>33</v>
      </c>
      <c r="Y1634">
        <v>1</v>
      </c>
      <c r="Z1634">
        <v>3</v>
      </c>
    </row>
    <row r="1635" spans="23:26" x14ac:dyDescent="0.25">
      <c r="W1635" s="4" t="s">
        <v>489</v>
      </c>
      <c r="X1635" t="s">
        <v>33</v>
      </c>
      <c r="Y1635">
        <v>1</v>
      </c>
      <c r="Z1635">
        <v>1</v>
      </c>
    </row>
    <row r="1636" spans="23:26" x14ac:dyDescent="0.25">
      <c r="W1636" s="4" t="s">
        <v>489</v>
      </c>
      <c r="X1636" t="s">
        <v>33</v>
      </c>
      <c r="Y1636">
        <v>4</v>
      </c>
      <c r="Z1636">
        <v>4</v>
      </c>
    </row>
    <row r="1637" spans="23:26" x14ac:dyDescent="0.25">
      <c r="W1637" s="4" t="s">
        <v>490</v>
      </c>
      <c r="X1637" t="s">
        <v>33</v>
      </c>
      <c r="Y1637">
        <v>2</v>
      </c>
    </row>
    <row r="1638" spans="23:26" x14ac:dyDescent="0.25">
      <c r="W1638" s="4" t="s">
        <v>490</v>
      </c>
      <c r="X1638" t="s">
        <v>33</v>
      </c>
      <c r="Y1638">
        <v>3</v>
      </c>
    </row>
    <row r="1639" spans="23:26" x14ac:dyDescent="0.25">
      <c r="W1639" s="4" t="s">
        <v>490</v>
      </c>
      <c r="X1639" t="s">
        <v>33</v>
      </c>
      <c r="Y1639">
        <v>1</v>
      </c>
    </row>
    <row r="1640" spans="23:26" x14ac:dyDescent="0.25">
      <c r="W1640" s="4" t="s">
        <v>490</v>
      </c>
      <c r="X1640" t="s">
        <v>33</v>
      </c>
      <c r="Y1640">
        <v>3</v>
      </c>
    </row>
    <row r="1641" spans="23:26" x14ac:dyDescent="0.25">
      <c r="W1641" s="4" t="s">
        <v>490</v>
      </c>
      <c r="X1641" t="s">
        <v>33</v>
      </c>
      <c r="Y1641">
        <v>3</v>
      </c>
    </row>
    <row r="1642" spans="23:26" x14ac:dyDescent="0.25">
      <c r="W1642" s="4" t="s">
        <v>490</v>
      </c>
      <c r="X1642" t="s">
        <v>33</v>
      </c>
      <c r="Y1642">
        <v>2</v>
      </c>
    </row>
    <row r="1643" spans="23:26" x14ac:dyDescent="0.25">
      <c r="W1643" s="4" t="s">
        <v>490</v>
      </c>
      <c r="X1643" t="s">
        <v>33</v>
      </c>
      <c r="Y1643">
        <v>3</v>
      </c>
      <c r="Z1643">
        <v>4</v>
      </c>
    </row>
    <row r="1644" spans="23:26" x14ac:dyDescent="0.25">
      <c r="W1644" s="4" t="s">
        <v>490</v>
      </c>
      <c r="X1644" t="s">
        <v>33</v>
      </c>
      <c r="Y1644">
        <v>1</v>
      </c>
    </row>
    <row r="1645" spans="23:26" x14ac:dyDescent="0.25">
      <c r="W1645" s="4" t="s">
        <v>490</v>
      </c>
      <c r="X1645" t="s">
        <v>33</v>
      </c>
      <c r="Y1645">
        <v>2</v>
      </c>
    </row>
    <row r="1646" spans="23:26" x14ac:dyDescent="0.25">
      <c r="W1646" s="4" t="s">
        <v>490</v>
      </c>
      <c r="X1646" t="s">
        <v>33</v>
      </c>
      <c r="Y1646">
        <v>3</v>
      </c>
    </row>
    <row r="1647" spans="23:26" x14ac:dyDescent="0.25">
      <c r="W1647" s="4" t="s">
        <v>490</v>
      </c>
      <c r="X1647" t="s">
        <v>33</v>
      </c>
      <c r="Y1647">
        <v>2</v>
      </c>
    </row>
    <row r="1648" spans="23:26" x14ac:dyDescent="0.25">
      <c r="W1648" s="4" t="s">
        <v>491</v>
      </c>
      <c r="X1648" t="s">
        <v>33</v>
      </c>
      <c r="Y1648">
        <v>4</v>
      </c>
      <c r="Z1648">
        <v>3</v>
      </c>
    </row>
    <row r="1649" spans="23:26" x14ac:dyDescent="0.25">
      <c r="W1649" s="4" t="s">
        <v>491</v>
      </c>
      <c r="X1649" t="s">
        <v>33</v>
      </c>
      <c r="Y1649">
        <v>4</v>
      </c>
    </row>
    <row r="1650" spans="23:26" x14ac:dyDescent="0.25">
      <c r="W1650" s="4" t="s">
        <v>491</v>
      </c>
      <c r="X1650" t="s">
        <v>33</v>
      </c>
      <c r="Y1650">
        <v>4</v>
      </c>
    </row>
    <row r="1651" spans="23:26" x14ac:dyDescent="0.25">
      <c r="W1651" s="4" t="s">
        <v>491</v>
      </c>
      <c r="X1651" t="s">
        <v>33</v>
      </c>
      <c r="Y1651">
        <v>3</v>
      </c>
    </row>
    <row r="1652" spans="23:26" x14ac:dyDescent="0.25">
      <c r="W1652" s="4" t="s">
        <v>491</v>
      </c>
      <c r="X1652" t="s">
        <v>33</v>
      </c>
      <c r="Y1652">
        <v>2</v>
      </c>
    </row>
    <row r="1653" spans="23:26" x14ac:dyDescent="0.25">
      <c r="W1653" s="4" t="s">
        <v>491</v>
      </c>
      <c r="X1653" t="s">
        <v>33</v>
      </c>
      <c r="Y1653">
        <v>2</v>
      </c>
      <c r="Z1653">
        <v>1</v>
      </c>
    </row>
    <row r="1654" spans="23:26" x14ac:dyDescent="0.25">
      <c r="W1654" s="4" t="s">
        <v>491</v>
      </c>
      <c r="X1654" t="s">
        <v>33</v>
      </c>
      <c r="Y1654">
        <v>4</v>
      </c>
      <c r="Z1654">
        <v>3</v>
      </c>
    </row>
    <row r="1655" spans="23:26" x14ac:dyDescent="0.25">
      <c r="W1655" s="4" t="s">
        <v>491</v>
      </c>
      <c r="X1655" t="s">
        <v>33</v>
      </c>
      <c r="Z1655">
        <v>4</v>
      </c>
    </row>
    <row r="1656" spans="23:26" x14ac:dyDescent="0.25">
      <c r="W1656" s="4" t="s">
        <v>491</v>
      </c>
      <c r="X1656" t="s">
        <v>33</v>
      </c>
      <c r="Z1656">
        <v>3</v>
      </c>
    </row>
    <row r="1657" spans="23:26" x14ac:dyDescent="0.25">
      <c r="W1657" s="4" t="s">
        <v>491</v>
      </c>
      <c r="X1657" t="s">
        <v>33</v>
      </c>
      <c r="Z1657">
        <v>1</v>
      </c>
    </row>
    <row r="1658" spans="23:26" x14ac:dyDescent="0.25">
      <c r="W1658" s="4" t="s">
        <v>491</v>
      </c>
      <c r="X1658" t="s">
        <v>33</v>
      </c>
      <c r="Z1658">
        <v>1</v>
      </c>
    </row>
    <row r="1659" spans="23:26" x14ac:dyDescent="0.25">
      <c r="W1659" s="4" t="s">
        <v>491</v>
      </c>
      <c r="X1659" t="s">
        <v>33</v>
      </c>
      <c r="Z1659">
        <v>2</v>
      </c>
    </row>
    <row r="1660" spans="23:26" x14ac:dyDescent="0.25">
      <c r="W1660" s="4" t="s">
        <v>491</v>
      </c>
      <c r="X1660" t="s">
        <v>33</v>
      </c>
      <c r="Z1660">
        <v>3</v>
      </c>
    </row>
    <row r="1661" spans="23:26" x14ac:dyDescent="0.25">
      <c r="W1661" s="4" t="s">
        <v>491</v>
      </c>
      <c r="X1661" t="s">
        <v>33</v>
      </c>
      <c r="Z1661">
        <v>1</v>
      </c>
    </row>
    <row r="1662" spans="23:26" x14ac:dyDescent="0.25">
      <c r="W1662" s="4" t="s">
        <v>491</v>
      </c>
      <c r="X1662" t="s">
        <v>33</v>
      </c>
      <c r="Z1662">
        <v>2</v>
      </c>
    </row>
    <row r="1663" spans="23:26" x14ac:dyDescent="0.25">
      <c r="W1663" s="4" t="s">
        <v>491</v>
      </c>
      <c r="X1663" t="s">
        <v>33</v>
      </c>
      <c r="Z1663">
        <v>4</v>
      </c>
    </row>
  </sheetData>
  <sortState ref="A3:T203">
    <sortCondition ref="C3:C203"/>
    <sortCondition ref="D3:D203"/>
    <sortCondition ref="B3:B203"/>
    <sortCondition ref="E3:E203"/>
  </sortState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A927"/>
  <sheetViews>
    <sheetView zoomScale="70" zoomScaleNormal="70" workbookViewId="0">
      <selection activeCell="C17" sqref="C17"/>
    </sheetView>
  </sheetViews>
  <sheetFormatPr defaultRowHeight="15" x14ac:dyDescent="0.25"/>
  <cols>
    <col min="1" max="1" width="13.5703125" customWidth="1"/>
    <col min="2" max="2" width="10.5703125" bestFit="1" customWidth="1"/>
    <col min="3" max="3" width="8" bestFit="1" customWidth="1"/>
    <col min="4" max="4" width="9.42578125" style="4" bestFit="1" customWidth="1"/>
    <col min="5" max="5" width="10.7109375" customWidth="1"/>
    <col min="6" max="6" width="12.85546875" customWidth="1"/>
    <col min="7" max="7" width="15.140625" bestFit="1" customWidth="1"/>
    <col min="8" max="8" width="9.42578125" bestFit="1" customWidth="1"/>
    <col min="9" max="10" width="9.7109375" style="14" bestFit="1" customWidth="1"/>
    <col min="11" max="11" width="9.7109375" bestFit="1" customWidth="1"/>
    <col min="12" max="12" width="9.7109375" style="4" bestFit="1" customWidth="1"/>
    <col min="13" max="15" width="9.7109375" customWidth="1"/>
    <col min="16" max="16" width="8.7109375" bestFit="1" customWidth="1"/>
    <col min="17" max="17" width="11.85546875" bestFit="1" customWidth="1"/>
    <col min="18" max="18" width="9.85546875" bestFit="1" customWidth="1"/>
    <col min="19" max="19" width="14.42578125" bestFit="1" customWidth="1"/>
    <col min="20" max="22" width="9.140625" customWidth="1"/>
    <col min="23" max="23" width="12.28515625" style="4" customWidth="1"/>
    <col min="24" max="24" width="10.5703125" bestFit="1" customWidth="1"/>
    <col min="25" max="25" width="11.85546875" bestFit="1" customWidth="1"/>
    <col min="26" max="26" width="14.85546875" bestFit="1" customWidth="1"/>
  </cols>
  <sheetData>
    <row r="1" spans="1:27" x14ac:dyDescent="0.25">
      <c r="I1" s="14" t="s">
        <v>54</v>
      </c>
      <c r="J1" s="14" t="s">
        <v>54</v>
      </c>
      <c r="K1" t="s">
        <v>55</v>
      </c>
      <c r="L1" s="4" t="s">
        <v>55</v>
      </c>
    </row>
    <row r="2" spans="1:27" ht="30" x14ac:dyDescent="0.25">
      <c r="G2" s="6" t="s">
        <v>456</v>
      </c>
      <c r="H2" s="6" t="s">
        <v>456</v>
      </c>
      <c r="I2" s="6" t="s">
        <v>456</v>
      </c>
      <c r="J2" s="6" t="s">
        <v>456</v>
      </c>
      <c r="K2" s="6" t="s">
        <v>456</v>
      </c>
      <c r="L2" s="6" t="s">
        <v>456</v>
      </c>
      <c r="M2" s="6"/>
      <c r="N2" s="6"/>
      <c r="O2" s="6"/>
      <c r="Q2" s="6"/>
    </row>
    <row r="3" spans="1:27" s="2" customFormat="1" ht="60" x14ac:dyDescent="0.25">
      <c r="A3" s="7" t="s">
        <v>53</v>
      </c>
      <c r="B3" s="7" t="s">
        <v>0</v>
      </c>
      <c r="C3" s="7" t="s">
        <v>1</v>
      </c>
      <c r="D3" s="15" t="s">
        <v>46</v>
      </c>
      <c r="E3" s="7" t="s">
        <v>47</v>
      </c>
      <c r="F3" s="7" t="s">
        <v>48</v>
      </c>
      <c r="G3" s="7" t="s">
        <v>177</v>
      </c>
      <c r="H3" s="7" t="s">
        <v>178</v>
      </c>
      <c r="I3" s="16" t="s">
        <v>179</v>
      </c>
      <c r="J3" s="16" t="s">
        <v>180</v>
      </c>
      <c r="K3" s="7" t="s">
        <v>179</v>
      </c>
      <c r="L3" s="15" t="s">
        <v>180</v>
      </c>
      <c r="M3" s="7" t="s">
        <v>493</v>
      </c>
      <c r="N3" s="7" t="s">
        <v>496</v>
      </c>
      <c r="O3" s="7" t="s">
        <v>497</v>
      </c>
      <c r="P3" s="7" t="s">
        <v>60</v>
      </c>
      <c r="Q3" s="7" t="s">
        <v>61</v>
      </c>
      <c r="R3" s="7" t="s">
        <v>181</v>
      </c>
      <c r="S3" s="7" t="s">
        <v>182</v>
      </c>
      <c r="T3" s="7"/>
      <c r="U3" s="7"/>
      <c r="V3" s="7"/>
      <c r="W3" s="15" t="s">
        <v>53</v>
      </c>
      <c r="X3" s="7" t="s">
        <v>0</v>
      </c>
      <c r="Y3" s="7" t="s">
        <v>480</v>
      </c>
      <c r="Z3" s="7" t="s">
        <v>481</v>
      </c>
      <c r="AA3" s="7"/>
    </row>
    <row r="4" spans="1:27" x14ac:dyDescent="0.25">
      <c r="A4" t="s">
        <v>417</v>
      </c>
      <c r="B4">
        <v>554</v>
      </c>
      <c r="C4" t="s">
        <v>3</v>
      </c>
      <c r="D4" s="4">
        <v>1</v>
      </c>
      <c r="E4" t="s">
        <v>52</v>
      </c>
      <c r="F4">
        <v>1</v>
      </c>
      <c r="G4">
        <v>45</v>
      </c>
      <c r="H4">
        <v>2</v>
      </c>
      <c r="I4" s="14">
        <f>COUNTIFS(W:W,A4,Y:Y,"&gt;2")</f>
        <v>4</v>
      </c>
      <c r="J4" s="14">
        <f>COUNTIFS(W:W,A4,Z:Z,"&gt;2")</f>
        <v>0</v>
      </c>
      <c r="K4">
        <f>COUNTIFS(W:W,A4,Y:Y,"&lt;3")</f>
        <v>5</v>
      </c>
      <c r="L4" s="4">
        <f>COUNTIFS(W:W,A4,Z:Z,"&lt;3")</f>
        <v>1</v>
      </c>
      <c r="M4">
        <f>SUM(I4:J4)</f>
        <v>4</v>
      </c>
      <c r="N4">
        <f>SUM(H4,J4,L4,)</f>
        <v>3</v>
      </c>
      <c r="O4">
        <f>J4</f>
        <v>0</v>
      </c>
      <c r="P4">
        <f>IF(ISBLANK(G4),"",SUM(G4:L4))</f>
        <v>57</v>
      </c>
      <c r="Q4" s="13">
        <f>IF(ISBLANK(G4),"",SUM(I4,J4)/P4*100)</f>
        <v>7.0175438596491224</v>
      </c>
      <c r="R4" s="13">
        <f>IF(ISBLANK(G4),"",SUM(H4,J4,L4)/P4*100)</f>
        <v>5.2631578947368416</v>
      </c>
      <c r="S4" s="13">
        <f>IF(ISBLANK(G4),"",J4/SUM(I4,J4)*100)</f>
        <v>0</v>
      </c>
      <c r="T4" s="13"/>
      <c r="U4" s="13"/>
      <c r="V4" s="13"/>
      <c r="W4" s="4" t="s">
        <v>183</v>
      </c>
      <c r="X4" t="str">
        <f>INDEX(B:B,MATCH(W4,A:A,0))</f>
        <v>R126</v>
      </c>
      <c r="Y4">
        <v>3</v>
      </c>
    </row>
    <row r="5" spans="1:27" x14ac:dyDescent="0.25">
      <c r="A5" s="4" t="s">
        <v>418</v>
      </c>
      <c r="B5">
        <v>554</v>
      </c>
      <c r="C5" t="s">
        <v>3</v>
      </c>
      <c r="D5" s="4">
        <v>1</v>
      </c>
      <c r="E5" t="s">
        <v>52</v>
      </c>
      <c r="F5">
        <v>2</v>
      </c>
      <c r="G5">
        <v>83</v>
      </c>
      <c r="H5">
        <v>8</v>
      </c>
      <c r="I5" s="14">
        <f>COUNTIFS(W:W,A5,Y:Y,"&gt;2")</f>
        <v>4</v>
      </c>
      <c r="J5" s="14">
        <f>COUNTIFS(W:W,A5,Z:Z,"&gt;2")</f>
        <v>1</v>
      </c>
      <c r="K5">
        <f>COUNTIFS(W:W,A5,Y:Y,"&lt;3")</f>
        <v>11</v>
      </c>
      <c r="L5" s="4">
        <f>COUNTIFS(W:W,A5,Z:Z,"&lt;3")</f>
        <v>0</v>
      </c>
      <c r="M5">
        <f t="shared" ref="M5:M59" si="0">SUM(I5:J5)</f>
        <v>5</v>
      </c>
      <c r="N5">
        <f t="shared" ref="N5:N59" si="1">SUM(H5,J5,L5,)</f>
        <v>9</v>
      </c>
      <c r="O5">
        <f t="shared" ref="O5:O59" si="2">J5</f>
        <v>1</v>
      </c>
      <c r="P5">
        <f t="shared" ref="P5:P59" si="3">IF(ISBLANK(G5),"",SUM(G5:L5))</f>
        <v>107</v>
      </c>
      <c r="Q5" s="13">
        <f t="shared" ref="Q5:Q59" si="4">IF(ISBLANK(G5),"",SUM(I5,J5)/P5*100)</f>
        <v>4.6728971962616823</v>
      </c>
      <c r="R5" s="13">
        <f t="shared" ref="R5:R59" si="5">IF(ISBLANK(G5),"",SUM(H5,J5,L5)/P5*100)</f>
        <v>8.4112149532710276</v>
      </c>
      <c r="S5" s="13">
        <f t="shared" ref="S5:S59" si="6">IF(ISBLANK(G5),"",J5/SUM(I5,J5)*100)</f>
        <v>20</v>
      </c>
      <c r="T5" s="13"/>
      <c r="U5" s="13"/>
      <c r="V5" s="13"/>
      <c r="W5" s="4" t="s">
        <v>183</v>
      </c>
      <c r="X5" t="str">
        <f>INDEX(B:B,MATCH(W5,A:A,0))</f>
        <v>R126</v>
      </c>
      <c r="Y5">
        <v>2</v>
      </c>
      <c r="Z5">
        <v>1</v>
      </c>
    </row>
    <row r="6" spans="1:27" x14ac:dyDescent="0.25">
      <c r="A6" t="s">
        <v>419</v>
      </c>
      <c r="B6">
        <v>554</v>
      </c>
      <c r="C6" t="s">
        <v>3</v>
      </c>
      <c r="D6" s="4">
        <v>1</v>
      </c>
      <c r="E6" t="s">
        <v>52</v>
      </c>
      <c r="F6">
        <v>3</v>
      </c>
      <c r="G6">
        <v>52</v>
      </c>
      <c r="H6">
        <v>4</v>
      </c>
      <c r="I6" s="14">
        <f>COUNTIFS(W:W,A6,Y:Y,"&gt;2")</f>
        <v>4</v>
      </c>
      <c r="J6" s="14">
        <f>COUNTIFS(W:W,A6,Z:Z,"&gt;2")</f>
        <v>1</v>
      </c>
      <c r="K6">
        <f>COUNTIFS(W:W,A6,Y:Y,"&lt;3")</f>
        <v>4</v>
      </c>
      <c r="L6" s="4">
        <f>COUNTIFS(W:W,A6,Z:Z,"&lt;3")</f>
        <v>1</v>
      </c>
      <c r="M6">
        <f t="shared" si="0"/>
        <v>5</v>
      </c>
      <c r="N6">
        <f t="shared" si="1"/>
        <v>6</v>
      </c>
      <c r="O6">
        <f t="shared" si="2"/>
        <v>1</v>
      </c>
      <c r="P6">
        <f t="shared" si="3"/>
        <v>66</v>
      </c>
      <c r="Q6" s="13">
        <f t="shared" si="4"/>
        <v>7.5757575757575761</v>
      </c>
      <c r="R6" s="13">
        <f t="shared" si="5"/>
        <v>9.0909090909090917</v>
      </c>
      <c r="S6" s="13">
        <f t="shared" si="6"/>
        <v>20</v>
      </c>
      <c r="T6" s="13"/>
      <c r="U6" s="13"/>
      <c r="V6" s="13"/>
      <c r="W6" s="4" t="s">
        <v>183</v>
      </c>
      <c r="X6" t="str">
        <f>INDEX(B:B,MATCH(W6,A:A,0))</f>
        <v>R126</v>
      </c>
      <c r="Y6">
        <v>2</v>
      </c>
    </row>
    <row r="7" spans="1:27" x14ac:dyDescent="0.25">
      <c r="A7" t="s">
        <v>420</v>
      </c>
      <c r="B7">
        <v>554</v>
      </c>
      <c r="C7" t="s">
        <v>3</v>
      </c>
      <c r="D7" s="4">
        <v>1</v>
      </c>
      <c r="E7" t="s">
        <v>52</v>
      </c>
      <c r="F7">
        <v>4</v>
      </c>
      <c r="G7">
        <v>78</v>
      </c>
      <c r="H7">
        <v>4</v>
      </c>
      <c r="I7" s="14">
        <f>COUNTIFS(W:W,A7,Y:Y,"&gt;2")</f>
        <v>3</v>
      </c>
      <c r="J7" s="14">
        <f>COUNTIFS(W:W,A7,Z:Z,"&gt;2")</f>
        <v>1</v>
      </c>
      <c r="K7">
        <f>COUNTIFS(W:W,A7,Y:Y,"&lt;3")</f>
        <v>10</v>
      </c>
      <c r="L7" s="4">
        <f>COUNTIFS(W:W,A7,Z:Z,"&lt;3")</f>
        <v>0</v>
      </c>
      <c r="M7">
        <f t="shared" si="0"/>
        <v>4</v>
      </c>
      <c r="N7">
        <f t="shared" si="1"/>
        <v>5</v>
      </c>
      <c r="O7">
        <f t="shared" si="2"/>
        <v>1</v>
      </c>
      <c r="P7">
        <f t="shared" si="3"/>
        <v>96</v>
      </c>
      <c r="Q7" s="13">
        <f t="shared" si="4"/>
        <v>4.1666666666666661</v>
      </c>
      <c r="R7" s="13">
        <f t="shared" si="5"/>
        <v>5.2083333333333339</v>
      </c>
      <c r="S7" s="13">
        <f t="shared" si="6"/>
        <v>25</v>
      </c>
      <c r="T7" s="13"/>
      <c r="U7" s="13"/>
      <c r="V7" s="13"/>
      <c r="W7" s="4" t="s">
        <v>184</v>
      </c>
      <c r="X7" t="str">
        <f>INDEX(B:B,MATCH(W7,A:A,0))</f>
        <v>R126</v>
      </c>
      <c r="Y7">
        <v>1</v>
      </c>
      <c r="Z7">
        <v>1</v>
      </c>
    </row>
    <row r="8" spans="1:27" ht="30" customHeight="1" x14ac:dyDescent="0.25">
      <c r="A8" t="s">
        <v>421</v>
      </c>
      <c r="B8">
        <v>554</v>
      </c>
      <c r="C8" t="s">
        <v>3</v>
      </c>
      <c r="D8" s="4">
        <v>1</v>
      </c>
      <c r="E8" t="s">
        <v>52</v>
      </c>
      <c r="F8">
        <v>5</v>
      </c>
      <c r="G8">
        <v>34</v>
      </c>
      <c r="H8">
        <v>6</v>
      </c>
      <c r="I8" s="14">
        <f>COUNTIFS(W:W,A8,Y:Y,"&gt;2")</f>
        <v>2</v>
      </c>
      <c r="J8" s="14">
        <f>COUNTIFS(W:W,A8,Z:Z,"&gt;2")</f>
        <v>0</v>
      </c>
      <c r="K8">
        <f>COUNTIFS(W:W,A8,Y:Y,"&lt;3")</f>
        <v>8</v>
      </c>
      <c r="L8" s="4">
        <f>COUNTIFS(W:W,A8,Z:Z,"&lt;3")</f>
        <v>0</v>
      </c>
      <c r="M8">
        <f t="shared" si="0"/>
        <v>2</v>
      </c>
      <c r="N8">
        <f t="shared" si="1"/>
        <v>6</v>
      </c>
      <c r="O8">
        <f t="shared" si="2"/>
        <v>0</v>
      </c>
      <c r="P8">
        <f t="shared" si="3"/>
        <v>50</v>
      </c>
      <c r="Q8" s="13">
        <f t="shared" si="4"/>
        <v>4</v>
      </c>
      <c r="R8" s="13">
        <f t="shared" si="5"/>
        <v>12</v>
      </c>
      <c r="S8" s="13">
        <f t="shared" si="6"/>
        <v>0</v>
      </c>
      <c r="T8" s="13"/>
      <c r="U8" s="13"/>
      <c r="V8" s="13"/>
      <c r="W8" s="4" t="s">
        <v>184</v>
      </c>
      <c r="X8" t="str">
        <f>INDEX(B:B,MATCH(W8,A:A,0))</f>
        <v>R126</v>
      </c>
      <c r="Y8">
        <v>2</v>
      </c>
    </row>
    <row r="9" spans="1:27" x14ac:dyDescent="0.25">
      <c r="A9" t="s">
        <v>323</v>
      </c>
      <c r="B9" t="s">
        <v>42</v>
      </c>
      <c r="C9" t="s">
        <v>3</v>
      </c>
      <c r="D9" s="4">
        <v>1</v>
      </c>
      <c r="E9" t="s">
        <v>52</v>
      </c>
      <c r="F9">
        <v>1</v>
      </c>
      <c r="G9">
        <v>59</v>
      </c>
      <c r="H9">
        <v>35</v>
      </c>
      <c r="I9" s="14">
        <f>COUNTIFS(W:W,A9,Y:Y,"&gt;2")</f>
        <v>0</v>
      </c>
      <c r="J9" s="14">
        <f>COUNTIFS(W:W,A9,Z:Z,"&gt;2")</f>
        <v>0</v>
      </c>
      <c r="K9">
        <f>COUNTIFS(W:W,A9,Y:Y,"&lt;3")</f>
        <v>0</v>
      </c>
      <c r="L9" s="4">
        <f>COUNTIFS(W:W,A9,Z:Z,"&lt;3")</f>
        <v>0</v>
      </c>
      <c r="M9">
        <f t="shared" si="0"/>
        <v>0</v>
      </c>
      <c r="N9">
        <f t="shared" si="1"/>
        <v>35</v>
      </c>
      <c r="O9">
        <f t="shared" si="2"/>
        <v>0</v>
      </c>
      <c r="P9">
        <f t="shared" si="3"/>
        <v>94</v>
      </c>
      <c r="Q9" s="13">
        <f t="shared" si="4"/>
        <v>0</v>
      </c>
      <c r="R9" s="13">
        <f t="shared" si="5"/>
        <v>37.234042553191486</v>
      </c>
      <c r="S9" s="13" t="e">
        <f t="shared" si="6"/>
        <v>#DIV/0!</v>
      </c>
      <c r="T9" s="13"/>
      <c r="U9" s="13"/>
      <c r="V9" s="13"/>
      <c r="W9" s="4" t="s">
        <v>185</v>
      </c>
      <c r="X9" t="str">
        <f>INDEX(B:B,MATCH(W9,A:A,0))</f>
        <v>R126</v>
      </c>
      <c r="Y9">
        <v>3</v>
      </c>
    </row>
    <row r="10" spans="1:27" x14ac:dyDescent="0.25">
      <c r="A10" t="s">
        <v>324</v>
      </c>
      <c r="B10" t="s">
        <v>42</v>
      </c>
      <c r="C10" t="s">
        <v>3</v>
      </c>
      <c r="D10" s="4">
        <v>1</v>
      </c>
      <c r="E10" t="s">
        <v>52</v>
      </c>
      <c r="F10">
        <v>2</v>
      </c>
      <c r="G10">
        <v>88</v>
      </c>
      <c r="H10">
        <v>27</v>
      </c>
      <c r="I10" s="14">
        <f>COUNTIFS(W:W,A10,Y:Y,"&gt;2")</f>
        <v>0</v>
      </c>
      <c r="J10" s="14">
        <f>COUNTIFS(W:W,A10,Z:Z,"&gt;2")</f>
        <v>0</v>
      </c>
      <c r="K10">
        <f>COUNTIFS(W:W,A10,Y:Y,"&lt;3")</f>
        <v>0</v>
      </c>
      <c r="L10" s="4">
        <f>COUNTIFS(W:W,A10,Z:Z,"&lt;3")</f>
        <v>0</v>
      </c>
      <c r="M10">
        <f t="shared" si="0"/>
        <v>0</v>
      </c>
      <c r="N10">
        <f t="shared" si="1"/>
        <v>27</v>
      </c>
      <c r="O10">
        <f t="shared" si="2"/>
        <v>0</v>
      </c>
      <c r="P10">
        <f t="shared" si="3"/>
        <v>115</v>
      </c>
      <c r="Q10" s="13">
        <f t="shared" si="4"/>
        <v>0</v>
      </c>
      <c r="R10" s="13">
        <f t="shared" si="5"/>
        <v>23.478260869565219</v>
      </c>
      <c r="S10" s="13" t="e">
        <f t="shared" si="6"/>
        <v>#DIV/0!</v>
      </c>
      <c r="T10" s="13"/>
      <c r="U10" s="13"/>
      <c r="V10" s="13"/>
      <c r="W10" s="4" t="s">
        <v>185</v>
      </c>
      <c r="X10" t="str">
        <f>INDEX(B:B,MATCH(W10,A:A,0))</f>
        <v>R126</v>
      </c>
      <c r="Y10">
        <v>2</v>
      </c>
    </row>
    <row r="11" spans="1:27" x14ac:dyDescent="0.25">
      <c r="A11" t="s">
        <v>325</v>
      </c>
      <c r="B11" t="s">
        <v>42</v>
      </c>
      <c r="C11" t="s">
        <v>3</v>
      </c>
      <c r="D11" s="4">
        <v>1</v>
      </c>
      <c r="E11" t="s">
        <v>52</v>
      </c>
      <c r="F11">
        <v>3</v>
      </c>
      <c r="G11">
        <v>78</v>
      </c>
      <c r="H11">
        <v>28</v>
      </c>
      <c r="I11" s="14">
        <f>COUNTIFS(W:W,A11,Y:Y,"&gt;2")</f>
        <v>0</v>
      </c>
      <c r="J11" s="14">
        <f>COUNTIFS(W:W,A11,Z:Z,"&gt;2")</f>
        <v>0</v>
      </c>
      <c r="K11">
        <f>COUNTIFS(W:W,A11,Y:Y,"&lt;3")</f>
        <v>0</v>
      </c>
      <c r="L11" s="4">
        <f>COUNTIFS(W:W,A11,Z:Z,"&lt;3")</f>
        <v>0</v>
      </c>
      <c r="M11">
        <f t="shared" si="0"/>
        <v>0</v>
      </c>
      <c r="N11">
        <f t="shared" si="1"/>
        <v>28</v>
      </c>
      <c r="O11">
        <f t="shared" si="2"/>
        <v>0</v>
      </c>
      <c r="P11">
        <f t="shared" si="3"/>
        <v>106</v>
      </c>
      <c r="Q11" s="13">
        <f t="shared" si="4"/>
        <v>0</v>
      </c>
      <c r="R11" s="13">
        <f t="shared" si="5"/>
        <v>26.415094339622641</v>
      </c>
      <c r="S11" s="13" t="e">
        <f t="shared" si="6"/>
        <v>#DIV/0!</v>
      </c>
      <c r="T11" s="13"/>
      <c r="U11" s="13"/>
      <c r="V11" s="13"/>
      <c r="W11" s="4" t="s">
        <v>185</v>
      </c>
      <c r="X11" t="str">
        <f>INDEX(B:B,MATCH(W11,A:A,0))</f>
        <v>R126</v>
      </c>
      <c r="Y11">
        <v>1</v>
      </c>
    </row>
    <row r="12" spans="1:27" x14ac:dyDescent="0.25">
      <c r="A12" t="s">
        <v>326</v>
      </c>
      <c r="B12" t="s">
        <v>42</v>
      </c>
      <c r="C12" t="s">
        <v>3</v>
      </c>
      <c r="D12" s="4">
        <v>1</v>
      </c>
      <c r="E12" t="s">
        <v>52</v>
      </c>
      <c r="F12">
        <v>4</v>
      </c>
      <c r="G12">
        <v>94</v>
      </c>
      <c r="H12">
        <v>53</v>
      </c>
      <c r="I12" s="14">
        <f>COUNTIFS(W:W,A12,Y:Y,"&gt;2")</f>
        <v>0</v>
      </c>
      <c r="J12" s="14">
        <f>COUNTIFS(W:W,A12,Z:Z,"&gt;2")</f>
        <v>0</v>
      </c>
      <c r="K12">
        <f>COUNTIFS(W:W,A12,Y:Y,"&lt;3")</f>
        <v>0</v>
      </c>
      <c r="L12" s="4">
        <f>COUNTIFS(W:W,A12,Z:Z,"&lt;3")</f>
        <v>0</v>
      </c>
      <c r="M12">
        <f t="shared" si="0"/>
        <v>0</v>
      </c>
      <c r="N12">
        <f t="shared" si="1"/>
        <v>53</v>
      </c>
      <c r="O12">
        <f t="shared" si="2"/>
        <v>0</v>
      </c>
      <c r="P12">
        <f t="shared" si="3"/>
        <v>147</v>
      </c>
      <c r="Q12" s="13">
        <f t="shared" si="4"/>
        <v>0</v>
      </c>
      <c r="R12" s="13">
        <f t="shared" si="5"/>
        <v>36.054421768707485</v>
      </c>
      <c r="S12" s="13" t="e">
        <f t="shared" si="6"/>
        <v>#DIV/0!</v>
      </c>
      <c r="T12" s="13"/>
      <c r="U12" s="13"/>
      <c r="V12" s="13"/>
      <c r="W12" s="4" t="s">
        <v>186</v>
      </c>
      <c r="X12" t="str">
        <f>INDEX(B:B,MATCH(W12,A:A,0))</f>
        <v>R126</v>
      </c>
      <c r="Y12">
        <v>1</v>
      </c>
      <c r="Z12">
        <v>3</v>
      </c>
    </row>
    <row r="13" spans="1:27" x14ac:dyDescent="0.25">
      <c r="A13" t="s">
        <v>327</v>
      </c>
      <c r="B13" t="s">
        <v>42</v>
      </c>
      <c r="C13" t="s">
        <v>3</v>
      </c>
      <c r="D13" s="4">
        <v>1</v>
      </c>
      <c r="E13" t="s">
        <v>52</v>
      </c>
      <c r="F13">
        <v>5</v>
      </c>
      <c r="G13">
        <v>83</v>
      </c>
      <c r="H13">
        <v>39</v>
      </c>
      <c r="I13" s="14">
        <f>COUNTIFS(W:W,A13,Y:Y,"&gt;2")</f>
        <v>0</v>
      </c>
      <c r="J13" s="14">
        <f>COUNTIFS(W:W,A13,Z:Z,"&gt;2")</f>
        <v>0</v>
      </c>
      <c r="K13">
        <f>COUNTIFS(W:W,A13,Y:Y,"&lt;3")</f>
        <v>0</v>
      </c>
      <c r="L13" s="4">
        <f>COUNTIFS(W:W,A13,Z:Z,"&lt;3")</f>
        <v>0</v>
      </c>
      <c r="M13">
        <f t="shared" si="0"/>
        <v>0</v>
      </c>
      <c r="N13">
        <f t="shared" si="1"/>
        <v>39</v>
      </c>
      <c r="O13">
        <f t="shared" si="2"/>
        <v>0</v>
      </c>
      <c r="P13">
        <f t="shared" si="3"/>
        <v>122</v>
      </c>
      <c r="Q13" s="13">
        <f t="shared" si="4"/>
        <v>0</v>
      </c>
      <c r="R13" s="13">
        <f t="shared" si="5"/>
        <v>31.967213114754102</v>
      </c>
      <c r="S13" s="13" t="e">
        <f t="shared" si="6"/>
        <v>#DIV/0!</v>
      </c>
      <c r="T13" s="13"/>
      <c r="U13" s="13"/>
      <c r="V13" s="13"/>
      <c r="W13" s="4" t="s">
        <v>187</v>
      </c>
      <c r="X13" t="str">
        <f>INDEX(B:B,MATCH(W13,A:A,0))</f>
        <v>R126</v>
      </c>
      <c r="Y13">
        <v>1</v>
      </c>
    </row>
    <row r="14" spans="1:27" x14ac:dyDescent="0.25">
      <c r="A14" t="s">
        <v>288</v>
      </c>
      <c r="B14">
        <v>5001</v>
      </c>
      <c r="C14" t="s">
        <v>5</v>
      </c>
      <c r="D14" s="4">
        <v>1</v>
      </c>
      <c r="E14" t="s">
        <v>52</v>
      </c>
      <c r="F14">
        <v>1</v>
      </c>
      <c r="G14">
        <v>95</v>
      </c>
      <c r="H14">
        <v>38</v>
      </c>
      <c r="I14" s="14">
        <f>COUNTIFS(W:W,A14,Y:Y,"&gt;2")</f>
        <v>3</v>
      </c>
      <c r="J14" s="14">
        <f>COUNTIFS(W:W,A14,Z:Z,"&gt;2")</f>
        <v>0</v>
      </c>
      <c r="K14">
        <f>COUNTIFS(W:W,A14,Y:Y,"&lt;3")</f>
        <v>9</v>
      </c>
      <c r="L14" s="4">
        <f>COUNTIFS(W:W,A14,Z:Z,"&lt;3")</f>
        <v>0</v>
      </c>
      <c r="M14">
        <f t="shared" si="0"/>
        <v>3</v>
      </c>
      <c r="N14">
        <f t="shared" si="1"/>
        <v>38</v>
      </c>
      <c r="O14">
        <f t="shared" si="2"/>
        <v>0</v>
      </c>
      <c r="P14">
        <f t="shared" si="3"/>
        <v>145</v>
      </c>
      <c r="Q14" s="13">
        <f t="shared" si="4"/>
        <v>2.0689655172413794</v>
      </c>
      <c r="R14" s="13">
        <f t="shared" si="5"/>
        <v>26.206896551724139</v>
      </c>
      <c r="S14" s="13">
        <f t="shared" si="6"/>
        <v>0</v>
      </c>
      <c r="T14" s="13"/>
      <c r="U14" s="13"/>
      <c r="V14" s="13"/>
      <c r="W14" s="4" t="s">
        <v>187</v>
      </c>
      <c r="X14" t="str">
        <f>INDEX(B:B,MATCH(W14,A:A,0))</f>
        <v>R126</v>
      </c>
      <c r="Y14">
        <v>1</v>
      </c>
    </row>
    <row r="15" spans="1:27" x14ac:dyDescent="0.25">
      <c r="A15" t="s">
        <v>289</v>
      </c>
      <c r="B15">
        <v>5001</v>
      </c>
      <c r="C15" t="s">
        <v>5</v>
      </c>
      <c r="D15" s="4">
        <v>1</v>
      </c>
      <c r="E15" t="s">
        <v>52</v>
      </c>
      <c r="F15">
        <v>2</v>
      </c>
      <c r="G15">
        <v>70</v>
      </c>
      <c r="H15">
        <v>39</v>
      </c>
      <c r="I15" s="14">
        <f>COUNTIFS(W:W,A15,Y:Y,"&gt;2")</f>
        <v>2</v>
      </c>
      <c r="J15" s="14">
        <f>COUNTIFS(W:W,A15,Z:Z,"&gt;2")</f>
        <v>0</v>
      </c>
      <c r="K15">
        <f>COUNTIFS(W:W,A15,Y:Y,"&lt;3")</f>
        <v>2</v>
      </c>
      <c r="L15" s="4">
        <f>COUNTIFS(W:W,A15,Z:Z,"&lt;3")</f>
        <v>1</v>
      </c>
      <c r="M15">
        <f t="shared" si="0"/>
        <v>2</v>
      </c>
      <c r="N15">
        <f t="shared" si="1"/>
        <v>40</v>
      </c>
      <c r="O15">
        <f t="shared" si="2"/>
        <v>0</v>
      </c>
      <c r="P15">
        <f t="shared" si="3"/>
        <v>114</v>
      </c>
      <c r="Q15" s="13">
        <f t="shared" si="4"/>
        <v>1.7543859649122806</v>
      </c>
      <c r="R15" s="13">
        <f t="shared" si="5"/>
        <v>35.087719298245609</v>
      </c>
      <c r="S15" s="13">
        <f t="shared" si="6"/>
        <v>0</v>
      </c>
      <c r="T15" s="13"/>
      <c r="U15" s="13"/>
      <c r="V15" s="13"/>
      <c r="W15" s="4" t="s">
        <v>187</v>
      </c>
      <c r="X15" t="str">
        <f>INDEX(B:B,MATCH(W15,A:A,0))</f>
        <v>R126</v>
      </c>
      <c r="Y15">
        <v>3</v>
      </c>
    </row>
    <row r="16" spans="1:27" x14ac:dyDescent="0.25">
      <c r="A16" t="s">
        <v>290</v>
      </c>
      <c r="B16">
        <v>5001</v>
      </c>
      <c r="C16" t="s">
        <v>5</v>
      </c>
      <c r="D16" s="4">
        <v>1</v>
      </c>
      <c r="E16" t="s">
        <v>52</v>
      </c>
      <c r="F16">
        <v>3</v>
      </c>
      <c r="G16">
        <v>34</v>
      </c>
      <c r="H16">
        <v>62</v>
      </c>
      <c r="I16" s="14">
        <f>COUNTIFS(W:W,A16,Y:Y,"&gt;2")</f>
        <v>3</v>
      </c>
      <c r="J16" s="14">
        <f>COUNTIFS(W:W,A16,Z:Z,"&gt;2")</f>
        <v>0</v>
      </c>
      <c r="K16">
        <f>COUNTIFS(W:W,A16,Y:Y,"&lt;3")</f>
        <v>3</v>
      </c>
      <c r="L16" s="4">
        <f>COUNTIFS(W:W,A16,Z:Z,"&lt;3")</f>
        <v>1</v>
      </c>
      <c r="M16">
        <f t="shared" si="0"/>
        <v>3</v>
      </c>
      <c r="N16">
        <f t="shared" si="1"/>
        <v>63</v>
      </c>
      <c r="O16">
        <f t="shared" si="2"/>
        <v>0</v>
      </c>
      <c r="P16">
        <f t="shared" si="3"/>
        <v>103</v>
      </c>
      <c r="Q16" s="13">
        <f t="shared" si="4"/>
        <v>2.912621359223301</v>
      </c>
      <c r="R16" s="13">
        <f t="shared" si="5"/>
        <v>61.165048543689316</v>
      </c>
      <c r="S16" s="13">
        <f t="shared" si="6"/>
        <v>0</v>
      </c>
      <c r="T16" s="13"/>
      <c r="U16" s="13"/>
      <c r="V16" s="13"/>
      <c r="W16" s="4" t="s">
        <v>187</v>
      </c>
      <c r="X16" t="str">
        <f>INDEX(B:B,MATCH(W16,A:A,0))</f>
        <v>R126</v>
      </c>
      <c r="Y16">
        <v>1</v>
      </c>
    </row>
    <row r="17" spans="1:26" x14ac:dyDescent="0.25">
      <c r="A17" t="s">
        <v>291</v>
      </c>
      <c r="B17">
        <v>5001</v>
      </c>
      <c r="C17" t="s">
        <v>5</v>
      </c>
      <c r="D17" s="4">
        <v>1</v>
      </c>
      <c r="E17" t="s">
        <v>52</v>
      </c>
      <c r="F17">
        <v>4</v>
      </c>
      <c r="G17">
        <v>67</v>
      </c>
      <c r="H17">
        <v>28</v>
      </c>
      <c r="I17" s="14">
        <f>COUNTIFS(W:W,A17,Y:Y,"&gt;2")</f>
        <v>4</v>
      </c>
      <c r="J17" s="14">
        <f>COUNTIFS(W:W,A17,Z:Z,"&gt;2")</f>
        <v>0</v>
      </c>
      <c r="K17">
        <f>COUNTIFS(W:W,A17,Y:Y,"&lt;3")</f>
        <v>8</v>
      </c>
      <c r="L17" s="4">
        <f>COUNTIFS(W:W,A17,Z:Z,"&lt;3")</f>
        <v>4</v>
      </c>
      <c r="M17">
        <f t="shared" si="0"/>
        <v>4</v>
      </c>
      <c r="N17">
        <f t="shared" si="1"/>
        <v>32</v>
      </c>
      <c r="O17">
        <f t="shared" si="2"/>
        <v>0</v>
      </c>
      <c r="P17">
        <f t="shared" si="3"/>
        <v>111</v>
      </c>
      <c r="Q17" s="13">
        <f t="shared" si="4"/>
        <v>3.6036036036036037</v>
      </c>
      <c r="R17" s="13">
        <f t="shared" si="5"/>
        <v>28.828828828828829</v>
      </c>
      <c r="S17" s="13">
        <f t="shared" si="6"/>
        <v>0</v>
      </c>
      <c r="T17" s="13"/>
      <c r="U17" s="13"/>
      <c r="V17" s="13"/>
      <c r="W17" s="4" t="s">
        <v>187</v>
      </c>
      <c r="X17" t="str">
        <f>INDEX(B:B,MATCH(W17,A:A,0))</f>
        <v>R126</v>
      </c>
      <c r="Y17">
        <v>2</v>
      </c>
      <c r="Z17">
        <v>3</v>
      </c>
    </row>
    <row r="18" spans="1:26" x14ac:dyDescent="0.25">
      <c r="A18" t="s">
        <v>292</v>
      </c>
      <c r="B18">
        <v>5001</v>
      </c>
      <c r="C18" t="s">
        <v>5</v>
      </c>
      <c r="D18" s="4">
        <v>1</v>
      </c>
      <c r="E18" t="s">
        <v>52</v>
      </c>
      <c r="F18">
        <v>5</v>
      </c>
      <c r="G18">
        <v>103</v>
      </c>
      <c r="H18">
        <v>10</v>
      </c>
      <c r="I18" s="14">
        <f>COUNTIFS(W:W,A18,Y:Y,"&gt;2")</f>
        <v>4</v>
      </c>
      <c r="J18" s="14">
        <f>COUNTIFS(W:W,A18,Z:Z,"&gt;2")</f>
        <v>1</v>
      </c>
      <c r="K18">
        <f>COUNTIFS(W:W,A18,Y:Y,"&lt;3")</f>
        <v>12</v>
      </c>
      <c r="L18" s="4">
        <f>COUNTIFS(W:W,A18,Z:Z,"&lt;3")</f>
        <v>0</v>
      </c>
      <c r="M18">
        <f t="shared" si="0"/>
        <v>5</v>
      </c>
      <c r="N18">
        <f t="shared" si="1"/>
        <v>11</v>
      </c>
      <c r="O18">
        <f t="shared" si="2"/>
        <v>1</v>
      </c>
      <c r="P18">
        <f t="shared" si="3"/>
        <v>130</v>
      </c>
      <c r="Q18" s="13">
        <f t="shared" si="4"/>
        <v>3.8461538461538463</v>
      </c>
      <c r="R18" s="13">
        <f t="shared" si="5"/>
        <v>8.4615384615384617</v>
      </c>
      <c r="S18" s="13">
        <f t="shared" si="6"/>
        <v>20</v>
      </c>
      <c r="T18" s="13"/>
      <c r="U18" s="13"/>
      <c r="V18" s="13"/>
      <c r="W18" s="4" t="s">
        <v>188</v>
      </c>
      <c r="X18" t="str">
        <f>INDEX(B:B,MATCH(W18,A:A,0))</f>
        <v>R4304</v>
      </c>
      <c r="Y18">
        <v>3</v>
      </c>
    </row>
    <row r="19" spans="1:26" x14ac:dyDescent="0.25">
      <c r="A19" t="s">
        <v>298</v>
      </c>
      <c r="B19" t="s">
        <v>8</v>
      </c>
      <c r="C19" t="s">
        <v>5</v>
      </c>
      <c r="D19" s="4">
        <v>1</v>
      </c>
      <c r="E19" t="s">
        <v>52</v>
      </c>
      <c r="F19">
        <v>1</v>
      </c>
      <c r="G19">
        <v>60</v>
      </c>
      <c r="H19">
        <v>55</v>
      </c>
      <c r="I19" s="14">
        <f>COUNTIFS(W:W,A19,Y:Y,"&gt;2")</f>
        <v>0</v>
      </c>
      <c r="J19" s="14">
        <f>COUNTIFS(W:W,A19,Z:Z,"&gt;2")</f>
        <v>1</v>
      </c>
      <c r="K19">
        <f>COUNTIFS(W:W,A19,Y:Y,"&lt;3")</f>
        <v>1</v>
      </c>
      <c r="L19" s="4">
        <f>COUNTIFS(W:W,A19,Z:Z,"&lt;3")</f>
        <v>6</v>
      </c>
      <c r="M19">
        <f t="shared" si="0"/>
        <v>1</v>
      </c>
      <c r="N19">
        <f t="shared" si="1"/>
        <v>62</v>
      </c>
      <c r="O19">
        <f t="shared" si="2"/>
        <v>1</v>
      </c>
      <c r="P19">
        <f t="shared" si="3"/>
        <v>123</v>
      </c>
      <c r="Q19" s="13">
        <f t="shared" si="4"/>
        <v>0.81300813008130091</v>
      </c>
      <c r="R19" s="13">
        <f t="shared" si="5"/>
        <v>50.40650406504065</v>
      </c>
      <c r="S19" s="13">
        <f t="shared" si="6"/>
        <v>100</v>
      </c>
      <c r="T19" s="13"/>
      <c r="U19" s="13"/>
      <c r="V19" s="13"/>
      <c r="W19" s="4" t="s">
        <v>188</v>
      </c>
      <c r="X19" t="str">
        <f>INDEX(B:B,MATCH(W19,A:A,0))</f>
        <v>R4304</v>
      </c>
      <c r="Y19">
        <v>1</v>
      </c>
    </row>
    <row r="20" spans="1:26" x14ac:dyDescent="0.25">
      <c r="A20" t="s">
        <v>299</v>
      </c>
      <c r="B20" t="s">
        <v>8</v>
      </c>
      <c r="C20" t="s">
        <v>5</v>
      </c>
      <c r="D20" s="4">
        <v>1</v>
      </c>
      <c r="E20" t="s">
        <v>52</v>
      </c>
      <c r="F20">
        <v>2</v>
      </c>
      <c r="G20">
        <v>69</v>
      </c>
      <c r="H20">
        <v>42</v>
      </c>
      <c r="I20" s="14">
        <f>COUNTIFS(W:W,A20,Y:Y,"&gt;2")</f>
        <v>2</v>
      </c>
      <c r="J20" s="14">
        <f>COUNTIFS(W:W,A20,Z:Z,"&gt;2")</f>
        <v>0</v>
      </c>
      <c r="K20">
        <f>COUNTIFS(W:W,A20,Y:Y,"&lt;3")</f>
        <v>3</v>
      </c>
      <c r="L20" s="4">
        <f>COUNTIFS(W:W,A20,Z:Z,"&lt;3")</f>
        <v>1</v>
      </c>
      <c r="M20">
        <f t="shared" si="0"/>
        <v>2</v>
      </c>
      <c r="N20">
        <f t="shared" si="1"/>
        <v>43</v>
      </c>
      <c r="O20">
        <f t="shared" si="2"/>
        <v>0</v>
      </c>
      <c r="P20">
        <f t="shared" si="3"/>
        <v>117</v>
      </c>
      <c r="Q20" s="13">
        <f t="shared" si="4"/>
        <v>1.7094017094017095</v>
      </c>
      <c r="R20" s="13">
        <f t="shared" si="5"/>
        <v>36.752136752136757</v>
      </c>
      <c r="S20" s="13">
        <f t="shared" si="6"/>
        <v>0</v>
      </c>
      <c r="T20" s="13"/>
      <c r="U20" s="13"/>
      <c r="V20" s="13"/>
      <c r="W20" s="4" t="s">
        <v>188</v>
      </c>
      <c r="X20" t="str">
        <f>INDEX(B:B,MATCH(W20,A:A,0))</f>
        <v>R4304</v>
      </c>
      <c r="Y20">
        <v>1</v>
      </c>
    </row>
    <row r="21" spans="1:26" x14ac:dyDescent="0.25">
      <c r="A21" t="s">
        <v>300</v>
      </c>
      <c r="B21" t="s">
        <v>8</v>
      </c>
      <c r="C21" t="s">
        <v>5</v>
      </c>
      <c r="D21" s="4">
        <v>1</v>
      </c>
      <c r="E21" t="s">
        <v>52</v>
      </c>
      <c r="F21">
        <v>3</v>
      </c>
      <c r="G21">
        <v>68</v>
      </c>
      <c r="H21">
        <v>17</v>
      </c>
      <c r="I21" s="14">
        <f>COUNTIFS(W:W,A21,Y:Y,"&gt;2")</f>
        <v>0</v>
      </c>
      <c r="J21" s="14">
        <f>COUNTIFS(W:W,A21,Z:Z,"&gt;2")</f>
        <v>1</v>
      </c>
      <c r="K21">
        <f>COUNTIFS(W:W,A21,Y:Y,"&lt;3")</f>
        <v>2</v>
      </c>
      <c r="L21" s="4">
        <f>COUNTIFS(W:W,A21,Z:Z,"&lt;3")</f>
        <v>1</v>
      </c>
      <c r="M21">
        <f t="shared" si="0"/>
        <v>1</v>
      </c>
      <c r="N21">
        <f t="shared" si="1"/>
        <v>19</v>
      </c>
      <c r="O21">
        <f t="shared" si="2"/>
        <v>1</v>
      </c>
      <c r="P21">
        <f t="shared" si="3"/>
        <v>89</v>
      </c>
      <c r="Q21" s="13">
        <f t="shared" si="4"/>
        <v>1.1235955056179776</v>
      </c>
      <c r="R21" s="13">
        <f t="shared" si="5"/>
        <v>21.348314606741571</v>
      </c>
      <c r="S21" s="13">
        <f t="shared" si="6"/>
        <v>100</v>
      </c>
      <c r="T21" s="13"/>
      <c r="U21" s="13"/>
      <c r="V21" s="13"/>
      <c r="W21" s="4" t="s">
        <v>188</v>
      </c>
      <c r="X21" t="str">
        <f>INDEX(B:B,MATCH(W21,A:A,0))</f>
        <v>R4304</v>
      </c>
      <c r="Y21">
        <v>1</v>
      </c>
    </row>
    <row r="22" spans="1:26" x14ac:dyDescent="0.25">
      <c r="A22" t="s">
        <v>301</v>
      </c>
      <c r="B22" t="s">
        <v>8</v>
      </c>
      <c r="C22" t="s">
        <v>5</v>
      </c>
      <c r="D22" s="4">
        <v>1</v>
      </c>
      <c r="E22" t="s">
        <v>52</v>
      </c>
      <c r="F22">
        <v>4</v>
      </c>
      <c r="G22">
        <v>53</v>
      </c>
      <c r="H22">
        <v>6</v>
      </c>
      <c r="I22" s="14">
        <f>COUNTIFS(W:W,A22,Y:Y,"&gt;2")</f>
        <v>0</v>
      </c>
      <c r="J22" s="14">
        <f>COUNTIFS(W:W,A22,Z:Z,"&gt;2")</f>
        <v>0</v>
      </c>
      <c r="K22">
        <f>COUNTIFS(W:W,A22,Y:Y,"&lt;3")</f>
        <v>3</v>
      </c>
      <c r="L22" s="4">
        <f>COUNTIFS(W:W,A22,Z:Z,"&lt;3")</f>
        <v>2</v>
      </c>
      <c r="M22">
        <f t="shared" si="0"/>
        <v>0</v>
      </c>
      <c r="N22">
        <f t="shared" si="1"/>
        <v>8</v>
      </c>
      <c r="O22">
        <f t="shared" si="2"/>
        <v>0</v>
      </c>
      <c r="P22">
        <f t="shared" si="3"/>
        <v>64</v>
      </c>
      <c r="Q22" s="13">
        <f t="shared" si="4"/>
        <v>0</v>
      </c>
      <c r="R22" s="13">
        <f t="shared" si="5"/>
        <v>12.5</v>
      </c>
      <c r="S22" s="13" t="e">
        <f t="shared" si="6"/>
        <v>#DIV/0!</v>
      </c>
      <c r="T22" s="13"/>
      <c r="U22" s="13"/>
      <c r="V22" s="13"/>
      <c r="W22" s="4" t="s">
        <v>189</v>
      </c>
      <c r="X22" t="str">
        <f>INDEX(B:B,MATCH(W22,A:A,0))</f>
        <v>R4304</v>
      </c>
      <c r="Y22">
        <v>1</v>
      </c>
    </row>
    <row r="23" spans="1:26" x14ac:dyDescent="0.25">
      <c r="A23" t="s">
        <v>302</v>
      </c>
      <c r="B23" t="s">
        <v>8</v>
      </c>
      <c r="C23" t="s">
        <v>5</v>
      </c>
      <c r="D23" s="4">
        <v>1</v>
      </c>
      <c r="E23" t="s">
        <v>52</v>
      </c>
      <c r="F23">
        <v>5</v>
      </c>
      <c r="G23">
        <v>65</v>
      </c>
      <c r="H23">
        <v>28</v>
      </c>
      <c r="I23" s="14">
        <f>COUNTIFS(W:W,A23,Y:Y,"&gt;2")</f>
        <v>1</v>
      </c>
      <c r="J23" s="14">
        <f>COUNTIFS(W:W,A23,Z:Z,"&gt;2")</f>
        <v>0</v>
      </c>
      <c r="K23">
        <f>COUNTIFS(W:W,A23,Y:Y,"&lt;3")</f>
        <v>0</v>
      </c>
      <c r="L23" s="4">
        <f>COUNTIFS(W:W,A23,Z:Z,"&lt;3")</f>
        <v>2</v>
      </c>
      <c r="M23">
        <f t="shared" si="0"/>
        <v>1</v>
      </c>
      <c r="N23">
        <f t="shared" si="1"/>
        <v>30</v>
      </c>
      <c r="O23">
        <f t="shared" si="2"/>
        <v>0</v>
      </c>
      <c r="P23">
        <f t="shared" si="3"/>
        <v>96</v>
      </c>
      <c r="Q23" s="13">
        <f t="shared" si="4"/>
        <v>1.0416666666666665</v>
      </c>
      <c r="R23" s="13">
        <f t="shared" si="5"/>
        <v>31.25</v>
      </c>
      <c r="S23" s="13">
        <f t="shared" si="6"/>
        <v>0</v>
      </c>
      <c r="T23" s="13"/>
      <c r="U23" s="13"/>
      <c r="V23" s="13"/>
      <c r="W23" s="4" t="s">
        <v>190</v>
      </c>
      <c r="X23" t="str">
        <f>INDEX(B:B,MATCH(W23,A:A,0))</f>
        <v>R4304</v>
      </c>
      <c r="Y23">
        <v>3</v>
      </c>
    </row>
    <row r="24" spans="1:26" x14ac:dyDescent="0.25">
      <c r="A24" t="s">
        <v>308</v>
      </c>
      <c r="B24" t="s">
        <v>6</v>
      </c>
      <c r="C24" t="s">
        <v>5</v>
      </c>
      <c r="D24" s="4">
        <v>1</v>
      </c>
      <c r="E24" t="s">
        <v>52</v>
      </c>
      <c r="F24">
        <v>1</v>
      </c>
      <c r="G24">
        <v>76</v>
      </c>
      <c r="H24">
        <v>5</v>
      </c>
      <c r="I24" s="14">
        <f>COUNTIFS(W:W,A24,Y:Y,"&gt;2")</f>
        <v>0</v>
      </c>
      <c r="J24" s="14">
        <f>COUNTIFS(W:W,A24,Z:Z,"&gt;2")</f>
        <v>0</v>
      </c>
      <c r="K24">
        <f>COUNTIFS(W:W,A24,Y:Y,"&lt;3")</f>
        <v>1</v>
      </c>
      <c r="L24" s="4">
        <f>COUNTIFS(W:W,A24,Z:Z,"&lt;3")</f>
        <v>0</v>
      </c>
      <c r="M24">
        <f t="shared" si="0"/>
        <v>0</v>
      </c>
      <c r="N24">
        <f t="shared" si="1"/>
        <v>5</v>
      </c>
      <c r="O24">
        <f t="shared" si="2"/>
        <v>0</v>
      </c>
      <c r="P24">
        <f t="shared" si="3"/>
        <v>82</v>
      </c>
      <c r="Q24" s="13">
        <f t="shared" si="4"/>
        <v>0</v>
      </c>
      <c r="R24" s="13">
        <f t="shared" si="5"/>
        <v>6.0975609756097562</v>
      </c>
      <c r="S24" s="13" t="e">
        <f t="shared" si="6"/>
        <v>#DIV/0!</v>
      </c>
      <c r="T24" s="13"/>
      <c r="U24" s="13"/>
      <c r="V24" s="13"/>
      <c r="W24" s="4" t="s">
        <v>190</v>
      </c>
      <c r="X24" t="str">
        <f>INDEX(B:B,MATCH(W24,A:A,0))</f>
        <v>R4304</v>
      </c>
      <c r="Y24">
        <v>2</v>
      </c>
    </row>
    <row r="25" spans="1:26" x14ac:dyDescent="0.25">
      <c r="A25" t="s">
        <v>309</v>
      </c>
      <c r="B25" t="s">
        <v>6</v>
      </c>
      <c r="C25" t="s">
        <v>5</v>
      </c>
      <c r="D25" s="4">
        <v>1</v>
      </c>
      <c r="E25" t="s">
        <v>52</v>
      </c>
      <c r="F25">
        <v>2</v>
      </c>
      <c r="G25">
        <v>156</v>
      </c>
      <c r="H25">
        <v>13</v>
      </c>
      <c r="I25" s="14">
        <f>COUNTIFS(W:W,A25,Y:Y,"&gt;2")</f>
        <v>4</v>
      </c>
      <c r="J25" s="14">
        <f>COUNTIFS(W:W,A25,Z:Z,"&gt;2")</f>
        <v>0</v>
      </c>
      <c r="K25">
        <f>COUNTIFS(W:W,A25,Y:Y,"&lt;3")</f>
        <v>7</v>
      </c>
      <c r="L25" s="4">
        <f>COUNTIFS(W:W,A25,Z:Z,"&lt;3")</f>
        <v>0</v>
      </c>
      <c r="M25">
        <f t="shared" si="0"/>
        <v>4</v>
      </c>
      <c r="N25">
        <f t="shared" si="1"/>
        <v>13</v>
      </c>
      <c r="O25">
        <f t="shared" si="2"/>
        <v>0</v>
      </c>
      <c r="P25">
        <f t="shared" si="3"/>
        <v>180</v>
      </c>
      <c r="Q25" s="13">
        <f t="shared" si="4"/>
        <v>2.2222222222222223</v>
      </c>
      <c r="R25" s="13">
        <f t="shared" si="5"/>
        <v>7.2222222222222214</v>
      </c>
      <c r="S25" s="13">
        <f t="shared" si="6"/>
        <v>0</v>
      </c>
      <c r="T25" s="13"/>
      <c r="U25" s="13"/>
      <c r="V25" s="13"/>
      <c r="W25" s="4" t="s">
        <v>191</v>
      </c>
      <c r="X25" t="str">
        <f>INDEX(B:B,MATCH(W25,A:A,0))</f>
        <v>R4304</v>
      </c>
      <c r="Y25">
        <v>1</v>
      </c>
      <c r="Z25">
        <v>1</v>
      </c>
    </row>
    <row r="26" spans="1:26" x14ac:dyDescent="0.25">
      <c r="A26" t="s">
        <v>310</v>
      </c>
      <c r="B26" t="s">
        <v>6</v>
      </c>
      <c r="C26" t="s">
        <v>5</v>
      </c>
      <c r="D26" s="4">
        <v>1</v>
      </c>
      <c r="E26" t="s">
        <v>52</v>
      </c>
      <c r="F26">
        <v>3</v>
      </c>
      <c r="G26">
        <v>131</v>
      </c>
      <c r="H26">
        <v>27</v>
      </c>
      <c r="I26" s="14">
        <f>COUNTIFS(W:W,A26,Y:Y,"&gt;2")</f>
        <v>2</v>
      </c>
      <c r="J26" s="14">
        <f>COUNTIFS(W:W,A26,Z:Z,"&gt;2")</f>
        <v>0</v>
      </c>
      <c r="K26">
        <f>COUNTIFS(W:W,A26,Y:Y,"&lt;3")</f>
        <v>1</v>
      </c>
      <c r="L26" s="4">
        <f>COUNTIFS(W:W,A26,Z:Z,"&lt;3")</f>
        <v>0</v>
      </c>
      <c r="M26">
        <f t="shared" si="0"/>
        <v>2</v>
      </c>
      <c r="N26">
        <f t="shared" si="1"/>
        <v>27</v>
      </c>
      <c r="O26">
        <f t="shared" si="2"/>
        <v>0</v>
      </c>
      <c r="P26">
        <f t="shared" si="3"/>
        <v>161</v>
      </c>
      <c r="Q26" s="13">
        <f t="shared" si="4"/>
        <v>1.2422360248447204</v>
      </c>
      <c r="R26" s="13">
        <f t="shared" si="5"/>
        <v>16.770186335403729</v>
      </c>
      <c r="S26" s="13">
        <f t="shared" si="6"/>
        <v>0</v>
      </c>
      <c r="T26" s="13"/>
      <c r="U26" s="13"/>
      <c r="V26" s="13"/>
      <c r="W26" s="4" t="s">
        <v>191</v>
      </c>
      <c r="X26" t="str">
        <f>INDEX(B:B,MATCH(W26,A:A,0))</f>
        <v>R4304</v>
      </c>
      <c r="Y26">
        <v>1</v>
      </c>
    </row>
    <row r="27" spans="1:26" x14ac:dyDescent="0.25">
      <c r="A27" t="s">
        <v>311</v>
      </c>
      <c r="B27" t="s">
        <v>6</v>
      </c>
      <c r="C27" t="s">
        <v>5</v>
      </c>
      <c r="D27" s="4">
        <v>1</v>
      </c>
      <c r="E27" t="s">
        <v>52</v>
      </c>
      <c r="F27">
        <v>4</v>
      </c>
      <c r="G27">
        <v>98</v>
      </c>
      <c r="H27">
        <v>18</v>
      </c>
      <c r="I27" s="14">
        <f>COUNTIFS(W:W,A27,Y:Y,"&gt;2")</f>
        <v>1</v>
      </c>
      <c r="J27" s="14">
        <f>COUNTIFS(W:W,A27,Z:Z,"&gt;2")</f>
        <v>0</v>
      </c>
      <c r="K27">
        <f>COUNTIFS(W:W,A27,Y:Y,"&lt;3")</f>
        <v>15</v>
      </c>
      <c r="L27" s="4">
        <f>COUNTIFS(W:W,A27,Z:Z,"&lt;3")</f>
        <v>1</v>
      </c>
      <c r="M27">
        <f t="shared" si="0"/>
        <v>1</v>
      </c>
      <c r="N27">
        <f t="shared" si="1"/>
        <v>19</v>
      </c>
      <c r="O27">
        <f t="shared" si="2"/>
        <v>0</v>
      </c>
      <c r="P27">
        <f t="shared" si="3"/>
        <v>133</v>
      </c>
      <c r="Q27" s="13">
        <f t="shared" si="4"/>
        <v>0.75187969924812026</v>
      </c>
      <c r="R27" s="13">
        <f t="shared" si="5"/>
        <v>14.285714285714285</v>
      </c>
      <c r="S27" s="13">
        <f t="shared" si="6"/>
        <v>0</v>
      </c>
      <c r="T27" s="13"/>
      <c r="U27" s="13"/>
      <c r="V27" s="13"/>
      <c r="W27" s="4" t="s">
        <v>192</v>
      </c>
      <c r="X27" t="str">
        <f>INDEX(B:B,MATCH(W27,A:A,0))</f>
        <v>R4304</v>
      </c>
      <c r="Y27">
        <v>1</v>
      </c>
    </row>
    <row r="28" spans="1:26" x14ac:dyDescent="0.25">
      <c r="A28" t="s">
        <v>312</v>
      </c>
      <c r="B28" t="s">
        <v>6</v>
      </c>
      <c r="C28" t="s">
        <v>5</v>
      </c>
      <c r="D28" s="4">
        <v>1</v>
      </c>
      <c r="E28" t="s">
        <v>52</v>
      </c>
      <c r="F28">
        <v>5</v>
      </c>
      <c r="G28">
        <v>84</v>
      </c>
      <c r="H28">
        <v>19</v>
      </c>
      <c r="I28" s="14">
        <f>COUNTIFS(W:W,A28,Y:Y,"&gt;2")</f>
        <v>2</v>
      </c>
      <c r="J28" s="14">
        <f>COUNTIFS(W:W,A28,Z:Z,"&gt;2")</f>
        <v>0</v>
      </c>
      <c r="K28">
        <f>COUNTIFS(W:W,A28,Y:Y,"&lt;3")</f>
        <v>1</v>
      </c>
      <c r="L28" s="4">
        <f>COUNTIFS(W:W,A28,Z:Z,"&lt;3")</f>
        <v>0</v>
      </c>
      <c r="M28">
        <f t="shared" si="0"/>
        <v>2</v>
      </c>
      <c r="N28">
        <f t="shared" si="1"/>
        <v>19</v>
      </c>
      <c r="O28">
        <f t="shared" si="2"/>
        <v>0</v>
      </c>
      <c r="P28">
        <f t="shared" si="3"/>
        <v>106</v>
      </c>
      <c r="Q28" s="13">
        <f t="shared" si="4"/>
        <v>1.8867924528301887</v>
      </c>
      <c r="R28" s="13">
        <f t="shared" si="5"/>
        <v>17.924528301886792</v>
      </c>
      <c r="S28" s="13">
        <f t="shared" si="6"/>
        <v>0</v>
      </c>
      <c r="T28" s="13"/>
      <c r="U28" s="13"/>
      <c r="V28" s="13"/>
      <c r="W28" s="4" t="s">
        <v>193</v>
      </c>
      <c r="X28" t="str">
        <f>INDEX(B:B,MATCH(W28,A:A,0))</f>
        <v>X227</v>
      </c>
      <c r="Y28">
        <v>3</v>
      </c>
    </row>
    <row r="29" spans="1:26" x14ac:dyDescent="0.25">
      <c r="A29" t="s">
        <v>293</v>
      </c>
      <c r="B29" t="s">
        <v>4</v>
      </c>
      <c r="C29" t="s">
        <v>5</v>
      </c>
      <c r="D29" s="4">
        <v>1</v>
      </c>
      <c r="E29" t="s">
        <v>52</v>
      </c>
      <c r="F29">
        <v>1</v>
      </c>
      <c r="G29">
        <v>97</v>
      </c>
      <c r="H29">
        <v>16</v>
      </c>
      <c r="I29" s="14">
        <f>COUNTIFS(W:W,A29,Y:Y,"&gt;2")</f>
        <v>0</v>
      </c>
      <c r="J29" s="14">
        <f>COUNTIFS(W:W,A29,Z:Z,"&gt;2")</f>
        <v>0</v>
      </c>
      <c r="K29">
        <f>COUNTIFS(W:W,A29,Y:Y,"&lt;3")</f>
        <v>7</v>
      </c>
      <c r="L29" s="4">
        <f>COUNTIFS(W:W,A29,Z:Z,"&lt;3")</f>
        <v>0</v>
      </c>
      <c r="M29">
        <f t="shared" si="0"/>
        <v>0</v>
      </c>
      <c r="N29">
        <f t="shared" si="1"/>
        <v>16</v>
      </c>
      <c r="O29">
        <f t="shared" si="2"/>
        <v>0</v>
      </c>
      <c r="P29">
        <f t="shared" si="3"/>
        <v>120</v>
      </c>
      <c r="Q29" s="13">
        <f t="shared" si="4"/>
        <v>0</v>
      </c>
      <c r="R29" s="13">
        <f t="shared" si="5"/>
        <v>13.333333333333334</v>
      </c>
      <c r="S29" s="13" t="e">
        <f t="shared" si="6"/>
        <v>#DIV/0!</v>
      </c>
      <c r="T29" s="13"/>
      <c r="U29" s="13"/>
      <c r="V29" s="13"/>
      <c r="W29" s="4" t="s">
        <v>193</v>
      </c>
      <c r="X29" t="str">
        <f>INDEX(B:B,MATCH(W29,A:A,0))</f>
        <v>X227</v>
      </c>
      <c r="Y29">
        <v>1</v>
      </c>
    </row>
    <row r="30" spans="1:26" x14ac:dyDescent="0.25">
      <c r="A30" t="s">
        <v>294</v>
      </c>
      <c r="B30" t="s">
        <v>4</v>
      </c>
      <c r="C30" t="s">
        <v>5</v>
      </c>
      <c r="D30" s="4">
        <v>1</v>
      </c>
      <c r="E30" t="s">
        <v>52</v>
      </c>
      <c r="F30">
        <v>2</v>
      </c>
      <c r="G30">
        <v>94</v>
      </c>
      <c r="H30">
        <v>16</v>
      </c>
      <c r="I30" s="14">
        <f>COUNTIFS(W:W,A30,Y:Y,"&gt;2")</f>
        <v>1</v>
      </c>
      <c r="J30" s="14">
        <f>COUNTIFS(W:W,A30,Z:Z,"&gt;2")</f>
        <v>0</v>
      </c>
      <c r="K30">
        <f>COUNTIFS(W:W,A30,Y:Y,"&lt;3")</f>
        <v>1</v>
      </c>
      <c r="L30" s="4">
        <f>COUNTIFS(W:W,A30,Z:Z,"&lt;3")</f>
        <v>0</v>
      </c>
      <c r="M30">
        <f t="shared" si="0"/>
        <v>1</v>
      </c>
      <c r="N30">
        <f t="shared" si="1"/>
        <v>16</v>
      </c>
      <c r="O30">
        <f t="shared" si="2"/>
        <v>0</v>
      </c>
      <c r="P30">
        <f t="shared" si="3"/>
        <v>112</v>
      </c>
      <c r="Q30" s="13">
        <f t="shared" si="4"/>
        <v>0.89285714285714279</v>
      </c>
      <c r="R30" s="13">
        <f t="shared" si="5"/>
        <v>14.285714285714285</v>
      </c>
      <c r="S30" s="13">
        <f t="shared" si="6"/>
        <v>0</v>
      </c>
      <c r="T30" s="13"/>
      <c r="U30" s="13"/>
      <c r="V30" s="13"/>
      <c r="W30" s="4" t="s">
        <v>193</v>
      </c>
      <c r="X30" t="str">
        <f>INDEX(B:B,MATCH(W30,A:A,0))</f>
        <v>X227</v>
      </c>
      <c r="Y30">
        <v>3</v>
      </c>
    </row>
    <row r="31" spans="1:26" x14ac:dyDescent="0.25">
      <c r="A31" t="s">
        <v>295</v>
      </c>
      <c r="B31" t="s">
        <v>4</v>
      </c>
      <c r="C31" t="s">
        <v>5</v>
      </c>
      <c r="D31" s="4">
        <v>1</v>
      </c>
      <c r="E31" t="s">
        <v>52</v>
      </c>
      <c r="F31">
        <v>3</v>
      </c>
      <c r="G31">
        <v>99</v>
      </c>
      <c r="H31">
        <v>38</v>
      </c>
      <c r="I31" s="14">
        <f>COUNTIFS(W:W,A31,Y:Y,"&gt;2")</f>
        <v>1</v>
      </c>
      <c r="J31" s="14">
        <f>COUNTIFS(W:W,A31,Z:Z,"&gt;2")</f>
        <v>0</v>
      </c>
      <c r="K31">
        <f>COUNTIFS(W:W,A31,Y:Y,"&lt;3")</f>
        <v>6</v>
      </c>
      <c r="L31" s="4">
        <f>COUNTIFS(W:W,A31,Z:Z,"&lt;3")</f>
        <v>0</v>
      </c>
      <c r="M31">
        <f t="shared" si="0"/>
        <v>1</v>
      </c>
      <c r="N31">
        <f t="shared" si="1"/>
        <v>38</v>
      </c>
      <c r="O31">
        <f t="shared" si="2"/>
        <v>0</v>
      </c>
      <c r="P31">
        <f t="shared" si="3"/>
        <v>144</v>
      </c>
      <c r="Q31" s="13">
        <f t="shared" si="4"/>
        <v>0.69444444444444442</v>
      </c>
      <c r="R31" s="13">
        <f t="shared" si="5"/>
        <v>26.388888888888889</v>
      </c>
      <c r="S31" s="13">
        <f t="shared" si="6"/>
        <v>0</v>
      </c>
      <c r="T31" s="13"/>
      <c r="U31" s="13"/>
      <c r="V31" s="13"/>
      <c r="W31" s="4" t="s">
        <v>193</v>
      </c>
      <c r="X31" t="str">
        <f>INDEX(B:B,MATCH(W31,A:A,0))</f>
        <v>X227</v>
      </c>
      <c r="Y31">
        <v>1</v>
      </c>
    </row>
    <row r="32" spans="1:26" x14ac:dyDescent="0.25">
      <c r="A32" t="s">
        <v>296</v>
      </c>
      <c r="B32" t="s">
        <v>4</v>
      </c>
      <c r="C32" t="s">
        <v>5</v>
      </c>
      <c r="D32" s="4">
        <v>1</v>
      </c>
      <c r="E32" t="s">
        <v>52</v>
      </c>
      <c r="F32">
        <v>4</v>
      </c>
      <c r="G32">
        <v>65</v>
      </c>
      <c r="H32">
        <v>19</v>
      </c>
      <c r="I32" s="14">
        <f>COUNTIFS(W:W,A32,Y:Y,"&gt;2")</f>
        <v>1</v>
      </c>
      <c r="J32" s="14">
        <f>COUNTIFS(W:W,A32,Z:Z,"&gt;2")</f>
        <v>1</v>
      </c>
      <c r="K32">
        <f>COUNTIFS(W:W,A32,Y:Y,"&lt;3")</f>
        <v>4</v>
      </c>
      <c r="L32" s="4">
        <f>COUNTIFS(W:W,A32,Z:Z,"&lt;3")</f>
        <v>1</v>
      </c>
      <c r="M32">
        <f t="shared" si="0"/>
        <v>2</v>
      </c>
      <c r="N32">
        <f t="shared" si="1"/>
        <v>21</v>
      </c>
      <c r="O32">
        <f t="shared" si="2"/>
        <v>1</v>
      </c>
      <c r="P32">
        <f t="shared" si="3"/>
        <v>91</v>
      </c>
      <c r="Q32" s="13">
        <f t="shared" si="4"/>
        <v>2.197802197802198</v>
      </c>
      <c r="R32" s="13">
        <f t="shared" si="5"/>
        <v>23.076923076923077</v>
      </c>
      <c r="S32" s="13">
        <f t="shared" si="6"/>
        <v>50</v>
      </c>
      <c r="T32" s="13"/>
      <c r="U32" s="13"/>
      <c r="V32" s="13"/>
      <c r="W32" s="4" t="s">
        <v>193</v>
      </c>
      <c r="X32" t="str">
        <f>INDEX(B:B,MATCH(W32,A:A,0))</f>
        <v>X227</v>
      </c>
      <c r="Y32">
        <v>2</v>
      </c>
    </row>
    <row r="33" spans="1:26" x14ac:dyDescent="0.25">
      <c r="A33" t="s">
        <v>297</v>
      </c>
      <c r="B33" t="s">
        <v>4</v>
      </c>
      <c r="C33" t="s">
        <v>5</v>
      </c>
      <c r="D33" s="4">
        <v>1</v>
      </c>
      <c r="E33" t="s">
        <v>52</v>
      </c>
      <c r="F33">
        <v>5</v>
      </c>
      <c r="G33">
        <v>90</v>
      </c>
      <c r="H33">
        <v>44</v>
      </c>
      <c r="I33" s="14">
        <f>COUNTIFS(W:W,A33,Y:Y,"&gt;2")</f>
        <v>0</v>
      </c>
      <c r="J33" s="14">
        <f>COUNTIFS(W:W,A33,Z:Z,"&gt;2")</f>
        <v>1</v>
      </c>
      <c r="K33">
        <f>COUNTIFS(W:W,A33,Y:Y,"&lt;3")</f>
        <v>1</v>
      </c>
      <c r="L33" s="4">
        <f>COUNTIFS(W:W,A33,Z:Z,"&lt;3")</f>
        <v>4</v>
      </c>
      <c r="M33">
        <f t="shared" si="0"/>
        <v>1</v>
      </c>
      <c r="N33">
        <f t="shared" si="1"/>
        <v>49</v>
      </c>
      <c r="O33">
        <f t="shared" si="2"/>
        <v>1</v>
      </c>
      <c r="P33">
        <f t="shared" si="3"/>
        <v>140</v>
      </c>
      <c r="Q33" s="13">
        <f t="shared" si="4"/>
        <v>0.7142857142857143</v>
      </c>
      <c r="R33" s="13">
        <f t="shared" si="5"/>
        <v>35</v>
      </c>
      <c r="S33" s="13">
        <f t="shared" si="6"/>
        <v>100</v>
      </c>
      <c r="T33" s="13"/>
      <c r="U33" s="13"/>
      <c r="V33" s="13"/>
      <c r="W33" s="4" t="s">
        <v>193</v>
      </c>
      <c r="X33" t="str">
        <f>INDEX(B:B,MATCH(W33,A:A,0))</f>
        <v>X227</v>
      </c>
      <c r="Y33">
        <v>1</v>
      </c>
    </row>
    <row r="34" spans="1:26" x14ac:dyDescent="0.25">
      <c r="A34" t="s">
        <v>318</v>
      </c>
      <c r="B34" t="s">
        <v>9</v>
      </c>
      <c r="C34" t="s">
        <v>3</v>
      </c>
      <c r="D34" s="4">
        <v>2</v>
      </c>
      <c r="E34" t="s">
        <v>52</v>
      </c>
      <c r="F34">
        <v>1</v>
      </c>
      <c r="G34">
        <v>72</v>
      </c>
      <c r="H34">
        <v>3</v>
      </c>
      <c r="I34" s="14">
        <f>COUNTIFS(W:W,A34,Y:Y,"&gt;2")</f>
        <v>0</v>
      </c>
      <c r="J34" s="14">
        <f>COUNTIFS(W:W,A34,Z:Z,"&gt;2")</f>
        <v>0</v>
      </c>
      <c r="K34">
        <f>COUNTIFS(W:W,A34,Y:Y,"&lt;3")</f>
        <v>2</v>
      </c>
      <c r="L34" s="4">
        <f>COUNTIFS(W:W,A34,Z:Z,"&lt;3")</f>
        <v>1</v>
      </c>
      <c r="M34">
        <f t="shared" si="0"/>
        <v>0</v>
      </c>
      <c r="N34">
        <f t="shared" si="1"/>
        <v>4</v>
      </c>
      <c r="O34">
        <f t="shared" si="2"/>
        <v>0</v>
      </c>
      <c r="P34">
        <f t="shared" si="3"/>
        <v>78</v>
      </c>
      <c r="Q34" s="13">
        <f t="shared" si="4"/>
        <v>0</v>
      </c>
      <c r="R34" s="13">
        <f t="shared" si="5"/>
        <v>5.1282051282051277</v>
      </c>
      <c r="S34" s="13" t="e">
        <f t="shared" si="6"/>
        <v>#DIV/0!</v>
      </c>
      <c r="T34" s="13"/>
      <c r="U34" s="13"/>
      <c r="V34" s="13"/>
      <c r="W34" s="4" t="s">
        <v>193</v>
      </c>
      <c r="X34" t="str">
        <f>INDEX(B:B,MATCH(W34,A:A,0))</f>
        <v>X227</v>
      </c>
      <c r="Y34">
        <v>3</v>
      </c>
    </row>
    <row r="35" spans="1:26" x14ac:dyDescent="0.25">
      <c r="A35" t="s">
        <v>319</v>
      </c>
      <c r="B35" t="s">
        <v>9</v>
      </c>
      <c r="C35" t="s">
        <v>3</v>
      </c>
      <c r="D35" s="4">
        <v>2</v>
      </c>
      <c r="E35" t="s">
        <v>52</v>
      </c>
      <c r="F35">
        <v>2</v>
      </c>
      <c r="G35">
        <v>74</v>
      </c>
      <c r="H35">
        <v>7</v>
      </c>
      <c r="I35" s="14">
        <f>COUNTIFS(W:W,A35,Y:Y,"&gt;2")</f>
        <v>0</v>
      </c>
      <c r="J35" s="14">
        <f>COUNTIFS(W:W,A35,Z:Z,"&gt;2")</f>
        <v>0</v>
      </c>
      <c r="K35">
        <f>COUNTIFS(W:W,A35,Y:Y,"&lt;3")</f>
        <v>1</v>
      </c>
      <c r="L35" s="4">
        <f>COUNTIFS(W:W,A35,Z:Z,"&lt;3")</f>
        <v>0</v>
      </c>
      <c r="M35">
        <f t="shared" si="0"/>
        <v>0</v>
      </c>
      <c r="N35">
        <f t="shared" si="1"/>
        <v>7</v>
      </c>
      <c r="O35">
        <f t="shared" si="2"/>
        <v>0</v>
      </c>
      <c r="P35">
        <f t="shared" si="3"/>
        <v>82</v>
      </c>
      <c r="Q35" s="13">
        <f t="shared" si="4"/>
        <v>0</v>
      </c>
      <c r="R35" s="13">
        <f t="shared" si="5"/>
        <v>8.536585365853659</v>
      </c>
      <c r="S35" s="13" t="e">
        <f t="shared" si="6"/>
        <v>#DIV/0!</v>
      </c>
      <c r="T35" s="13"/>
      <c r="U35" s="13"/>
      <c r="V35" s="13"/>
      <c r="W35" s="4" t="s">
        <v>193</v>
      </c>
      <c r="X35" t="str">
        <f>INDEX(B:B,MATCH(W35,A:A,0))</f>
        <v>X227</v>
      </c>
      <c r="Y35">
        <v>1</v>
      </c>
    </row>
    <row r="36" spans="1:26" x14ac:dyDescent="0.25">
      <c r="A36" t="s">
        <v>320</v>
      </c>
      <c r="B36" t="s">
        <v>9</v>
      </c>
      <c r="C36" t="s">
        <v>3</v>
      </c>
      <c r="D36" s="4">
        <v>2</v>
      </c>
      <c r="E36" t="s">
        <v>52</v>
      </c>
      <c r="F36">
        <v>3</v>
      </c>
      <c r="G36">
        <v>73</v>
      </c>
      <c r="H36">
        <v>0</v>
      </c>
      <c r="I36" s="14">
        <f>COUNTIFS(W:W,A36,Y:Y,"&gt;2")</f>
        <v>1</v>
      </c>
      <c r="J36" s="14">
        <f>COUNTIFS(W:W,A36,Z:Z,"&gt;2")</f>
        <v>0</v>
      </c>
      <c r="K36">
        <f>COUNTIFS(W:W,A36,Y:Y,"&lt;3")</f>
        <v>0</v>
      </c>
      <c r="L36" s="4">
        <f>COUNTIFS(W:W,A36,Z:Z,"&lt;3")</f>
        <v>0</v>
      </c>
      <c r="M36">
        <f t="shared" si="0"/>
        <v>1</v>
      </c>
      <c r="N36">
        <f t="shared" si="1"/>
        <v>0</v>
      </c>
      <c r="O36">
        <f t="shared" si="2"/>
        <v>0</v>
      </c>
      <c r="P36">
        <f t="shared" si="3"/>
        <v>74</v>
      </c>
      <c r="Q36" s="13">
        <f t="shared" si="4"/>
        <v>1.3513513513513513</v>
      </c>
      <c r="R36" s="13">
        <f t="shared" si="5"/>
        <v>0</v>
      </c>
      <c r="S36" s="13">
        <f t="shared" si="6"/>
        <v>0</v>
      </c>
      <c r="T36" s="13"/>
      <c r="U36" s="13"/>
      <c r="V36" s="13"/>
      <c r="W36" s="4" t="s">
        <v>193</v>
      </c>
      <c r="X36" t="str">
        <f>INDEX(B:B,MATCH(W36,A:A,0))</f>
        <v>X227</v>
      </c>
      <c r="Y36">
        <v>1</v>
      </c>
    </row>
    <row r="37" spans="1:26" x14ac:dyDescent="0.25">
      <c r="A37" t="s">
        <v>321</v>
      </c>
      <c r="B37" t="s">
        <v>9</v>
      </c>
      <c r="C37" t="s">
        <v>3</v>
      </c>
      <c r="D37" s="4">
        <v>2</v>
      </c>
      <c r="E37" t="s">
        <v>52</v>
      </c>
      <c r="F37">
        <v>4</v>
      </c>
      <c r="G37">
        <v>60</v>
      </c>
      <c r="H37">
        <v>10</v>
      </c>
      <c r="I37" s="14">
        <f>COUNTIFS(W:W,A37,Y:Y,"&gt;2")</f>
        <v>1</v>
      </c>
      <c r="J37" s="14">
        <f>COUNTIFS(W:W,A37,Z:Z,"&gt;2")</f>
        <v>2</v>
      </c>
      <c r="K37">
        <f>COUNTIFS(W:W,A37,Y:Y,"&lt;3")</f>
        <v>0</v>
      </c>
      <c r="L37" s="4">
        <f>COUNTIFS(W:W,A37,Z:Z,"&lt;3")</f>
        <v>0</v>
      </c>
      <c r="M37">
        <f t="shared" si="0"/>
        <v>3</v>
      </c>
      <c r="N37">
        <f t="shared" si="1"/>
        <v>12</v>
      </c>
      <c r="O37">
        <f t="shared" si="2"/>
        <v>2</v>
      </c>
      <c r="P37">
        <f t="shared" si="3"/>
        <v>73</v>
      </c>
      <c r="Q37" s="13">
        <f t="shared" si="4"/>
        <v>4.10958904109589</v>
      </c>
      <c r="R37" s="13">
        <f t="shared" si="5"/>
        <v>16.43835616438356</v>
      </c>
      <c r="S37" s="13">
        <f t="shared" si="6"/>
        <v>66.666666666666657</v>
      </c>
      <c r="T37" s="13"/>
      <c r="U37" s="13"/>
      <c r="V37" s="13"/>
      <c r="W37" s="4" t="s">
        <v>193</v>
      </c>
      <c r="X37" t="str">
        <f>INDEX(B:B,MATCH(W37,A:A,0))</f>
        <v>X227</v>
      </c>
      <c r="Y37">
        <v>2</v>
      </c>
    </row>
    <row r="38" spans="1:26" x14ac:dyDescent="0.25">
      <c r="A38" t="s">
        <v>322</v>
      </c>
      <c r="B38" t="s">
        <v>9</v>
      </c>
      <c r="C38" t="s">
        <v>3</v>
      </c>
      <c r="D38" s="4">
        <v>2</v>
      </c>
      <c r="E38" t="s">
        <v>52</v>
      </c>
      <c r="F38">
        <v>5</v>
      </c>
      <c r="G38">
        <v>45</v>
      </c>
      <c r="H38">
        <v>0</v>
      </c>
      <c r="I38" s="14">
        <f>COUNTIFS(W:W,A38,Y:Y,"&gt;2")</f>
        <v>0</v>
      </c>
      <c r="J38" s="14">
        <f>COUNTIFS(W:W,A38,Z:Z,"&gt;2")</f>
        <v>0</v>
      </c>
      <c r="K38">
        <f>COUNTIFS(W:W,A38,Y:Y,"&lt;3")</f>
        <v>1</v>
      </c>
      <c r="L38" s="4">
        <f>COUNTIFS(W:W,A38,Z:Z,"&lt;3")</f>
        <v>0</v>
      </c>
      <c r="M38">
        <f t="shared" si="0"/>
        <v>0</v>
      </c>
      <c r="N38">
        <f t="shared" si="1"/>
        <v>0</v>
      </c>
      <c r="O38">
        <f t="shared" si="2"/>
        <v>0</v>
      </c>
      <c r="P38">
        <f t="shared" si="3"/>
        <v>46</v>
      </c>
      <c r="Q38" s="13">
        <f t="shared" si="4"/>
        <v>0</v>
      </c>
      <c r="R38" s="13">
        <f t="shared" si="5"/>
        <v>0</v>
      </c>
      <c r="S38" s="13" t="e">
        <f t="shared" si="6"/>
        <v>#DIV/0!</v>
      </c>
      <c r="T38" s="13"/>
      <c r="U38" s="13"/>
      <c r="V38" s="13"/>
      <c r="W38" s="4" t="s">
        <v>194</v>
      </c>
      <c r="X38" t="str">
        <f>INDEX(B:B,MATCH(W38,A:A,0))</f>
        <v>X227</v>
      </c>
      <c r="Y38">
        <v>1</v>
      </c>
      <c r="Z38">
        <v>2</v>
      </c>
    </row>
    <row r="39" spans="1:26" x14ac:dyDescent="0.25">
      <c r="A39" t="s">
        <v>278</v>
      </c>
      <c r="B39" t="s">
        <v>12</v>
      </c>
      <c r="C39" t="s">
        <v>3</v>
      </c>
      <c r="D39" s="4">
        <v>2</v>
      </c>
      <c r="E39" t="s">
        <v>52</v>
      </c>
      <c r="F39">
        <v>1</v>
      </c>
      <c r="G39">
        <v>53</v>
      </c>
      <c r="H39">
        <v>11</v>
      </c>
      <c r="I39" s="14">
        <f>COUNTIFS(W:W,A39,Y:Y,"&gt;2")</f>
        <v>3</v>
      </c>
      <c r="J39" s="14">
        <f>COUNTIFS(W:W,A39,Z:Z,"&gt;2")</f>
        <v>0</v>
      </c>
      <c r="K39">
        <f>COUNTIFS(W:W,A39,Y:Y,"&lt;3")</f>
        <v>3</v>
      </c>
      <c r="L39" s="4">
        <f>COUNTIFS(W:W,A39,Z:Z,"&lt;3")</f>
        <v>0</v>
      </c>
      <c r="M39">
        <f t="shared" si="0"/>
        <v>3</v>
      </c>
      <c r="N39">
        <f t="shared" si="1"/>
        <v>11</v>
      </c>
      <c r="O39">
        <f t="shared" si="2"/>
        <v>0</v>
      </c>
      <c r="P39">
        <f t="shared" si="3"/>
        <v>70</v>
      </c>
      <c r="Q39" s="13">
        <f t="shared" si="4"/>
        <v>4.2857142857142856</v>
      </c>
      <c r="R39" s="13">
        <f t="shared" si="5"/>
        <v>15.714285714285714</v>
      </c>
      <c r="S39" s="13">
        <f t="shared" si="6"/>
        <v>0</v>
      </c>
      <c r="T39" s="13"/>
      <c r="U39" s="13"/>
      <c r="V39" s="13"/>
      <c r="W39" s="4" t="s">
        <v>194</v>
      </c>
      <c r="X39" t="str">
        <f>INDEX(B:B,MATCH(W39,A:A,0))</f>
        <v>X227</v>
      </c>
      <c r="Y39">
        <v>2</v>
      </c>
    </row>
    <row r="40" spans="1:26" x14ac:dyDescent="0.25">
      <c r="A40" t="s">
        <v>279</v>
      </c>
      <c r="B40" t="s">
        <v>12</v>
      </c>
      <c r="C40" t="s">
        <v>3</v>
      </c>
      <c r="D40" s="4">
        <v>2</v>
      </c>
      <c r="E40" t="s">
        <v>52</v>
      </c>
      <c r="F40">
        <v>2</v>
      </c>
      <c r="G40">
        <v>67</v>
      </c>
      <c r="H40">
        <v>19</v>
      </c>
      <c r="I40" s="14">
        <f>COUNTIFS(W:W,A40,Y:Y,"&gt;2")</f>
        <v>1</v>
      </c>
      <c r="J40" s="14">
        <f>COUNTIFS(W:W,A40,Z:Z,"&gt;2")</f>
        <v>1</v>
      </c>
      <c r="K40">
        <f>COUNTIFS(W:W,A40,Y:Y,"&lt;3")</f>
        <v>10</v>
      </c>
      <c r="L40" s="4">
        <f>COUNTIFS(W:W,A40,Z:Z,"&lt;3")</f>
        <v>4</v>
      </c>
      <c r="M40">
        <f t="shared" si="0"/>
        <v>2</v>
      </c>
      <c r="N40">
        <f t="shared" si="1"/>
        <v>24</v>
      </c>
      <c r="O40">
        <f t="shared" si="2"/>
        <v>1</v>
      </c>
      <c r="P40">
        <f t="shared" si="3"/>
        <v>102</v>
      </c>
      <c r="Q40" s="13">
        <f t="shared" si="4"/>
        <v>1.9607843137254901</v>
      </c>
      <c r="R40" s="13">
        <f t="shared" si="5"/>
        <v>23.52941176470588</v>
      </c>
      <c r="S40" s="13">
        <f t="shared" si="6"/>
        <v>50</v>
      </c>
      <c r="T40" s="13"/>
      <c r="U40" s="13"/>
      <c r="V40" s="13"/>
      <c r="W40" s="4" t="s">
        <v>194</v>
      </c>
      <c r="X40" t="str">
        <f>INDEX(B:B,MATCH(W40,A:A,0))</f>
        <v>X227</v>
      </c>
      <c r="Y40">
        <v>1</v>
      </c>
    </row>
    <row r="41" spans="1:26" x14ac:dyDescent="0.25">
      <c r="A41" t="s">
        <v>280</v>
      </c>
      <c r="B41" t="s">
        <v>12</v>
      </c>
      <c r="C41" t="s">
        <v>3</v>
      </c>
      <c r="D41" s="4">
        <v>2</v>
      </c>
      <c r="E41" t="s">
        <v>52</v>
      </c>
      <c r="F41">
        <v>3</v>
      </c>
      <c r="G41">
        <v>71</v>
      </c>
      <c r="H41">
        <v>7</v>
      </c>
      <c r="I41" s="14">
        <f>COUNTIFS(W:W,A41,Y:Y,"&gt;2")</f>
        <v>4</v>
      </c>
      <c r="J41" s="14">
        <f>COUNTIFS(W:W,A41,Z:Z,"&gt;2")</f>
        <v>1</v>
      </c>
      <c r="K41">
        <f>COUNTIFS(W:W,A41,Y:Y,"&lt;3")</f>
        <v>5</v>
      </c>
      <c r="L41" s="4">
        <f>COUNTIFS(W:W,A41,Z:Z,"&lt;3")</f>
        <v>1</v>
      </c>
      <c r="M41">
        <f t="shared" si="0"/>
        <v>5</v>
      </c>
      <c r="N41">
        <f t="shared" si="1"/>
        <v>9</v>
      </c>
      <c r="O41">
        <f t="shared" si="2"/>
        <v>1</v>
      </c>
      <c r="P41">
        <f t="shared" si="3"/>
        <v>89</v>
      </c>
      <c r="Q41" s="13">
        <f t="shared" si="4"/>
        <v>5.6179775280898872</v>
      </c>
      <c r="R41" s="13">
        <f t="shared" si="5"/>
        <v>10.112359550561797</v>
      </c>
      <c r="S41" s="13">
        <f t="shared" si="6"/>
        <v>20</v>
      </c>
      <c r="T41" s="13"/>
      <c r="U41" s="13"/>
      <c r="V41" s="13"/>
      <c r="W41" s="4" t="s">
        <v>194</v>
      </c>
      <c r="X41" t="str">
        <f>INDEX(B:B,MATCH(W41,A:A,0))</f>
        <v>X227</v>
      </c>
      <c r="Y41">
        <v>3</v>
      </c>
    </row>
    <row r="42" spans="1:26" x14ac:dyDescent="0.25">
      <c r="A42" t="s">
        <v>281</v>
      </c>
      <c r="B42" t="s">
        <v>12</v>
      </c>
      <c r="C42" t="s">
        <v>3</v>
      </c>
      <c r="D42" s="4">
        <v>2</v>
      </c>
      <c r="E42" t="s">
        <v>52</v>
      </c>
      <c r="F42">
        <v>4</v>
      </c>
      <c r="G42">
        <v>82</v>
      </c>
      <c r="H42">
        <v>16</v>
      </c>
      <c r="I42" s="14">
        <f>COUNTIFS(W:W,A42,Y:Y,"&gt;2")</f>
        <v>1</v>
      </c>
      <c r="J42" s="14">
        <f>COUNTIFS(W:W,A42,Z:Z,"&gt;2")</f>
        <v>0</v>
      </c>
      <c r="K42">
        <f>COUNTIFS(W:W,A42,Y:Y,"&lt;3")</f>
        <v>3</v>
      </c>
      <c r="L42" s="4">
        <f>COUNTIFS(W:W,A42,Z:Z,"&lt;3")</f>
        <v>1</v>
      </c>
      <c r="M42">
        <f t="shared" si="0"/>
        <v>1</v>
      </c>
      <c r="N42">
        <f t="shared" si="1"/>
        <v>17</v>
      </c>
      <c r="O42">
        <f t="shared" si="2"/>
        <v>0</v>
      </c>
      <c r="P42">
        <f t="shared" si="3"/>
        <v>103</v>
      </c>
      <c r="Q42" s="13">
        <f t="shared" si="4"/>
        <v>0.97087378640776689</v>
      </c>
      <c r="R42" s="13">
        <f t="shared" si="5"/>
        <v>16.50485436893204</v>
      </c>
      <c r="S42" s="13">
        <f t="shared" si="6"/>
        <v>0</v>
      </c>
      <c r="T42" s="13"/>
      <c r="U42" s="13"/>
      <c r="V42" s="13"/>
      <c r="W42" s="4" t="s">
        <v>194</v>
      </c>
      <c r="X42" t="str">
        <f>INDEX(B:B,MATCH(W42,A:A,0))</f>
        <v>X227</v>
      </c>
      <c r="Y42">
        <v>3</v>
      </c>
    </row>
    <row r="43" spans="1:26" x14ac:dyDescent="0.25">
      <c r="A43" t="s">
        <v>282</v>
      </c>
      <c r="B43" t="s">
        <v>12</v>
      </c>
      <c r="C43" t="s">
        <v>3</v>
      </c>
      <c r="D43" s="4">
        <v>2</v>
      </c>
      <c r="E43" t="s">
        <v>52</v>
      </c>
      <c r="F43">
        <v>5</v>
      </c>
      <c r="G43">
        <v>95</v>
      </c>
      <c r="H43">
        <v>31</v>
      </c>
      <c r="I43" s="14">
        <f>COUNTIFS(W:W,A43,Y:Y,"&gt;2")</f>
        <v>1</v>
      </c>
      <c r="J43" s="14">
        <f>COUNTIFS(W:W,A43,Z:Z,"&gt;2")</f>
        <v>0</v>
      </c>
      <c r="K43">
        <f>COUNTIFS(W:W,A43,Y:Y,"&lt;3")</f>
        <v>0</v>
      </c>
      <c r="L43" s="4">
        <f>COUNTIFS(W:W,A43,Z:Z,"&lt;3")</f>
        <v>2</v>
      </c>
      <c r="M43">
        <f t="shared" si="0"/>
        <v>1</v>
      </c>
      <c r="N43">
        <f t="shared" si="1"/>
        <v>33</v>
      </c>
      <c r="O43">
        <f t="shared" si="2"/>
        <v>0</v>
      </c>
      <c r="P43">
        <f t="shared" si="3"/>
        <v>129</v>
      </c>
      <c r="Q43" s="13">
        <f t="shared" si="4"/>
        <v>0.77519379844961245</v>
      </c>
      <c r="R43" s="13">
        <f t="shared" si="5"/>
        <v>25.581395348837212</v>
      </c>
      <c r="S43" s="13">
        <f t="shared" si="6"/>
        <v>0</v>
      </c>
      <c r="T43" s="13"/>
      <c r="U43" s="13"/>
      <c r="V43" s="13"/>
      <c r="W43" s="4" t="s">
        <v>194</v>
      </c>
      <c r="X43" t="str">
        <f>INDEX(B:B,MATCH(W43,A:A,0))</f>
        <v>X227</v>
      </c>
      <c r="Y43">
        <v>5</v>
      </c>
    </row>
    <row r="44" spans="1:26" x14ac:dyDescent="0.25">
      <c r="A44" t="s">
        <v>303</v>
      </c>
      <c r="B44" t="s">
        <v>11</v>
      </c>
      <c r="C44" t="s">
        <v>3</v>
      </c>
      <c r="D44" s="4">
        <v>2</v>
      </c>
      <c r="E44" t="s">
        <v>52</v>
      </c>
      <c r="F44">
        <v>1</v>
      </c>
      <c r="G44">
        <v>53</v>
      </c>
      <c r="H44">
        <v>0</v>
      </c>
      <c r="I44" s="14">
        <f>COUNTIFS(W:W,A44,Y:Y,"&gt;2")</f>
        <v>4</v>
      </c>
      <c r="J44" s="14">
        <f>COUNTIFS(W:W,A44,Z:Z,"&gt;2")</f>
        <v>0</v>
      </c>
      <c r="K44">
        <f>COUNTIFS(W:W,A44,Y:Y,"&lt;3")</f>
        <v>3</v>
      </c>
      <c r="L44" s="4">
        <f>COUNTIFS(W:W,A44,Z:Z,"&lt;3")</f>
        <v>0</v>
      </c>
      <c r="M44">
        <f t="shared" si="0"/>
        <v>4</v>
      </c>
      <c r="N44">
        <f t="shared" si="1"/>
        <v>0</v>
      </c>
      <c r="O44">
        <f t="shared" si="2"/>
        <v>0</v>
      </c>
      <c r="P44">
        <f t="shared" si="3"/>
        <v>60</v>
      </c>
      <c r="Q44" s="13">
        <f t="shared" si="4"/>
        <v>6.666666666666667</v>
      </c>
      <c r="R44" s="13">
        <f t="shared" si="5"/>
        <v>0</v>
      </c>
      <c r="S44" s="13">
        <f t="shared" si="6"/>
        <v>0</v>
      </c>
      <c r="T44" s="13"/>
      <c r="U44" s="13"/>
      <c r="V44" s="13"/>
      <c r="W44" s="4" t="s">
        <v>194</v>
      </c>
      <c r="X44" t="str">
        <f>INDEX(B:B,MATCH(W44,A:A,0))</f>
        <v>X227</v>
      </c>
      <c r="Y44">
        <v>3</v>
      </c>
    </row>
    <row r="45" spans="1:26" x14ac:dyDescent="0.25">
      <c r="A45" t="s">
        <v>304</v>
      </c>
      <c r="B45" t="s">
        <v>11</v>
      </c>
      <c r="C45" t="s">
        <v>3</v>
      </c>
      <c r="D45" s="4">
        <v>2</v>
      </c>
      <c r="E45" t="s">
        <v>52</v>
      </c>
      <c r="F45">
        <v>2</v>
      </c>
      <c r="G45">
        <v>114</v>
      </c>
      <c r="H45">
        <v>0</v>
      </c>
      <c r="I45" s="14">
        <f>COUNTIFS(W:W,A45,Y:Y,"&gt;2")</f>
        <v>1</v>
      </c>
      <c r="J45" s="14">
        <f>COUNTIFS(W:W,A45,Z:Z,"&gt;2")</f>
        <v>0</v>
      </c>
      <c r="K45">
        <f>COUNTIFS(W:W,A45,Y:Y,"&lt;3")</f>
        <v>6</v>
      </c>
      <c r="L45" s="4">
        <f>COUNTIFS(W:W,A45,Z:Z,"&lt;3")</f>
        <v>0</v>
      </c>
      <c r="M45">
        <f t="shared" si="0"/>
        <v>1</v>
      </c>
      <c r="N45">
        <f t="shared" si="1"/>
        <v>0</v>
      </c>
      <c r="O45">
        <f t="shared" si="2"/>
        <v>0</v>
      </c>
      <c r="P45">
        <f t="shared" si="3"/>
        <v>121</v>
      </c>
      <c r="Q45" s="13">
        <f t="shared" si="4"/>
        <v>0.82644628099173556</v>
      </c>
      <c r="R45" s="13">
        <f t="shared" si="5"/>
        <v>0</v>
      </c>
      <c r="S45" s="13">
        <f t="shared" si="6"/>
        <v>0</v>
      </c>
      <c r="T45" s="13"/>
      <c r="U45" s="13"/>
      <c r="V45" s="13"/>
      <c r="W45" s="4" t="s">
        <v>195</v>
      </c>
      <c r="X45" t="str">
        <f>INDEX(B:B,MATCH(W45,A:A,0))</f>
        <v>X227</v>
      </c>
      <c r="Y45">
        <v>1</v>
      </c>
    </row>
    <row r="46" spans="1:26" x14ac:dyDescent="0.25">
      <c r="A46" t="s">
        <v>305</v>
      </c>
      <c r="B46" t="s">
        <v>11</v>
      </c>
      <c r="C46" t="s">
        <v>3</v>
      </c>
      <c r="D46" s="4">
        <v>2</v>
      </c>
      <c r="E46" t="s">
        <v>52</v>
      </c>
      <c r="F46">
        <v>3</v>
      </c>
      <c r="G46">
        <v>72</v>
      </c>
      <c r="H46">
        <v>0</v>
      </c>
      <c r="I46" s="14">
        <f>COUNTIFS(W:W,A46,Y:Y,"&gt;2")</f>
        <v>1</v>
      </c>
      <c r="J46" s="14">
        <f>COUNTIFS(W:W,A46,Z:Z,"&gt;2")</f>
        <v>0</v>
      </c>
      <c r="K46">
        <f>COUNTIFS(W:W,A46,Y:Y,"&lt;3")</f>
        <v>3</v>
      </c>
      <c r="L46" s="4">
        <f>COUNTIFS(W:W,A46,Z:Z,"&lt;3")</f>
        <v>0</v>
      </c>
      <c r="M46">
        <f t="shared" si="0"/>
        <v>1</v>
      </c>
      <c r="N46">
        <f t="shared" si="1"/>
        <v>0</v>
      </c>
      <c r="O46">
        <f t="shared" si="2"/>
        <v>0</v>
      </c>
      <c r="P46">
        <f t="shared" si="3"/>
        <v>76</v>
      </c>
      <c r="Q46" s="13">
        <f t="shared" si="4"/>
        <v>1.3157894736842104</v>
      </c>
      <c r="R46" s="13">
        <f t="shared" si="5"/>
        <v>0</v>
      </c>
      <c r="S46" s="13">
        <f t="shared" si="6"/>
        <v>0</v>
      </c>
      <c r="T46" s="13"/>
      <c r="U46" s="13"/>
      <c r="V46" s="13"/>
      <c r="W46" s="4" t="s">
        <v>195</v>
      </c>
      <c r="X46" t="str">
        <f>INDEX(B:B,MATCH(W46,A:A,0))</f>
        <v>X227</v>
      </c>
      <c r="Y46">
        <v>3</v>
      </c>
    </row>
    <row r="47" spans="1:26" x14ac:dyDescent="0.25">
      <c r="A47" t="s">
        <v>306</v>
      </c>
      <c r="B47" t="s">
        <v>11</v>
      </c>
      <c r="C47" t="s">
        <v>3</v>
      </c>
      <c r="D47" s="4">
        <v>2</v>
      </c>
      <c r="E47" t="s">
        <v>52</v>
      </c>
      <c r="F47">
        <v>4</v>
      </c>
      <c r="G47">
        <v>54</v>
      </c>
      <c r="H47">
        <v>18</v>
      </c>
      <c r="I47" s="14">
        <f>COUNTIFS(W:W,A47,Y:Y,"&gt;2")</f>
        <v>0</v>
      </c>
      <c r="J47" s="14">
        <f>COUNTIFS(W:W,A47,Z:Z,"&gt;2")</f>
        <v>0</v>
      </c>
      <c r="K47">
        <f>COUNTIFS(W:W,A47,Y:Y,"&lt;3")</f>
        <v>2</v>
      </c>
      <c r="L47" s="4">
        <f>COUNTIFS(W:W,A47,Z:Z,"&lt;3")</f>
        <v>1</v>
      </c>
      <c r="M47">
        <f t="shared" si="0"/>
        <v>0</v>
      </c>
      <c r="N47">
        <f t="shared" si="1"/>
        <v>19</v>
      </c>
      <c r="O47">
        <f t="shared" si="2"/>
        <v>0</v>
      </c>
      <c r="P47">
        <f t="shared" si="3"/>
        <v>75</v>
      </c>
      <c r="Q47" s="13">
        <f t="shared" si="4"/>
        <v>0</v>
      </c>
      <c r="R47" s="13">
        <f t="shared" si="5"/>
        <v>25.333333333333336</v>
      </c>
      <c r="S47" s="13" t="e">
        <f t="shared" si="6"/>
        <v>#DIV/0!</v>
      </c>
      <c r="T47" s="13"/>
      <c r="U47" s="13"/>
      <c r="V47" s="13"/>
      <c r="W47" s="4" t="s">
        <v>195</v>
      </c>
      <c r="X47" t="str">
        <f>INDEX(B:B,MATCH(W47,A:A,0))</f>
        <v>X227</v>
      </c>
      <c r="Y47">
        <v>1</v>
      </c>
    </row>
    <row r="48" spans="1:26" x14ac:dyDescent="0.25">
      <c r="A48" t="s">
        <v>307</v>
      </c>
      <c r="B48" t="s">
        <v>11</v>
      </c>
      <c r="C48" t="s">
        <v>3</v>
      </c>
      <c r="D48" s="4">
        <v>2</v>
      </c>
      <c r="E48" t="s">
        <v>52</v>
      </c>
      <c r="F48">
        <v>5</v>
      </c>
      <c r="G48">
        <v>76</v>
      </c>
      <c r="H48">
        <v>3</v>
      </c>
      <c r="I48" s="14">
        <f>COUNTIFS(W:W,A48,Y:Y,"&gt;2")</f>
        <v>0</v>
      </c>
      <c r="J48" s="14">
        <f>COUNTIFS(W:W,A48,Z:Z,"&gt;2")</f>
        <v>0</v>
      </c>
      <c r="K48">
        <f>COUNTIFS(W:W,A48,Y:Y,"&lt;3")</f>
        <v>8</v>
      </c>
      <c r="L48" s="4">
        <f>COUNTIFS(W:W,A48,Z:Z,"&lt;3")</f>
        <v>0</v>
      </c>
      <c r="M48">
        <f t="shared" si="0"/>
        <v>0</v>
      </c>
      <c r="N48">
        <f t="shared" si="1"/>
        <v>3</v>
      </c>
      <c r="O48">
        <f t="shared" si="2"/>
        <v>0</v>
      </c>
      <c r="P48">
        <f t="shared" si="3"/>
        <v>87</v>
      </c>
      <c r="Q48" s="13">
        <f t="shared" si="4"/>
        <v>0</v>
      </c>
      <c r="R48" s="13">
        <f t="shared" si="5"/>
        <v>3.4482758620689653</v>
      </c>
      <c r="S48" s="13" t="e">
        <f t="shared" si="6"/>
        <v>#DIV/0!</v>
      </c>
      <c r="T48" s="13"/>
      <c r="U48" s="13"/>
      <c r="V48" s="13"/>
      <c r="W48" s="4" t="s">
        <v>195</v>
      </c>
      <c r="X48" t="str">
        <f>INDEX(B:B,MATCH(W48,A:A,0))</f>
        <v>X227</v>
      </c>
      <c r="Y48">
        <v>1</v>
      </c>
    </row>
    <row r="49" spans="1:26" x14ac:dyDescent="0.25">
      <c r="A49" t="s">
        <v>283</v>
      </c>
      <c r="B49" t="s">
        <v>10</v>
      </c>
      <c r="C49" t="s">
        <v>3</v>
      </c>
      <c r="D49" s="4">
        <v>2</v>
      </c>
      <c r="E49" t="s">
        <v>52</v>
      </c>
      <c r="F49">
        <v>1</v>
      </c>
      <c r="G49">
        <v>58</v>
      </c>
      <c r="H49">
        <v>15</v>
      </c>
      <c r="I49" s="14">
        <f>COUNTIFS(W:W,A49,Y:Y,"&gt;2")</f>
        <v>0</v>
      </c>
      <c r="J49" s="14">
        <f>COUNTIFS(W:W,A49,Z:Z,"&gt;2")</f>
        <v>0</v>
      </c>
      <c r="K49">
        <f>COUNTIFS(W:W,A49,Y:Y,"&lt;3")</f>
        <v>0</v>
      </c>
      <c r="L49" s="4">
        <f>COUNTIFS(W:W,A49,Z:Z,"&lt;3")</f>
        <v>0</v>
      </c>
      <c r="M49">
        <f t="shared" si="0"/>
        <v>0</v>
      </c>
      <c r="N49">
        <f t="shared" si="1"/>
        <v>15</v>
      </c>
      <c r="O49">
        <f t="shared" si="2"/>
        <v>0</v>
      </c>
      <c r="P49">
        <f t="shared" si="3"/>
        <v>73</v>
      </c>
      <c r="Q49" s="13">
        <f t="shared" si="4"/>
        <v>0</v>
      </c>
      <c r="R49" s="13">
        <f t="shared" si="5"/>
        <v>20.547945205479451</v>
      </c>
      <c r="S49" s="13" t="e">
        <f t="shared" si="6"/>
        <v>#DIV/0!</v>
      </c>
      <c r="T49" s="13"/>
      <c r="U49" s="13"/>
      <c r="V49" s="13"/>
      <c r="W49" s="4" t="s">
        <v>195</v>
      </c>
      <c r="X49" t="str">
        <f>INDEX(B:B,MATCH(W49,A:A,0))</f>
        <v>X227</v>
      </c>
      <c r="Y49">
        <v>3</v>
      </c>
    </row>
    <row r="50" spans="1:26" x14ac:dyDescent="0.25">
      <c r="A50" t="s">
        <v>284</v>
      </c>
      <c r="B50" t="s">
        <v>10</v>
      </c>
      <c r="C50" t="s">
        <v>3</v>
      </c>
      <c r="D50" s="4">
        <v>2</v>
      </c>
      <c r="E50" t="s">
        <v>52</v>
      </c>
      <c r="F50">
        <v>2</v>
      </c>
      <c r="G50">
        <v>66</v>
      </c>
      <c r="H50">
        <v>12</v>
      </c>
      <c r="I50" s="14">
        <f>COUNTIFS(W:W,A50,Y:Y,"&gt;2")</f>
        <v>10</v>
      </c>
      <c r="J50" s="14">
        <f>COUNTIFS(W:W,A50,Z:Z,"&gt;2")</f>
        <v>3</v>
      </c>
      <c r="K50">
        <f>COUNTIFS(W:W,A50,Y:Y,"&lt;3")</f>
        <v>4</v>
      </c>
      <c r="L50" s="4">
        <f>COUNTIFS(W:W,A50,Z:Z,"&lt;3")</f>
        <v>0</v>
      </c>
      <c r="M50">
        <f t="shared" si="0"/>
        <v>13</v>
      </c>
      <c r="N50">
        <f t="shared" si="1"/>
        <v>15</v>
      </c>
      <c r="O50">
        <f t="shared" si="2"/>
        <v>3</v>
      </c>
      <c r="P50">
        <f t="shared" si="3"/>
        <v>95</v>
      </c>
      <c r="Q50" s="13">
        <f t="shared" si="4"/>
        <v>13.684210526315791</v>
      </c>
      <c r="R50" s="13">
        <f t="shared" si="5"/>
        <v>15.789473684210526</v>
      </c>
      <c r="S50" s="13">
        <f t="shared" si="6"/>
        <v>23.076923076923077</v>
      </c>
      <c r="T50" s="13"/>
      <c r="U50" s="13"/>
      <c r="V50" s="13"/>
      <c r="W50" s="4" t="s">
        <v>195</v>
      </c>
      <c r="X50" t="str">
        <f>INDEX(B:B,MATCH(W50,A:A,0))</f>
        <v>X227</v>
      </c>
      <c r="Y50">
        <v>3</v>
      </c>
    </row>
    <row r="51" spans="1:26" x14ac:dyDescent="0.25">
      <c r="A51" t="s">
        <v>285</v>
      </c>
      <c r="B51" t="s">
        <v>10</v>
      </c>
      <c r="C51" t="s">
        <v>3</v>
      </c>
      <c r="D51" s="4">
        <v>2</v>
      </c>
      <c r="E51" t="s">
        <v>52</v>
      </c>
      <c r="F51">
        <v>3</v>
      </c>
      <c r="G51">
        <v>51</v>
      </c>
      <c r="H51">
        <v>8</v>
      </c>
      <c r="I51" s="14">
        <f>COUNTIFS(W:W,A51,Y:Y,"&gt;2")</f>
        <v>5</v>
      </c>
      <c r="J51" s="14">
        <f>COUNTIFS(W:W,A51,Z:Z,"&gt;2")</f>
        <v>1</v>
      </c>
      <c r="K51">
        <f>COUNTIFS(W:W,A51,Y:Y,"&lt;3")</f>
        <v>5</v>
      </c>
      <c r="L51" s="4">
        <f>COUNTIFS(W:W,A51,Z:Z,"&lt;3")</f>
        <v>1</v>
      </c>
      <c r="M51">
        <f t="shared" si="0"/>
        <v>6</v>
      </c>
      <c r="N51">
        <f t="shared" si="1"/>
        <v>10</v>
      </c>
      <c r="O51">
        <f t="shared" si="2"/>
        <v>1</v>
      </c>
      <c r="P51">
        <f t="shared" si="3"/>
        <v>71</v>
      </c>
      <c r="Q51" s="13">
        <f t="shared" si="4"/>
        <v>8.4507042253521121</v>
      </c>
      <c r="R51" s="13">
        <f t="shared" si="5"/>
        <v>14.084507042253522</v>
      </c>
      <c r="S51" s="13">
        <f t="shared" si="6"/>
        <v>16.666666666666664</v>
      </c>
      <c r="T51" s="13"/>
      <c r="U51" s="13"/>
      <c r="V51" s="13"/>
      <c r="W51" s="4" t="s">
        <v>195</v>
      </c>
      <c r="X51" t="str">
        <f>INDEX(B:B,MATCH(W51,A:A,0))</f>
        <v>X227</v>
      </c>
      <c r="Y51">
        <v>3</v>
      </c>
    </row>
    <row r="52" spans="1:26" x14ac:dyDescent="0.25">
      <c r="A52" t="s">
        <v>286</v>
      </c>
      <c r="B52" t="s">
        <v>10</v>
      </c>
      <c r="C52" t="s">
        <v>3</v>
      </c>
      <c r="D52" s="4">
        <v>2</v>
      </c>
      <c r="E52" t="s">
        <v>52</v>
      </c>
      <c r="F52">
        <v>4</v>
      </c>
      <c r="G52">
        <v>53</v>
      </c>
      <c r="H52">
        <v>16</v>
      </c>
      <c r="I52" s="14">
        <f>COUNTIFS(W:W,A52,Y:Y,"&gt;2")</f>
        <v>7</v>
      </c>
      <c r="J52" s="14">
        <f>COUNTIFS(W:W,A52,Z:Z,"&gt;2")</f>
        <v>1</v>
      </c>
      <c r="K52">
        <f>COUNTIFS(W:W,A52,Y:Y,"&lt;3")</f>
        <v>3</v>
      </c>
      <c r="L52" s="4">
        <f>COUNTIFS(W:W,A52,Z:Z,"&lt;3")</f>
        <v>0</v>
      </c>
      <c r="M52">
        <f t="shared" si="0"/>
        <v>8</v>
      </c>
      <c r="N52">
        <f t="shared" si="1"/>
        <v>17</v>
      </c>
      <c r="O52">
        <f t="shared" si="2"/>
        <v>1</v>
      </c>
      <c r="P52">
        <f t="shared" si="3"/>
        <v>80</v>
      </c>
      <c r="Q52" s="13">
        <f t="shared" si="4"/>
        <v>10</v>
      </c>
      <c r="R52" s="13">
        <f t="shared" si="5"/>
        <v>21.25</v>
      </c>
      <c r="S52" s="13">
        <f t="shared" si="6"/>
        <v>12.5</v>
      </c>
      <c r="T52" s="13"/>
      <c r="U52" s="13"/>
      <c r="V52" s="13"/>
      <c r="W52" s="4" t="s">
        <v>196</v>
      </c>
      <c r="X52" t="str">
        <f>INDEX(B:B,MATCH(W52,A:A,0))</f>
        <v>X227</v>
      </c>
      <c r="Y52">
        <v>2</v>
      </c>
    </row>
    <row r="53" spans="1:26" x14ac:dyDescent="0.25">
      <c r="A53" t="s">
        <v>287</v>
      </c>
      <c r="B53" t="s">
        <v>10</v>
      </c>
      <c r="C53" t="s">
        <v>3</v>
      </c>
      <c r="D53" s="4">
        <v>2</v>
      </c>
      <c r="E53" t="s">
        <v>52</v>
      </c>
      <c r="F53">
        <v>5</v>
      </c>
      <c r="G53">
        <v>60</v>
      </c>
      <c r="H53">
        <v>14</v>
      </c>
      <c r="I53" s="14">
        <f>COUNTIFS(W:W,A53,Y:Y,"&gt;2")</f>
        <v>2</v>
      </c>
      <c r="J53" s="14">
        <f>COUNTIFS(W:W,A53,Z:Z,"&gt;2")</f>
        <v>0</v>
      </c>
      <c r="K53">
        <f>COUNTIFS(W:W,A53,Y:Y,"&lt;3")</f>
        <v>7</v>
      </c>
      <c r="L53" s="4">
        <f>COUNTIFS(W:W,A53,Z:Z,"&lt;3")</f>
        <v>0</v>
      </c>
      <c r="M53">
        <f t="shared" si="0"/>
        <v>2</v>
      </c>
      <c r="N53">
        <f t="shared" si="1"/>
        <v>14</v>
      </c>
      <c r="O53">
        <f t="shared" si="2"/>
        <v>0</v>
      </c>
      <c r="P53">
        <f t="shared" si="3"/>
        <v>83</v>
      </c>
      <c r="Q53" s="13">
        <f t="shared" si="4"/>
        <v>2.4096385542168677</v>
      </c>
      <c r="R53" s="13">
        <f t="shared" si="5"/>
        <v>16.867469879518072</v>
      </c>
      <c r="S53" s="13">
        <f t="shared" si="6"/>
        <v>0</v>
      </c>
      <c r="T53" s="13"/>
      <c r="U53" s="13"/>
      <c r="V53" s="13"/>
      <c r="W53" s="4" t="s">
        <v>196</v>
      </c>
      <c r="X53" t="str">
        <f>INDEX(B:B,MATCH(W53,A:A,0))</f>
        <v>X227</v>
      </c>
      <c r="Y53">
        <v>2</v>
      </c>
    </row>
    <row r="54" spans="1:26" x14ac:dyDescent="0.25">
      <c r="A54" t="s">
        <v>273</v>
      </c>
      <c r="B54">
        <v>5043</v>
      </c>
      <c r="C54" t="s">
        <v>5</v>
      </c>
      <c r="D54" s="4">
        <v>2</v>
      </c>
      <c r="E54" t="s">
        <v>52</v>
      </c>
      <c r="F54">
        <v>1</v>
      </c>
      <c r="G54">
        <v>97</v>
      </c>
      <c r="H54">
        <v>26</v>
      </c>
      <c r="I54" s="14">
        <f>COUNTIFS(W:W,A54,Y:Y,"&gt;2")</f>
        <v>7</v>
      </c>
      <c r="J54" s="14">
        <f>COUNTIFS(W:W,A54,Z:Z,"&gt;2")</f>
        <v>2</v>
      </c>
      <c r="K54">
        <f>COUNTIFS(W:W,A54,Y:Y,"&lt;3")</f>
        <v>22</v>
      </c>
      <c r="L54" s="4">
        <f>COUNTIFS(W:W,A54,Z:Z,"&lt;3")</f>
        <v>3</v>
      </c>
      <c r="M54">
        <f t="shared" si="0"/>
        <v>9</v>
      </c>
      <c r="N54">
        <f t="shared" si="1"/>
        <v>31</v>
      </c>
      <c r="O54">
        <f t="shared" si="2"/>
        <v>2</v>
      </c>
      <c r="P54">
        <f t="shared" si="3"/>
        <v>157</v>
      </c>
      <c r="Q54" s="13">
        <f t="shared" si="4"/>
        <v>5.7324840764331215</v>
      </c>
      <c r="R54" s="13">
        <f t="shared" si="5"/>
        <v>19.745222929936308</v>
      </c>
      <c r="S54" s="13">
        <f t="shared" si="6"/>
        <v>22.222222222222221</v>
      </c>
      <c r="T54" s="13"/>
      <c r="U54" s="13"/>
      <c r="V54" s="13"/>
      <c r="W54" s="4" t="s">
        <v>196</v>
      </c>
      <c r="X54" t="str">
        <f>INDEX(B:B,MATCH(W54,A:A,0))</f>
        <v>X227</v>
      </c>
      <c r="Y54">
        <v>2</v>
      </c>
    </row>
    <row r="55" spans="1:26" x14ac:dyDescent="0.25">
      <c r="A55" t="s">
        <v>274</v>
      </c>
      <c r="B55">
        <v>5043</v>
      </c>
      <c r="C55" t="s">
        <v>5</v>
      </c>
      <c r="D55" s="4">
        <v>2</v>
      </c>
      <c r="E55" t="s">
        <v>52</v>
      </c>
      <c r="F55">
        <v>2</v>
      </c>
      <c r="G55">
        <v>62</v>
      </c>
      <c r="H55">
        <v>9</v>
      </c>
      <c r="I55" s="14">
        <f>COUNTIFS(W:W,A55,Y:Y,"&gt;2")</f>
        <v>3</v>
      </c>
      <c r="J55" s="14">
        <f>COUNTIFS(W:W,A55,Z:Z,"&gt;2")</f>
        <v>0</v>
      </c>
      <c r="K55">
        <f>COUNTIFS(W:W,A55,Y:Y,"&lt;3")</f>
        <v>8</v>
      </c>
      <c r="L55" s="4">
        <f>COUNTIFS(W:W,A55,Z:Z,"&lt;3")</f>
        <v>0</v>
      </c>
      <c r="M55">
        <f t="shared" si="0"/>
        <v>3</v>
      </c>
      <c r="N55">
        <f t="shared" si="1"/>
        <v>9</v>
      </c>
      <c r="O55">
        <f t="shared" si="2"/>
        <v>0</v>
      </c>
      <c r="P55">
        <f t="shared" si="3"/>
        <v>82</v>
      </c>
      <c r="Q55" s="13">
        <f t="shared" si="4"/>
        <v>3.6585365853658534</v>
      </c>
      <c r="R55" s="13">
        <f t="shared" si="5"/>
        <v>10.975609756097562</v>
      </c>
      <c r="S55" s="13">
        <f t="shared" si="6"/>
        <v>0</v>
      </c>
      <c r="T55" s="13"/>
      <c r="U55" s="13"/>
      <c r="V55" s="13"/>
      <c r="W55" s="4" t="s">
        <v>196</v>
      </c>
      <c r="X55" t="str">
        <f>INDEX(B:B,MATCH(W55,A:A,0))</f>
        <v>X227</v>
      </c>
      <c r="Y55">
        <v>2</v>
      </c>
    </row>
    <row r="56" spans="1:26" x14ac:dyDescent="0.25">
      <c r="A56" t="s">
        <v>275</v>
      </c>
      <c r="B56">
        <v>5043</v>
      </c>
      <c r="C56" t="s">
        <v>5</v>
      </c>
      <c r="D56" s="4">
        <v>2</v>
      </c>
      <c r="E56" t="s">
        <v>52</v>
      </c>
      <c r="F56">
        <v>3</v>
      </c>
      <c r="G56">
        <v>93</v>
      </c>
      <c r="H56">
        <v>21</v>
      </c>
      <c r="I56" s="14">
        <f>COUNTIFS(W:W,A56,Y:Y,"&gt;2")</f>
        <v>2</v>
      </c>
      <c r="J56" s="14">
        <f>COUNTIFS(W:W,A56,Z:Z,"&gt;2")</f>
        <v>0</v>
      </c>
      <c r="K56">
        <f>COUNTIFS(W:W,A56,Y:Y,"&lt;3")</f>
        <v>13</v>
      </c>
      <c r="L56" s="4">
        <f>COUNTIFS(W:W,A56,Z:Z,"&lt;3")</f>
        <v>1</v>
      </c>
      <c r="M56">
        <f t="shared" si="0"/>
        <v>2</v>
      </c>
      <c r="N56">
        <f t="shared" si="1"/>
        <v>22</v>
      </c>
      <c r="O56">
        <f t="shared" si="2"/>
        <v>0</v>
      </c>
      <c r="P56">
        <f t="shared" si="3"/>
        <v>130</v>
      </c>
      <c r="Q56" s="13">
        <f t="shared" si="4"/>
        <v>1.5384615384615385</v>
      </c>
      <c r="R56" s="13">
        <f t="shared" si="5"/>
        <v>16.923076923076923</v>
      </c>
      <c r="S56" s="13">
        <f t="shared" si="6"/>
        <v>0</v>
      </c>
      <c r="T56" s="13"/>
      <c r="U56" s="13"/>
      <c r="V56" s="13"/>
      <c r="W56" s="4" t="s">
        <v>197</v>
      </c>
      <c r="X56" t="str">
        <f>INDEX(B:B,MATCH(W56,A:A,0))</f>
        <v>X227</v>
      </c>
      <c r="Y56">
        <v>2</v>
      </c>
    </row>
    <row r="57" spans="1:26" x14ac:dyDescent="0.25">
      <c r="A57" t="s">
        <v>276</v>
      </c>
      <c r="B57">
        <v>5043</v>
      </c>
      <c r="C57" t="s">
        <v>5</v>
      </c>
      <c r="D57" s="4">
        <v>2</v>
      </c>
      <c r="E57" t="s">
        <v>52</v>
      </c>
      <c r="F57">
        <v>4</v>
      </c>
      <c r="G57">
        <v>101</v>
      </c>
      <c r="H57">
        <v>16</v>
      </c>
      <c r="I57" s="14">
        <f>COUNTIFS(W:W,A57,Y:Y,"&gt;2")</f>
        <v>4</v>
      </c>
      <c r="J57" s="14">
        <f>COUNTIFS(W:W,A57,Z:Z,"&gt;2")</f>
        <v>0</v>
      </c>
      <c r="K57">
        <f>COUNTIFS(W:W,A57,Y:Y,"&lt;3")</f>
        <v>8</v>
      </c>
      <c r="L57" s="4">
        <f>COUNTIFS(W:W,A57,Z:Z,"&lt;3")</f>
        <v>5</v>
      </c>
      <c r="M57">
        <f t="shared" si="0"/>
        <v>4</v>
      </c>
      <c r="N57">
        <f t="shared" si="1"/>
        <v>21</v>
      </c>
      <c r="O57">
        <f t="shared" si="2"/>
        <v>0</v>
      </c>
      <c r="P57">
        <f t="shared" si="3"/>
        <v>134</v>
      </c>
      <c r="Q57" s="13">
        <f t="shared" si="4"/>
        <v>2.9850746268656714</v>
      </c>
      <c r="R57" s="13">
        <f t="shared" si="5"/>
        <v>15.671641791044777</v>
      </c>
      <c r="S57" s="13">
        <f t="shared" si="6"/>
        <v>0</v>
      </c>
      <c r="T57" s="13"/>
      <c r="U57" s="13"/>
      <c r="V57" s="13"/>
      <c r="W57" s="4" t="s">
        <v>197</v>
      </c>
      <c r="X57" t="str">
        <f>INDEX(B:B,MATCH(W57,A:A,0))</f>
        <v>X227</v>
      </c>
      <c r="Y57">
        <v>3</v>
      </c>
    </row>
    <row r="58" spans="1:26" ht="15.75" customHeight="1" x14ac:dyDescent="0.25">
      <c r="A58" t="s">
        <v>277</v>
      </c>
      <c r="B58">
        <v>5043</v>
      </c>
      <c r="C58" t="s">
        <v>5</v>
      </c>
      <c r="D58" s="4">
        <v>2</v>
      </c>
      <c r="E58" t="s">
        <v>52</v>
      </c>
      <c r="F58">
        <v>5</v>
      </c>
      <c r="G58">
        <v>137</v>
      </c>
      <c r="H58">
        <v>16</v>
      </c>
      <c r="I58" s="14">
        <f>COUNTIFS(W:W,A58,Y:Y,"&gt;2")</f>
        <v>4</v>
      </c>
      <c r="J58" s="14">
        <f>COUNTIFS(W:W,A58,Z:Z,"&gt;2")</f>
        <v>0</v>
      </c>
      <c r="K58">
        <f>COUNTIFS(W:W,A58,Y:Y,"&lt;3")</f>
        <v>8</v>
      </c>
      <c r="L58" s="4">
        <f>COUNTIFS(W:W,A58,Z:Z,"&lt;3")</f>
        <v>0</v>
      </c>
      <c r="M58">
        <f t="shared" si="0"/>
        <v>4</v>
      </c>
      <c r="N58">
        <f t="shared" si="1"/>
        <v>16</v>
      </c>
      <c r="O58">
        <f t="shared" si="2"/>
        <v>0</v>
      </c>
      <c r="P58">
        <f t="shared" si="3"/>
        <v>165</v>
      </c>
      <c r="Q58" s="13">
        <f t="shared" si="4"/>
        <v>2.4242424242424243</v>
      </c>
      <c r="R58" s="13">
        <f t="shared" si="5"/>
        <v>9.6969696969696972</v>
      </c>
      <c r="S58" s="13">
        <f t="shared" si="6"/>
        <v>0</v>
      </c>
      <c r="T58" s="13"/>
      <c r="U58" s="13"/>
      <c r="V58" s="13"/>
      <c r="W58" s="4" t="s">
        <v>197</v>
      </c>
      <c r="X58" t="str">
        <f>INDEX(B:B,MATCH(W58,A:A,0))</f>
        <v>X227</v>
      </c>
      <c r="Y58">
        <v>3</v>
      </c>
    </row>
    <row r="59" spans="1:26" x14ac:dyDescent="0.25">
      <c r="A59" t="s">
        <v>425</v>
      </c>
      <c r="B59" t="s">
        <v>15</v>
      </c>
      <c r="C59" t="s">
        <v>5</v>
      </c>
      <c r="D59" s="4">
        <v>2</v>
      </c>
      <c r="E59" t="s">
        <v>52</v>
      </c>
      <c r="F59">
        <v>2</v>
      </c>
      <c r="G59">
        <v>90</v>
      </c>
      <c r="H59">
        <v>9</v>
      </c>
      <c r="I59" s="14">
        <f>COUNTIFS(W:W,A59,Y:Y,"&gt;2")</f>
        <v>8</v>
      </c>
      <c r="J59" s="14">
        <f>COUNTIFS(W:W,A59,Z:Z,"&gt;2")</f>
        <v>0</v>
      </c>
      <c r="K59">
        <f>COUNTIFS(W:W,A59,Y:Y,"&lt;3")</f>
        <v>26</v>
      </c>
      <c r="L59" s="4">
        <f>COUNTIFS(W:W,A59,Z:Z,"&lt;3")</f>
        <v>5</v>
      </c>
      <c r="M59">
        <f t="shared" si="0"/>
        <v>8</v>
      </c>
      <c r="N59">
        <f t="shared" si="1"/>
        <v>14</v>
      </c>
      <c r="O59">
        <f t="shared" si="2"/>
        <v>0</v>
      </c>
      <c r="P59">
        <f t="shared" si="3"/>
        <v>138</v>
      </c>
      <c r="Q59" s="13">
        <f t="shared" si="4"/>
        <v>5.7971014492753623</v>
      </c>
      <c r="R59" s="13">
        <f t="shared" si="5"/>
        <v>10.144927536231885</v>
      </c>
      <c r="S59" s="13">
        <f t="shared" si="6"/>
        <v>0</v>
      </c>
      <c r="T59" s="13"/>
      <c r="U59" s="13"/>
      <c r="V59" s="13"/>
      <c r="W59" s="4" t="s">
        <v>197</v>
      </c>
      <c r="X59" t="str">
        <f>INDEX(B:B,MATCH(W59,A:A,0))</f>
        <v>X227</v>
      </c>
      <c r="Y59">
        <v>2</v>
      </c>
    </row>
    <row r="60" spans="1:26" x14ac:dyDescent="0.25">
      <c r="A60" t="s">
        <v>424</v>
      </c>
      <c r="B60" t="s">
        <v>15</v>
      </c>
      <c r="C60" t="s">
        <v>5</v>
      </c>
      <c r="D60" s="4">
        <v>2</v>
      </c>
      <c r="E60" t="s">
        <v>52</v>
      </c>
      <c r="F60">
        <v>3</v>
      </c>
      <c r="G60">
        <v>106</v>
      </c>
      <c r="H60">
        <v>16</v>
      </c>
      <c r="I60" s="14">
        <f>COUNTIFS(W:W,A60,Y:Y,"&gt;2")</f>
        <v>2</v>
      </c>
      <c r="J60" s="14">
        <f>COUNTIFS(W:W,A60,Z:Z,"&gt;2")</f>
        <v>0</v>
      </c>
      <c r="K60">
        <f>COUNTIFS(W:W,A60,Y:Y,"&lt;3")</f>
        <v>16</v>
      </c>
      <c r="L60" s="4">
        <f>COUNTIFS(W:W,A60,Z:Z,"&lt;3")</f>
        <v>2</v>
      </c>
      <c r="M60">
        <f t="shared" ref="M60:M110" si="7">SUM(I60:J60)</f>
        <v>2</v>
      </c>
      <c r="N60">
        <f t="shared" ref="N60:N110" si="8">SUM(H60,J60,L60,)</f>
        <v>18</v>
      </c>
      <c r="O60">
        <f t="shared" ref="O60:O110" si="9">J60</f>
        <v>0</v>
      </c>
      <c r="P60">
        <f t="shared" ref="P60:P110" si="10">IF(ISBLANK(G60),"",SUM(G60:L60))</f>
        <v>142</v>
      </c>
      <c r="Q60" s="13">
        <f t="shared" ref="Q60:Q110" si="11">IF(ISBLANK(G60),"",SUM(I60,J60)/P60*100)</f>
        <v>1.4084507042253522</v>
      </c>
      <c r="R60" s="13">
        <f t="shared" ref="R60:R110" si="12">IF(ISBLANK(G60),"",SUM(H60,J60,L60)/P60*100)</f>
        <v>12.676056338028168</v>
      </c>
      <c r="S60" s="13">
        <f t="shared" ref="S60:S110" si="13">IF(ISBLANK(G60),"",J60/SUM(I60,J60)*100)</f>
        <v>0</v>
      </c>
      <c r="T60" s="13"/>
      <c r="U60" s="13"/>
      <c r="V60" s="13"/>
      <c r="W60" s="4" t="s">
        <v>197</v>
      </c>
      <c r="X60" t="str">
        <f>INDEX(B:B,MATCH(W60,A:A,0))</f>
        <v>X227</v>
      </c>
      <c r="Y60">
        <v>1</v>
      </c>
    </row>
    <row r="61" spans="1:26" x14ac:dyDescent="0.25">
      <c r="A61" t="s">
        <v>423</v>
      </c>
      <c r="B61" t="s">
        <v>15</v>
      </c>
      <c r="C61" t="s">
        <v>5</v>
      </c>
      <c r="D61" s="4">
        <v>2</v>
      </c>
      <c r="E61" t="s">
        <v>52</v>
      </c>
      <c r="F61">
        <v>4</v>
      </c>
      <c r="G61">
        <v>64</v>
      </c>
      <c r="H61">
        <v>11</v>
      </c>
      <c r="I61" s="14">
        <f>COUNTIFS(W:W,A61,Y:Y,"&gt;2")</f>
        <v>8</v>
      </c>
      <c r="J61" s="14">
        <f>COUNTIFS(W:W,A61,Z:Z,"&gt;2")</f>
        <v>0</v>
      </c>
      <c r="K61">
        <f>COUNTIFS(W:W,A61,Y:Y,"&lt;3")</f>
        <v>19</v>
      </c>
      <c r="L61" s="4">
        <f>COUNTIFS(W:W,A61,Z:Z,"&lt;3")</f>
        <v>0</v>
      </c>
      <c r="M61">
        <f t="shared" si="7"/>
        <v>8</v>
      </c>
      <c r="N61">
        <f t="shared" si="8"/>
        <v>11</v>
      </c>
      <c r="O61">
        <f t="shared" si="9"/>
        <v>0</v>
      </c>
      <c r="P61">
        <f t="shared" si="10"/>
        <v>102</v>
      </c>
      <c r="Q61" s="13">
        <f t="shared" si="11"/>
        <v>7.8431372549019605</v>
      </c>
      <c r="R61" s="13">
        <f t="shared" si="12"/>
        <v>10.784313725490197</v>
      </c>
      <c r="S61" s="13">
        <f t="shared" si="13"/>
        <v>0</v>
      </c>
      <c r="T61" s="13"/>
      <c r="U61" s="13"/>
      <c r="V61" s="13"/>
      <c r="W61" s="4" t="s">
        <v>198</v>
      </c>
      <c r="X61">
        <f>INDEX(B:B,MATCH(W61,A:A,0))</f>
        <v>3890</v>
      </c>
      <c r="Y61">
        <v>2</v>
      </c>
    </row>
    <row r="62" spans="1:26" x14ac:dyDescent="0.25">
      <c r="A62" t="s">
        <v>422</v>
      </c>
      <c r="B62" t="s">
        <v>15</v>
      </c>
      <c r="C62" t="s">
        <v>5</v>
      </c>
      <c r="D62" s="4">
        <v>2</v>
      </c>
      <c r="E62" t="s">
        <v>52</v>
      </c>
      <c r="F62">
        <v>5</v>
      </c>
      <c r="G62">
        <v>71</v>
      </c>
      <c r="H62">
        <v>22</v>
      </c>
      <c r="I62" s="14">
        <f>COUNTIFS(W:W,A62,Y:Y,"&gt;2")</f>
        <v>1</v>
      </c>
      <c r="J62" s="14">
        <f>COUNTIFS(W:W,A62,Z:Z,"&gt;2")</f>
        <v>0</v>
      </c>
      <c r="K62">
        <f>COUNTIFS(W:W,A62,Y:Y,"&lt;3")</f>
        <v>8</v>
      </c>
      <c r="L62" s="4">
        <f>COUNTIFS(W:W,A62,Z:Z,"&lt;3")</f>
        <v>3</v>
      </c>
      <c r="M62">
        <f t="shared" si="7"/>
        <v>1</v>
      </c>
      <c r="N62">
        <f t="shared" si="8"/>
        <v>25</v>
      </c>
      <c r="O62">
        <f t="shared" si="9"/>
        <v>0</v>
      </c>
      <c r="P62">
        <f t="shared" si="10"/>
        <v>105</v>
      </c>
      <c r="Q62" s="13">
        <f t="shared" si="11"/>
        <v>0.95238095238095244</v>
      </c>
      <c r="R62" s="13">
        <f t="shared" si="12"/>
        <v>23.809523809523807</v>
      </c>
      <c r="S62" s="13">
        <f t="shared" si="13"/>
        <v>0</v>
      </c>
      <c r="T62" s="13"/>
      <c r="U62" s="13"/>
      <c r="V62" s="13"/>
      <c r="W62" s="4" t="s">
        <v>198</v>
      </c>
      <c r="X62">
        <f>INDEX(B:B,MATCH(W62,A:A,0))</f>
        <v>3890</v>
      </c>
      <c r="Y62">
        <v>1</v>
      </c>
      <c r="Z62">
        <v>2</v>
      </c>
    </row>
    <row r="63" spans="1:26" x14ac:dyDescent="0.25">
      <c r="A63" t="s">
        <v>268</v>
      </c>
      <c r="B63" t="s">
        <v>14</v>
      </c>
      <c r="C63" t="s">
        <v>5</v>
      </c>
      <c r="D63" s="4">
        <v>2</v>
      </c>
      <c r="E63" t="s">
        <v>52</v>
      </c>
      <c r="F63">
        <v>1</v>
      </c>
      <c r="G63">
        <v>50</v>
      </c>
      <c r="H63">
        <v>41</v>
      </c>
      <c r="I63" s="14">
        <f>COUNTIFS(W:W,A63,Y:Y,"&gt;2")</f>
        <v>1</v>
      </c>
      <c r="J63" s="14">
        <f>COUNTIFS(W:W,A63,Z:Z,"&gt;2")</f>
        <v>0</v>
      </c>
      <c r="K63">
        <f>COUNTIFS(W:W,A63,Y:Y,"&lt;3")</f>
        <v>5</v>
      </c>
      <c r="L63" s="4">
        <f>COUNTIFS(W:W,A63,Z:Z,"&lt;3")</f>
        <v>2</v>
      </c>
      <c r="M63">
        <f t="shared" si="7"/>
        <v>1</v>
      </c>
      <c r="N63">
        <f t="shared" si="8"/>
        <v>43</v>
      </c>
      <c r="O63">
        <f t="shared" si="9"/>
        <v>0</v>
      </c>
      <c r="P63">
        <f t="shared" si="10"/>
        <v>99</v>
      </c>
      <c r="Q63" s="13">
        <f t="shared" si="11"/>
        <v>1.0101010101010102</v>
      </c>
      <c r="R63" s="13">
        <f t="shared" si="12"/>
        <v>43.43434343434344</v>
      </c>
      <c r="S63" s="13">
        <f t="shared" si="13"/>
        <v>0</v>
      </c>
      <c r="T63" s="13"/>
      <c r="U63" s="13"/>
      <c r="V63" s="13"/>
      <c r="W63" s="4" t="s">
        <v>198</v>
      </c>
      <c r="X63">
        <f>INDEX(B:B,MATCH(W63,A:A,0))</f>
        <v>3890</v>
      </c>
      <c r="Y63">
        <v>1</v>
      </c>
    </row>
    <row r="64" spans="1:26" x14ac:dyDescent="0.25">
      <c r="A64" t="s">
        <v>269</v>
      </c>
      <c r="B64" t="s">
        <v>14</v>
      </c>
      <c r="C64" t="s">
        <v>5</v>
      </c>
      <c r="D64" s="4">
        <v>2</v>
      </c>
      <c r="E64" t="s">
        <v>52</v>
      </c>
      <c r="F64">
        <v>2</v>
      </c>
      <c r="G64">
        <v>59</v>
      </c>
      <c r="H64">
        <v>27</v>
      </c>
      <c r="I64" s="14">
        <f>COUNTIFS(W:W,A64,Y:Y,"&gt;2")</f>
        <v>0</v>
      </c>
      <c r="J64" s="14">
        <f>COUNTIFS(W:W,A64,Z:Z,"&gt;2")</f>
        <v>0</v>
      </c>
      <c r="K64">
        <f>COUNTIFS(W:W,A64,Y:Y,"&lt;3")</f>
        <v>7</v>
      </c>
      <c r="L64" s="4">
        <f>COUNTIFS(W:W,A64,Z:Z,"&lt;3")</f>
        <v>2</v>
      </c>
      <c r="M64">
        <f t="shared" si="7"/>
        <v>0</v>
      </c>
      <c r="N64">
        <f t="shared" si="8"/>
        <v>29</v>
      </c>
      <c r="O64">
        <f t="shared" si="9"/>
        <v>0</v>
      </c>
      <c r="P64">
        <f t="shared" si="10"/>
        <v>95</v>
      </c>
      <c r="Q64" s="13">
        <f t="shared" si="11"/>
        <v>0</v>
      </c>
      <c r="R64" s="13">
        <f t="shared" si="12"/>
        <v>30.526315789473685</v>
      </c>
      <c r="S64" s="13" t="e">
        <f t="shared" si="13"/>
        <v>#DIV/0!</v>
      </c>
      <c r="T64" s="13"/>
      <c r="U64" s="13"/>
      <c r="V64" s="13"/>
      <c r="W64" s="4" t="s">
        <v>198</v>
      </c>
      <c r="X64">
        <f>INDEX(B:B,MATCH(W64,A:A,0))</f>
        <v>3890</v>
      </c>
      <c r="Y64">
        <v>4</v>
      </c>
    </row>
    <row r="65" spans="1:26" x14ac:dyDescent="0.25">
      <c r="A65" t="s">
        <v>270</v>
      </c>
      <c r="B65" t="s">
        <v>14</v>
      </c>
      <c r="C65" t="s">
        <v>5</v>
      </c>
      <c r="D65" s="4">
        <v>2</v>
      </c>
      <c r="E65" t="s">
        <v>52</v>
      </c>
      <c r="F65">
        <v>3</v>
      </c>
      <c r="G65">
        <v>54</v>
      </c>
      <c r="H65">
        <v>22</v>
      </c>
      <c r="I65" s="14">
        <f>COUNTIFS(W:W,A65,Y:Y,"&gt;2")</f>
        <v>0</v>
      </c>
      <c r="J65" s="14">
        <f>COUNTIFS(W:W,A65,Z:Z,"&gt;2")</f>
        <v>0</v>
      </c>
      <c r="K65">
        <f>COUNTIFS(W:W,A65,Y:Y,"&lt;3")</f>
        <v>5</v>
      </c>
      <c r="L65" s="4">
        <f>COUNTIFS(W:W,A65,Z:Z,"&lt;3")</f>
        <v>1</v>
      </c>
      <c r="M65">
        <f t="shared" si="7"/>
        <v>0</v>
      </c>
      <c r="N65">
        <f t="shared" si="8"/>
        <v>23</v>
      </c>
      <c r="O65">
        <f t="shared" si="9"/>
        <v>0</v>
      </c>
      <c r="P65">
        <f t="shared" si="10"/>
        <v>82</v>
      </c>
      <c r="Q65" s="13">
        <f t="shared" si="11"/>
        <v>0</v>
      </c>
      <c r="R65" s="13">
        <f t="shared" si="12"/>
        <v>28.04878048780488</v>
      </c>
      <c r="S65" s="13" t="e">
        <f t="shared" si="13"/>
        <v>#DIV/0!</v>
      </c>
      <c r="T65" s="13"/>
      <c r="U65" s="13"/>
      <c r="V65" s="13"/>
      <c r="W65" s="4" t="s">
        <v>198</v>
      </c>
      <c r="X65">
        <f>INDEX(B:B,MATCH(W65,A:A,0))</f>
        <v>3890</v>
      </c>
      <c r="Y65">
        <v>1</v>
      </c>
    </row>
    <row r="66" spans="1:26" x14ac:dyDescent="0.25">
      <c r="A66" t="s">
        <v>271</v>
      </c>
      <c r="B66" t="s">
        <v>14</v>
      </c>
      <c r="C66" t="s">
        <v>5</v>
      </c>
      <c r="D66" s="4">
        <v>2</v>
      </c>
      <c r="E66" t="s">
        <v>52</v>
      </c>
      <c r="F66">
        <v>4</v>
      </c>
      <c r="G66">
        <v>60</v>
      </c>
      <c r="H66">
        <v>15</v>
      </c>
      <c r="I66" s="14">
        <f>COUNTIFS(W:W,A66,Y:Y,"&gt;2")</f>
        <v>2</v>
      </c>
      <c r="J66" s="14">
        <f>COUNTIFS(W:W,A66,Z:Z,"&gt;2")</f>
        <v>0</v>
      </c>
      <c r="K66">
        <f>COUNTIFS(W:W,A66,Y:Y,"&lt;3")</f>
        <v>6</v>
      </c>
      <c r="L66" s="4">
        <f>COUNTIFS(W:W,A66,Z:Z,"&lt;3")</f>
        <v>0</v>
      </c>
      <c r="M66">
        <f t="shared" si="7"/>
        <v>2</v>
      </c>
      <c r="N66">
        <f t="shared" si="8"/>
        <v>15</v>
      </c>
      <c r="O66">
        <f t="shared" si="9"/>
        <v>0</v>
      </c>
      <c r="P66">
        <f t="shared" si="10"/>
        <v>83</v>
      </c>
      <c r="Q66" s="13">
        <f t="shared" si="11"/>
        <v>2.4096385542168677</v>
      </c>
      <c r="R66" s="13">
        <f t="shared" si="12"/>
        <v>18.072289156626507</v>
      </c>
      <c r="S66" s="13">
        <f t="shared" si="13"/>
        <v>0</v>
      </c>
      <c r="T66" s="13"/>
      <c r="U66" s="13"/>
      <c r="V66" s="13"/>
      <c r="W66" s="4" t="s">
        <v>199</v>
      </c>
      <c r="X66">
        <f>INDEX(B:B,MATCH(W66,A:A,0))</f>
        <v>3890</v>
      </c>
      <c r="Y66">
        <v>2</v>
      </c>
      <c r="Z66">
        <v>1</v>
      </c>
    </row>
    <row r="67" spans="1:26" x14ac:dyDescent="0.25">
      <c r="A67" t="s">
        <v>272</v>
      </c>
      <c r="B67" t="s">
        <v>14</v>
      </c>
      <c r="C67" t="s">
        <v>5</v>
      </c>
      <c r="D67" s="4">
        <v>2</v>
      </c>
      <c r="E67" t="s">
        <v>52</v>
      </c>
      <c r="F67">
        <v>5</v>
      </c>
      <c r="G67">
        <v>80</v>
      </c>
      <c r="H67">
        <v>40</v>
      </c>
      <c r="I67" s="14">
        <f>COUNTIFS(W:W,A67,Y:Y,"&gt;2")</f>
        <v>2</v>
      </c>
      <c r="J67" s="14">
        <f>COUNTIFS(W:W,A67,Z:Z,"&gt;2")</f>
        <v>0</v>
      </c>
      <c r="K67">
        <f>COUNTIFS(W:W,A67,Y:Y,"&lt;3")</f>
        <v>4</v>
      </c>
      <c r="L67" s="4">
        <f>COUNTIFS(W:W,A67,Z:Z,"&lt;3")</f>
        <v>0</v>
      </c>
      <c r="M67">
        <f t="shared" si="7"/>
        <v>2</v>
      </c>
      <c r="N67">
        <f t="shared" si="8"/>
        <v>40</v>
      </c>
      <c r="O67">
        <f t="shared" si="9"/>
        <v>0</v>
      </c>
      <c r="P67">
        <f t="shared" si="10"/>
        <v>126</v>
      </c>
      <c r="Q67" s="13">
        <f t="shared" si="11"/>
        <v>1.5873015873015872</v>
      </c>
      <c r="R67" s="13">
        <f t="shared" si="12"/>
        <v>31.746031746031743</v>
      </c>
      <c r="S67" s="13">
        <f t="shared" si="13"/>
        <v>0</v>
      </c>
      <c r="T67" s="13"/>
      <c r="U67" s="13"/>
      <c r="V67" s="13"/>
      <c r="W67" s="4" t="s">
        <v>199</v>
      </c>
      <c r="X67">
        <f>INDEX(B:B,MATCH(W67,A:A,0))</f>
        <v>3890</v>
      </c>
      <c r="Y67">
        <v>1</v>
      </c>
      <c r="Z67">
        <v>1</v>
      </c>
    </row>
    <row r="68" spans="1:26" x14ac:dyDescent="0.25">
      <c r="A68" t="s">
        <v>313</v>
      </c>
      <c r="B68" t="s">
        <v>16</v>
      </c>
      <c r="C68" t="s">
        <v>5</v>
      </c>
      <c r="D68" s="4">
        <v>2</v>
      </c>
      <c r="E68" t="s">
        <v>52</v>
      </c>
      <c r="F68">
        <v>1</v>
      </c>
      <c r="G68">
        <v>101</v>
      </c>
      <c r="H68">
        <v>0</v>
      </c>
      <c r="I68" s="14">
        <f>COUNTIFS(W:W,A68,Y:Y,"&gt;2")</f>
        <v>2</v>
      </c>
      <c r="J68" s="14">
        <f>COUNTIFS(W:W,A68,Z:Z,"&gt;2")</f>
        <v>0</v>
      </c>
      <c r="K68">
        <f>COUNTIFS(W:W,A68,Y:Y,"&lt;3")</f>
        <v>3</v>
      </c>
      <c r="L68" s="4">
        <f>COUNTIFS(W:W,A68,Z:Z,"&lt;3")</f>
        <v>0</v>
      </c>
      <c r="M68">
        <f t="shared" si="7"/>
        <v>2</v>
      </c>
      <c r="N68">
        <f t="shared" si="8"/>
        <v>0</v>
      </c>
      <c r="O68">
        <f t="shared" si="9"/>
        <v>0</v>
      </c>
      <c r="P68">
        <f t="shared" si="10"/>
        <v>106</v>
      </c>
      <c r="Q68" s="13">
        <f t="shared" si="11"/>
        <v>1.8867924528301887</v>
      </c>
      <c r="R68" s="13">
        <f t="shared" si="12"/>
        <v>0</v>
      </c>
      <c r="S68" s="13">
        <f t="shared" si="13"/>
        <v>0</v>
      </c>
      <c r="T68" s="13"/>
      <c r="U68" s="13"/>
      <c r="V68" s="13"/>
      <c r="W68" s="4" t="s">
        <v>199</v>
      </c>
      <c r="X68">
        <f>INDEX(B:B,MATCH(W68,A:A,0))</f>
        <v>3890</v>
      </c>
      <c r="Y68">
        <v>1</v>
      </c>
      <c r="Z68">
        <v>1</v>
      </c>
    </row>
    <row r="69" spans="1:26" x14ac:dyDescent="0.25">
      <c r="A69" t="s">
        <v>314</v>
      </c>
      <c r="B69" t="s">
        <v>16</v>
      </c>
      <c r="C69" t="s">
        <v>5</v>
      </c>
      <c r="D69" s="4">
        <v>2</v>
      </c>
      <c r="E69" t="s">
        <v>52</v>
      </c>
      <c r="F69">
        <v>2</v>
      </c>
      <c r="G69">
        <v>58</v>
      </c>
      <c r="H69">
        <v>0</v>
      </c>
      <c r="I69" s="14">
        <f>COUNTIFS(W:W,A69,Y:Y,"&gt;2")</f>
        <v>0</v>
      </c>
      <c r="J69" s="14">
        <f>COUNTIFS(W:W,A69,Z:Z,"&gt;2")</f>
        <v>0</v>
      </c>
      <c r="K69">
        <f>COUNTIFS(W:W,A69,Y:Y,"&lt;3")</f>
        <v>1</v>
      </c>
      <c r="L69" s="4">
        <f>COUNTIFS(W:W,A69,Z:Z,"&lt;3")</f>
        <v>0</v>
      </c>
      <c r="M69">
        <f t="shared" si="7"/>
        <v>0</v>
      </c>
      <c r="N69">
        <f t="shared" si="8"/>
        <v>0</v>
      </c>
      <c r="O69">
        <f t="shared" si="9"/>
        <v>0</v>
      </c>
      <c r="P69">
        <f t="shared" si="10"/>
        <v>59</v>
      </c>
      <c r="Q69" s="13">
        <f t="shared" si="11"/>
        <v>0</v>
      </c>
      <c r="R69" s="13">
        <f t="shared" si="12"/>
        <v>0</v>
      </c>
      <c r="S69" s="13" t="e">
        <f t="shared" si="13"/>
        <v>#DIV/0!</v>
      </c>
      <c r="T69" s="13"/>
      <c r="U69" s="13"/>
      <c r="V69" s="13"/>
      <c r="W69" s="4" t="s">
        <v>199</v>
      </c>
      <c r="X69">
        <f>INDEX(B:B,MATCH(W69,A:A,0))</f>
        <v>3890</v>
      </c>
      <c r="Y69">
        <v>1</v>
      </c>
    </row>
    <row r="70" spans="1:26" x14ac:dyDescent="0.25">
      <c r="A70" t="s">
        <v>315</v>
      </c>
      <c r="B70" t="s">
        <v>16</v>
      </c>
      <c r="C70" t="s">
        <v>5</v>
      </c>
      <c r="D70" s="4">
        <v>2</v>
      </c>
      <c r="E70" t="s">
        <v>52</v>
      </c>
      <c r="F70">
        <v>3</v>
      </c>
      <c r="G70">
        <v>65</v>
      </c>
      <c r="H70">
        <v>0</v>
      </c>
      <c r="I70" s="14">
        <f>COUNTIFS(W:W,A70,Y:Y,"&gt;2")</f>
        <v>1</v>
      </c>
      <c r="J70" s="14">
        <f>COUNTIFS(W:W,A70,Z:Z,"&gt;2")</f>
        <v>0</v>
      </c>
      <c r="K70">
        <f>COUNTIFS(W:W,A70,Y:Y,"&lt;3")</f>
        <v>3</v>
      </c>
      <c r="L70" s="4">
        <f>COUNTIFS(W:W,A70,Z:Z,"&lt;3")</f>
        <v>0</v>
      </c>
      <c r="M70">
        <f t="shared" si="7"/>
        <v>1</v>
      </c>
      <c r="N70">
        <f t="shared" si="8"/>
        <v>0</v>
      </c>
      <c r="O70">
        <f t="shared" si="9"/>
        <v>0</v>
      </c>
      <c r="P70">
        <f t="shared" si="10"/>
        <v>69</v>
      </c>
      <c r="Q70" s="13">
        <f t="shared" si="11"/>
        <v>1.4492753623188406</v>
      </c>
      <c r="R70" s="13">
        <f t="shared" si="12"/>
        <v>0</v>
      </c>
      <c r="S70" s="13">
        <f t="shared" si="13"/>
        <v>0</v>
      </c>
      <c r="T70" s="13"/>
      <c r="U70" s="13"/>
      <c r="V70" s="13"/>
      <c r="W70" s="4" t="s">
        <v>199</v>
      </c>
      <c r="X70">
        <f>INDEX(B:B,MATCH(W70,A:A,0))</f>
        <v>3890</v>
      </c>
      <c r="Y70">
        <v>1</v>
      </c>
    </row>
    <row r="71" spans="1:26" x14ac:dyDescent="0.25">
      <c r="A71" t="s">
        <v>316</v>
      </c>
      <c r="B71" t="s">
        <v>16</v>
      </c>
      <c r="C71" t="s">
        <v>5</v>
      </c>
      <c r="D71" s="4">
        <v>2</v>
      </c>
      <c r="E71" t="s">
        <v>52</v>
      </c>
      <c r="F71">
        <v>4</v>
      </c>
      <c r="G71">
        <v>49</v>
      </c>
      <c r="H71">
        <v>7</v>
      </c>
      <c r="I71" s="14">
        <f>COUNTIFS(W:W,A71,Y:Y,"&gt;2")</f>
        <v>0</v>
      </c>
      <c r="J71" s="14">
        <f>COUNTIFS(W:W,A71,Z:Z,"&gt;2")</f>
        <v>0</v>
      </c>
      <c r="K71">
        <f>COUNTIFS(W:W,A71,Y:Y,"&lt;3")</f>
        <v>2</v>
      </c>
      <c r="L71" s="4">
        <f>COUNTIFS(W:W,A71,Z:Z,"&lt;3")</f>
        <v>0</v>
      </c>
      <c r="M71">
        <f t="shared" si="7"/>
        <v>0</v>
      </c>
      <c r="N71">
        <f t="shared" si="8"/>
        <v>7</v>
      </c>
      <c r="O71">
        <f t="shared" si="9"/>
        <v>0</v>
      </c>
      <c r="P71">
        <f t="shared" si="10"/>
        <v>58</v>
      </c>
      <c r="Q71" s="13">
        <f t="shared" si="11"/>
        <v>0</v>
      </c>
      <c r="R71" s="13">
        <f t="shared" si="12"/>
        <v>12.068965517241379</v>
      </c>
      <c r="S71" s="13" t="e">
        <f t="shared" si="13"/>
        <v>#DIV/0!</v>
      </c>
      <c r="T71" s="13"/>
      <c r="U71" s="13"/>
      <c r="V71" s="13"/>
      <c r="W71" s="4" t="s">
        <v>199</v>
      </c>
      <c r="X71">
        <f>INDEX(B:B,MATCH(W71,A:A,0))</f>
        <v>3890</v>
      </c>
      <c r="Y71">
        <v>1</v>
      </c>
    </row>
    <row r="72" spans="1:26" x14ac:dyDescent="0.25">
      <c r="A72" t="s">
        <v>317</v>
      </c>
      <c r="B72" t="s">
        <v>16</v>
      </c>
      <c r="C72" t="s">
        <v>5</v>
      </c>
      <c r="D72" s="4">
        <v>2</v>
      </c>
      <c r="E72" t="s">
        <v>52</v>
      </c>
      <c r="F72">
        <v>5</v>
      </c>
      <c r="G72">
        <v>59</v>
      </c>
      <c r="H72">
        <v>10</v>
      </c>
      <c r="I72" s="14">
        <f>COUNTIFS(W:W,A72,Y:Y,"&gt;2")</f>
        <v>2</v>
      </c>
      <c r="J72" s="14">
        <f>COUNTIFS(W:W,A72,Z:Z,"&gt;2")</f>
        <v>0</v>
      </c>
      <c r="K72">
        <f>COUNTIFS(W:W,A72,Y:Y,"&lt;3")</f>
        <v>2</v>
      </c>
      <c r="L72" s="4">
        <f>COUNTIFS(W:W,A72,Z:Z,"&lt;3")</f>
        <v>0</v>
      </c>
      <c r="M72">
        <f t="shared" si="7"/>
        <v>2</v>
      </c>
      <c r="N72">
        <f t="shared" si="8"/>
        <v>10</v>
      </c>
      <c r="O72">
        <f t="shared" si="9"/>
        <v>0</v>
      </c>
      <c r="P72">
        <f t="shared" si="10"/>
        <v>73</v>
      </c>
      <c r="Q72" s="13">
        <f t="shared" si="11"/>
        <v>2.7397260273972601</v>
      </c>
      <c r="R72" s="13">
        <f t="shared" si="12"/>
        <v>13.698630136986301</v>
      </c>
      <c r="S72" s="13">
        <f t="shared" si="13"/>
        <v>0</v>
      </c>
      <c r="T72" s="13"/>
      <c r="U72" s="13"/>
      <c r="V72" s="13"/>
      <c r="W72" s="4" t="s">
        <v>199</v>
      </c>
      <c r="X72">
        <f>INDEX(B:B,MATCH(W72,A:A,0))</f>
        <v>3890</v>
      </c>
      <c r="Y72">
        <v>1</v>
      </c>
    </row>
    <row r="73" spans="1:26" x14ac:dyDescent="0.25">
      <c r="A73" t="s">
        <v>183</v>
      </c>
      <c r="B73" t="s">
        <v>18</v>
      </c>
      <c r="C73" t="s">
        <v>3</v>
      </c>
      <c r="D73" s="4">
        <v>3</v>
      </c>
      <c r="E73" t="s">
        <v>52</v>
      </c>
      <c r="F73">
        <v>1</v>
      </c>
      <c r="G73">
        <v>110</v>
      </c>
      <c r="H73">
        <v>15</v>
      </c>
      <c r="I73" s="14">
        <f>COUNTIFS(W:W,A73,Y:Y,"&gt;2")</f>
        <v>1</v>
      </c>
      <c r="J73" s="14">
        <f>COUNTIFS(W:W,A73,Z:Z,"&gt;2")</f>
        <v>0</v>
      </c>
      <c r="K73">
        <f>COUNTIFS(W:W,A73,Y:Y,"&lt;3")</f>
        <v>2</v>
      </c>
      <c r="L73" s="4">
        <f>COUNTIFS(W:W,A73,Z:Z,"&lt;3")</f>
        <v>1</v>
      </c>
      <c r="M73">
        <f t="shared" si="7"/>
        <v>1</v>
      </c>
      <c r="N73">
        <f t="shared" si="8"/>
        <v>16</v>
      </c>
      <c r="O73">
        <f t="shared" si="9"/>
        <v>0</v>
      </c>
      <c r="P73">
        <f t="shared" si="10"/>
        <v>129</v>
      </c>
      <c r="Q73" s="13">
        <f t="shared" si="11"/>
        <v>0.77519379844961245</v>
      </c>
      <c r="R73" s="13">
        <f t="shared" si="12"/>
        <v>12.403100775193799</v>
      </c>
      <c r="S73" s="13">
        <f t="shared" si="13"/>
        <v>0</v>
      </c>
      <c r="T73" s="13"/>
      <c r="U73" s="13"/>
      <c r="V73" s="13"/>
      <c r="W73" s="4" t="s">
        <v>200</v>
      </c>
      <c r="X73">
        <f>INDEX(B:B,MATCH(W73,A:A,0))</f>
        <v>3890</v>
      </c>
      <c r="Y73">
        <v>1</v>
      </c>
    </row>
    <row r="74" spans="1:26" x14ac:dyDescent="0.25">
      <c r="A74" t="s">
        <v>184</v>
      </c>
      <c r="B74" t="s">
        <v>18</v>
      </c>
      <c r="C74" t="s">
        <v>3</v>
      </c>
      <c r="D74" s="4">
        <v>3</v>
      </c>
      <c r="E74" t="s">
        <v>52</v>
      </c>
      <c r="F74">
        <v>2</v>
      </c>
      <c r="G74">
        <v>104</v>
      </c>
      <c r="H74">
        <v>16</v>
      </c>
      <c r="I74" s="14">
        <f>COUNTIFS(W:W,A74,Y:Y,"&gt;2")</f>
        <v>0</v>
      </c>
      <c r="J74" s="14">
        <f>COUNTIFS(W:W,A74,Z:Z,"&gt;2")</f>
        <v>0</v>
      </c>
      <c r="K74">
        <f>COUNTIFS(W:W,A74,Y:Y,"&lt;3")</f>
        <v>2</v>
      </c>
      <c r="L74" s="4">
        <f>COUNTIFS(W:W,A74,Z:Z,"&lt;3")</f>
        <v>1</v>
      </c>
      <c r="M74">
        <f t="shared" si="7"/>
        <v>0</v>
      </c>
      <c r="N74">
        <f t="shared" si="8"/>
        <v>17</v>
      </c>
      <c r="O74">
        <f t="shared" si="9"/>
        <v>0</v>
      </c>
      <c r="P74">
        <f t="shared" si="10"/>
        <v>123</v>
      </c>
      <c r="Q74" s="13">
        <f t="shared" si="11"/>
        <v>0</v>
      </c>
      <c r="R74" s="13">
        <f t="shared" si="12"/>
        <v>13.821138211382115</v>
      </c>
      <c r="S74" s="13" t="e">
        <f t="shared" si="13"/>
        <v>#DIV/0!</v>
      </c>
      <c r="T74" s="13"/>
      <c r="U74" s="13"/>
      <c r="V74" s="13"/>
      <c r="W74" s="4" t="s">
        <v>200</v>
      </c>
      <c r="X74">
        <f>INDEX(B:B,MATCH(W74,A:A,0))</f>
        <v>3890</v>
      </c>
      <c r="Y74">
        <v>1</v>
      </c>
    </row>
    <row r="75" spans="1:26" x14ac:dyDescent="0.25">
      <c r="A75" s="4" t="s">
        <v>185</v>
      </c>
      <c r="B75" t="s">
        <v>18</v>
      </c>
      <c r="C75" t="s">
        <v>3</v>
      </c>
      <c r="D75" s="4">
        <v>3</v>
      </c>
      <c r="E75" t="s">
        <v>52</v>
      </c>
      <c r="F75">
        <v>3</v>
      </c>
      <c r="G75">
        <v>121</v>
      </c>
      <c r="H75">
        <v>2</v>
      </c>
      <c r="I75" s="14">
        <f>COUNTIFS(W:W,A75,Y:Y,"&gt;2")</f>
        <v>1</v>
      </c>
      <c r="J75" s="14">
        <f>COUNTIFS(W:W,A75,Z:Z,"&gt;2")</f>
        <v>0</v>
      </c>
      <c r="K75">
        <f>COUNTIFS(W:W,A75,Y:Y,"&lt;3")</f>
        <v>2</v>
      </c>
      <c r="L75" s="4">
        <f>COUNTIFS(W:W,A75,Z:Z,"&lt;3")</f>
        <v>0</v>
      </c>
      <c r="M75">
        <f t="shared" si="7"/>
        <v>1</v>
      </c>
      <c r="N75">
        <f t="shared" si="8"/>
        <v>2</v>
      </c>
      <c r="O75">
        <f t="shared" si="9"/>
        <v>0</v>
      </c>
      <c r="P75">
        <f t="shared" si="10"/>
        <v>126</v>
      </c>
      <c r="Q75" s="13">
        <f t="shared" si="11"/>
        <v>0.79365079365079361</v>
      </c>
      <c r="R75" s="13">
        <f t="shared" si="12"/>
        <v>1.5873015873015872</v>
      </c>
      <c r="S75" s="13">
        <f t="shared" si="13"/>
        <v>0</v>
      </c>
      <c r="T75" s="13"/>
      <c r="U75" s="13"/>
      <c r="V75" s="13"/>
      <c r="W75" s="4" t="s">
        <v>200</v>
      </c>
      <c r="X75">
        <f>INDEX(B:B,MATCH(W75,A:A,0))</f>
        <v>3890</v>
      </c>
      <c r="Y75">
        <v>2</v>
      </c>
    </row>
    <row r="76" spans="1:26" x14ac:dyDescent="0.25">
      <c r="A76" t="s">
        <v>186</v>
      </c>
      <c r="B76" t="s">
        <v>18</v>
      </c>
      <c r="C76" t="s">
        <v>3</v>
      </c>
      <c r="D76" s="4">
        <v>3</v>
      </c>
      <c r="E76" t="s">
        <v>52</v>
      </c>
      <c r="F76">
        <v>4</v>
      </c>
      <c r="G76">
        <v>92</v>
      </c>
      <c r="H76">
        <v>23</v>
      </c>
      <c r="I76" s="14">
        <f>COUNTIFS(W:W,A76,Y:Y,"&gt;2")</f>
        <v>0</v>
      </c>
      <c r="J76" s="14">
        <f>COUNTIFS(W:W,A76,Z:Z,"&gt;2")</f>
        <v>1</v>
      </c>
      <c r="K76">
        <f>COUNTIFS(W:W,A76,Y:Y,"&lt;3")</f>
        <v>1</v>
      </c>
      <c r="L76" s="4">
        <f>COUNTIFS(W:W,A76,Z:Z,"&lt;3")</f>
        <v>0</v>
      </c>
      <c r="M76">
        <f t="shared" si="7"/>
        <v>1</v>
      </c>
      <c r="N76">
        <f t="shared" si="8"/>
        <v>24</v>
      </c>
      <c r="O76">
        <f t="shared" si="9"/>
        <v>1</v>
      </c>
      <c r="P76">
        <f t="shared" si="10"/>
        <v>117</v>
      </c>
      <c r="Q76" s="13">
        <f t="shared" si="11"/>
        <v>0.85470085470085477</v>
      </c>
      <c r="R76" s="13">
        <f t="shared" si="12"/>
        <v>20.512820512820511</v>
      </c>
      <c r="S76" s="13">
        <f t="shared" si="13"/>
        <v>100</v>
      </c>
      <c r="T76" s="13"/>
      <c r="U76" s="13"/>
      <c r="V76" s="13"/>
      <c r="W76" s="4" t="s">
        <v>200</v>
      </c>
      <c r="X76">
        <f>INDEX(B:B,MATCH(W76,A:A,0))</f>
        <v>3890</v>
      </c>
      <c r="Y76">
        <v>3</v>
      </c>
    </row>
    <row r="77" spans="1:26" x14ac:dyDescent="0.25">
      <c r="A77" t="s">
        <v>187</v>
      </c>
      <c r="B77" t="s">
        <v>18</v>
      </c>
      <c r="C77" t="s">
        <v>3</v>
      </c>
      <c r="D77" s="4">
        <v>3</v>
      </c>
      <c r="E77" t="s">
        <v>52</v>
      </c>
      <c r="F77">
        <v>5</v>
      </c>
      <c r="G77">
        <v>97</v>
      </c>
      <c r="H77">
        <v>33</v>
      </c>
      <c r="I77" s="14">
        <f>COUNTIFS(W:W,A77,Y:Y,"&gt;2")</f>
        <v>1</v>
      </c>
      <c r="J77" s="14">
        <f>COUNTIFS(W:W,A77,Z:Z,"&gt;2")</f>
        <v>1</v>
      </c>
      <c r="K77">
        <f>COUNTIFS(W:W,A77,Y:Y,"&lt;3")</f>
        <v>4</v>
      </c>
      <c r="L77" s="4">
        <f>COUNTIFS(W:W,A77,Z:Z,"&lt;3")</f>
        <v>0</v>
      </c>
      <c r="M77">
        <f t="shared" si="7"/>
        <v>2</v>
      </c>
      <c r="N77">
        <f t="shared" si="8"/>
        <v>34</v>
      </c>
      <c r="O77">
        <f t="shared" si="9"/>
        <v>1</v>
      </c>
      <c r="P77">
        <f t="shared" si="10"/>
        <v>136</v>
      </c>
      <c r="Q77" s="13">
        <f t="shared" si="11"/>
        <v>1.4705882352941175</v>
      </c>
      <c r="R77" s="13">
        <f t="shared" si="12"/>
        <v>25</v>
      </c>
      <c r="S77" s="13">
        <f t="shared" si="13"/>
        <v>50</v>
      </c>
      <c r="T77" s="13"/>
      <c r="U77" s="13"/>
      <c r="V77" s="13"/>
      <c r="W77" s="4" t="s">
        <v>200</v>
      </c>
      <c r="X77">
        <f>INDEX(B:B,MATCH(W77,A:A,0))</f>
        <v>3890</v>
      </c>
      <c r="Y77">
        <v>2</v>
      </c>
    </row>
    <row r="78" spans="1:26" x14ac:dyDescent="0.25">
      <c r="A78" t="s">
        <v>188</v>
      </c>
      <c r="B78" t="s">
        <v>19</v>
      </c>
      <c r="C78" t="s">
        <v>3</v>
      </c>
      <c r="D78" s="4">
        <v>3</v>
      </c>
      <c r="E78" t="s">
        <v>52</v>
      </c>
      <c r="F78">
        <v>1</v>
      </c>
      <c r="G78">
        <v>118</v>
      </c>
      <c r="H78">
        <v>4</v>
      </c>
      <c r="I78" s="14">
        <f>COUNTIFS(W:W,A78,Y:Y,"&gt;2")</f>
        <v>1</v>
      </c>
      <c r="J78" s="14">
        <f>COUNTIFS(W:W,A78,Z:Z,"&gt;2")</f>
        <v>0</v>
      </c>
      <c r="K78">
        <f>COUNTIFS(W:W,A78,Y:Y,"&lt;3")</f>
        <v>3</v>
      </c>
      <c r="L78" s="4">
        <f>COUNTIFS(W:W,A78,Z:Z,"&lt;3")</f>
        <v>0</v>
      </c>
      <c r="M78">
        <f t="shared" si="7"/>
        <v>1</v>
      </c>
      <c r="N78">
        <f t="shared" si="8"/>
        <v>4</v>
      </c>
      <c r="O78">
        <f t="shared" si="9"/>
        <v>0</v>
      </c>
      <c r="P78">
        <f t="shared" si="10"/>
        <v>126</v>
      </c>
      <c r="Q78" s="13">
        <f t="shared" si="11"/>
        <v>0.79365079365079361</v>
      </c>
      <c r="R78" s="13">
        <f t="shared" si="12"/>
        <v>3.1746031746031744</v>
      </c>
      <c r="S78" s="13">
        <f t="shared" si="13"/>
        <v>0</v>
      </c>
      <c r="T78" s="13"/>
      <c r="U78" s="13"/>
      <c r="V78" s="13"/>
      <c r="W78" s="4" t="s">
        <v>200</v>
      </c>
      <c r="X78">
        <f>INDEX(B:B,MATCH(W78,A:A,0))</f>
        <v>3890</v>
      </c>
      <c r="Y78">
        <v>1</v>
      </c>
    </row>
    <row r="79" spans="1:26" x14ac:dyDescent="0.25">
      <c r="A79" t="s">
        <v>189</v>
      </c>
      <c r="B79" t="s">
        <v>19</v>
      </c>
      <c r="C79" t="s">
        <v>3</v>
      </c>
      <c r="D79" s="4">
        <v>3</v>
      </c>
      <c r="E79" t="s">
        <v>52</v>
      </c>
      <c r="F79">
        <v>2</v>
      </c>
      <c r="G79">
        <v>66</v>
      </c>
      <c r="H79">
        <v>11</v>
      </c>
      <c r="I79" s="14">
        <f>COUNTIFS(W:W,A79,Y:Y,"&gt;2")</f>
        <v>0</v>
      </c>
      <c r="J79" s="14">
        <f>COUNTIFS(W:W,A79,Z:Z,"&gt;2")</f>
        <v>0</v>
      </c>
      <c r="K79">
        <f>COUNTIFS(W:W,A79,Y:Y,"&lt;3")</f>
        <v>1</v>
      </c>
      <c r="L79" s="4">
        <f>COUNTIFS(W:W,A79,Z:Z,"&lt;3")</f>
        <v>0</v>
      </c>
      <c r="M79">
        <f t="shared" si="7"/>
        <v>0</v>
      </c>
      <c r="N79">
        <f t="shared" si="8"/>
        <v>11</v>
      </c>
      <c r="O79">
        <f t="shared" si="9"/>
        <v>0</v>
      </c>
      <c r="P79">
        <f t="shared" si="10"/>
        <v>78</v>
      </c>
      <c r="Q79" s="13">
        <f t="shared" si="11"/>
        <v>0</v>
      </c>
      <c r="R79" s="13">
        <f t="shared" si="12"/>
        <v>14.102564102564102</v>
      </c>
      <c r="S79" s="13" t="e">
        <f t="shared" si="13"/>
        <v>#DIV/0!</v>
      </c>
      <c r="T79" s="13"/>
      <c r="U79" s="13"/>
      <c r="V79" s="13"/>
      <c r="W79" s="4" t="s">
        <v>200</v>
      </c>
      <c r="X79">
        <f>INDEX(B:B,MATCH(W79,A:A,0))</f>
        <v>3890</v>
      </c>
      <c r="Y79">
        <v>3</v>
      </c>
    </row>
    <row r="80" spans="1:26" x14ac:dyDescent="0.25">
      <c r="A80" t="s">
        <v>190</v>
      </c>
      <c r="B80" t="s">
        <v>19</v>
      </c>
      <c r="C80" t="s">
        <v>3</v>
      </c>
      <c r="D80" s="4">
        <v>3</v>
      </c>
      <c r="E80" t="s">
        <v>52</v>
      </c>
      <c r="F80">
        <v>3</v>
      </c>
      <c r="G80">
        <v>93</v>
      </c>
      <c r="H80">
        <v>4</v>
      </c>
      <c r="I80" s="14">
        <f>COUNTIFS(W:W,A80,Y:Y,"&gt;2")</f>
        <v>1</v>
      </c>
      <c r="J80" s="14">
        <f>COUNTIFS(W:W,A80,Z:Z,"&gt;2")</f>
        <v>0</v>
      </c>
      <c r="K80">
        <f>COUNTIFS(W:W,A80,Y:Y,"&lt;3")</f>
        <v>1</v>
      </c>
      <c r="L80" s="4">
        <f>COUNTIFS(W:W,A80,Z:Z,"&lt;3")</f>
        <v>0</v>
      </c>
      <c r="M80">
        <f t="shared" si="7"/>
        <v>1</v>
      </c>
      <c r="N80">
        <f t="shared" si="8"/>
        <v>4</v>
      </c>
      <c r="O80">
        <f t="shared" si="9"/>
        <v>0</v>
      </c>
      <c r="P80">
        <f t="shared" si="10"/>
        <v>99</v>
      </c>
      <c r="Q80" s="13">
        <f t="shared" si="11"/>
        <v>1.0101010101010102</v>
      </c>
      <c r="R80" s="13">
        <f t="shared" si="12"/>
        <v>4.0404040404040407</v>
      </c>
      <c r="S80" s="13">
        <f t="shared" si="13"/>
        <v>0</v>
      </c>
      <c r="T80" s="13"/>
      <c r="U80" s="13"/>
      <c r="V80" s="13"/>
      <c r="W80" s="4" t="s">
        <v>201</v>
      </c>
      <c r="X80">
        <f>INDEX(B:B,MATCH(W80,A:A,0))</f>
        <v>3890</v>
      </c>
      <c r="Y80">
        <v>1</v>
      </c>
      <c r="Z80">
        <v>1</v>
      </c>
    </row>
    <row r="81" spans="1:26" x14ac:dyDescent="0.25">
      <c r="A81" t="s">
        <v>191</v>
      </c>
      <c r="B81" t="s">
        <v>19</v>
      </c>
      <c r="C81" t="s">
        <v>3</v>
      </c>
      <c r="D81" s="4">
        <v>3</v>
      </c>
      <c r="E81" t="s">
        <v>52</v>
      </c>
      <c r="F81">
        <v>4</v>
      </c>
      <c r="G81">
        <v>77</v>
      </c>
      <c r="H81">
        <v>51</v>
      </c>
      <c r="I81" s="14">
        <f>COUNTIFS(W:W,A81,Y:Y,"&gt;2")</f>
        <v>0</v>
      </c>
      <c r="J81" s="14">
        <f>COUNTIFS(W:W,A81,Z:Z,"&gt;2")</f>
        <v>0</v>
      </c>
      <c r="K81">
        <f>COUNTIFS(W:W,A81,Y:Y,"&lt;3")</f>
        <v>2</v>
      </c>
      <c r="L81" s="4">
        <f>COUNTIFS(W:W,A81,Z:Z,"&lt;3")</f>
        <v>1</v>
      </c>
      <c r="M81">
        <f t="shared" si="7"/>
        <v>0</v>
      </c>
      <c r="N81">
        <f t="shared" si="8"/>
        <v>52</v>
      </c>
      <c r="O81">
        <f t="shared" si="9"/>
        <v>0</v>
      </c>
      <c r="P81">
        <f t="shared" si="10"/>
        <v>131</v>
      </c>
      <c r="Q81" s="13">
        <f t="shared" si="11"/>
        <v>0</v>
      </c>
      <c r="R81" s="13">
        <f t="shared" si="12"/>
        <v>39.694656488549619</v>
      </c>
      <c r="S81" s="13" t="e">
        <f t="shared" si="13"/>
        <v>#DIV/0!</v>
      </c>
      <c r="T81" s="13"/>
      <c r="U81" s="13"/>
      <c r="V81" s="13"/>
      <c r="W81" s="4" t="s">
        <v>201</v>
      </c>
      <c r="X81">
        <f>INDEX(B:B,MATCH(W81,A:A,0))</f>
        <v>3890</v>
      </c>
      <c r="Y81">
        <v>1</v>
      </c>
      <c r="Z81">
        <v>1</v>
      </c>
    </row>
    <row r="82" spans="1:26" x14ac:dyDescent="0.25">
      <c r="A82" t="s">
        <v>192</v>
      </c>
      <c r="B82" t="s">
        <v>19</v>
      </c>
      <c r="C82" t="s">
        <v>3</v>
      </c>
      <c r="D82" s="4">
        <v>3</v>
      </c>
      <c r="E82" t="s">
        <v>52</v>
      </c>
      <c r="F82">
        <v>5</v>
      </c>
      <c r="G82">
        <v>80</v>
      </c>
      <c r="H82">
        <v>22</v>
      </c>
      <c r="I82" s="14">
        <f>COUNTIFS(W:W,A82,Y:Y,"&gt;2")</f>
        <v>0</v>
      </c>
      <c r="J82" s="14">
        <f>COUNTIFS(W:W,A82,Z:Z,"&gt;2")</f>
        <v>0</v>
      </c>
      <c r="K82">
        <f>COUNTIFS(W:W,A82,Y:Y,"&lt;3")</f>
        <v>1</v>
      </c>
      <c r="L82" s="4">
        <f>COUNTIFS(W:W,A82,Z:Z,"&lt;3")</f>
        <v>0</v>
      </c>
      <c r="M82">
        <f t="shared" si="7"/>
        <v>0</v>
      </c>
      <c r="N82">
        <f t="shared" si="8"/>
        <v>22</v>
      </c>
      <c r="O82">
        <f t="shared" si="9"/>
        <v>0</v>
      </c>
      <c r="P82">
        <f t="shared" si="10"/>
        <v>103</v>
      </c>
      <c r="Q82" s="13">
        <f t="shared" si="11"/>
        <v>0</v>
      </c>
      <c r="R82" s="13">
        <f t="shared" si="12"/>
        <v>21.359223300970871</v>
      </c>
      <c r="S82" s="13" t="e">
        <f t="shared" si="13"/>
        <v>#DIV/0!</v>
      </c>
      <c r="T82" s="13"/>
      <c r="U82" s="13"/>
      <c r="V82" s="13"/>
      <c r="W82" s="4" t="s">
        <v>201</v>
      </c>
      <c r="X82">
        <f>INDEX(B:B,MATCH(W82,A:A,0))</f>
        <v>3890</v>
      </c>
      <c r="Y82">
        <v>2</v>
      </c>
    </row>
    <row r="83" spans="1:26" x14ac:dyDescent="0.25">
      <c r="A83" t="s">
        <v>208</v>
      </c>
      <c r="B83" t="s">
        <v>25</v>
      </c>
      <c r="C83" t="s">
        <v>3</v>
      </c>
      <c r="D83" s="4">
        <v>3</v>
      </c>
      <c r="E83" t="s">
        <v>52</v>
      </c>
      <c r="F83">
        <v>1</v>
      </c>
      <c r="G83">
        <v>59</v>
      </c>
      <c r="H83">
        <v>0</v>
      </c>
      <c r="I83" s="14">
        <f>COUNTIFS(W:W,A83,Y:Y,"&gt;2")</f>
        <v>0</v>
      </c>
      <c r="J83" s="14">
        <f>COUNTIFS(W:W,A83,Z:Z,"&gt;2")</f>
        <v>0</v>
      </c>
      <c r="K83">
        <f>COUNTIFS(W:W,A83,Y:Y,"&lt;3")</f>
        <v>1</v>
      </c>
      <c r="L83" s="4">
        <f>COUNTIFS(W:W,A83,Z:Z,"&lt;3")</f>
        <v>0</v>
      </c>
      <c r="M83">
        <f t="shared" si="7"/>
        <v>0</v>
      </c>
      <c r="N83">
        <f t="shared" si="8"/>
        <v>0</v>
      </c>
      <c r="O83">
        <f t="shared" si="9"/>
        <v>0</v>
      </c>
      <c r="P83">
        <f t="shared" si="10"/>
        <v>60</v>
      </c>
      <c r="Q83" s="13">
        <f t="shared" si="11"/>
        <v>0</v>
      </c>
      <c r="R83" s="13">
        <f t="shared" si="12"/>
        <v>0</v>
      </c>
      <c r="S83" s="13" t="e">
        <f t="shared" si="13"/>
        <v>#DIV/0!</v>
      </c>
      <c r="T83" s="13"/>
      <c r="U83" s="13"/>
      <c r="V83" s="13"/>
      <c r="W83" s="4" t="s">
        <v>202</v>
      </c>
      <c r="X83">
        <f>INDEX(B:B,MATCH(W83,A:A,0))</f>
        <v>3890</v>
      </c>
      <c r="Y83">
        <v>1</v>
      </c>
      <c r="Z83">
        <v>1</v>
      </c>
    </row>
    <row r="84" spans="1:26" x14ac:dyDescent="0.25">
      <c r="A84" t="s">
        <v>209</v>
      </c>
      <c r="B84" t="s">
        <v>25</v>
      </c>
      <c r="C84" t="s">
        <v>3</v>
      </c>
      <c r="D84" s="4">
        <v>3</v>
      </c>
      <c r="E84" t="s">
        <v>52</v>
      </c>
      <c r="F84">
        <v>2</v>
      </c>
      <c r="G84">
        <v>82</v>
      </c>
      <c r="H84">
        <v>4</v>
      </c>
      <c r="I84" s="14">
        <f>COUNTIFS(W:W,A84,Y:Y,"&gt;2")</f>
        <v>0</v>
      </c>
      <c r="J84" s="14">
        <f>COUNTIFS(W:W,A84,Z:Z,"&gt;2")</f>
        <v>0</v>
      </c>
      <c r="K84">
        <f>COUNTIFS(W:W,A84,Y:Y,"&lt;3")</f>
        <v>3</v>
      </c>
      <c r="L84" s="4">
        <f>COUNTIFS(W:W,A84,Z:Z,"&lt;3")</f>
        <v>0</v>
      </c>
      <c r="M84">
        <f t="shared" si="7"/>
        <v>0</v>
      </c>
      <c r="N84">
        <f t="shared" si="8"/>
        <v>4</v>
      </c>
      <c r="O84">
        <f t="shared" si="9"/>
        <v>0</v>
      </c>
      <c r="P84">
        <f t="shared" si="10"/>
        <v>89</v>
      </c>
      <c r="Q84" s="13">
        <f t="shared" si="11"/>
        <v>0</v>
      </c>
      <c r="R84" s="13">
        <f t="shared" si="12"/>
        <v>4.4943820224719104</v>
      </c>
      <c r="S84" s="13" t="e">
        <f t="shared" si="13"/>
        <v>#DIV/0!</v>
      </c>
      <c r="T84" s="13"/>
      <c r="U84" s="13"/>
      <c r="V84" s="13"/>
      <c r="W84" s="4" t="s">
        <v>202</v>
      </c>
      <c r="X84">
        <f>INDEX(B:B,MATCH(W84,A:A,0))</f>
        <v>3890</v>
      </c>
      <c r="Y84">
        <v>1</v>
      </c>
      <c r="Z84">
        <v>2</v>
      </c>
    </row>
    <row r="85" spans="1:26" x14ac:dyDescent="0.25">
      <c r="A85" t="s">
        <v>210</v>
      </c>
      <c r="B85" t="s">
        <v>25</v>
      </c>
      <c r="C85" t="s">
        <v>3</v>
      </c>
      <c r="D85" s="4">
        <v>3</v>
      </c>
      <c r="E85" t="s">
        <v>52</v>
      </c>
      <c r="F85">
        <v>3</v>
      </c>
      <c r="G85">
        <v>70</v>
      </c>
      <c r="H85">
        <v>9</v>
      </c>
      <c r="I85" s="14">
        <f>COUNTIFS(W:W,A85,Y:Y,"&gt;2")</f>
        <v>0</v>
      </c>
      <c r="J85" s="14">
        <f>COUNTIFS(W:W,A85,Z:Z,"&gt;2")</f>
        <v>0</v>
      </c>
      <c r="K85">
        <f>COUNTIFS(W:W,A85,Y:Y,"&lt;3")</f>
        <v>1</v>
      </c>
      <c r="L85" s="4">
        <f>COUNTIFS(W:W,A85,Z:Z,"&lt;3")</f>
        <v>0</v>
      </c>
      <c r="M85">
        <f t="shared" si="7"/>
        <v>0</v>
      </c>
      <c r="N85">
        <f t="shared" si="8"/>
        <v>9</v>
      </c>
      <c r="O85">
        <f t="shared" si="9"/>
        <v>0</v>
      </c>
      <c r="P85">
        <f t="shared" si="10"/>
        <v>80</v>
      </c>
      <c r="Q85" s="13">
        <f t="shared" si="11"/>
        <v>0</v>
      </c>
      <c r="R85" s="13">
        <f t="shared" si="12"/>
        <v>11.25</v>
      </c>
      <c r="S85" s="13" t="e">
        <f t="shared" si="13"/>
        <v>#DIV/0!</v>
      </c>
      <c r="T85" s="13"/>
      <c r="U85" s="13"/>
      <c r="V85" s="13"/>
      <c r="W85" s="4" t="s">
        <v>202</v>
      </c>
      <c r="X85">
        <f>INDEX(B:B,MATCH(W85,A:A,0))</f>
        <v>3890</v>
      </c>
      <c r="Y85">
        <v>1</v>
      </c>
      <c r="Z85">
        <v>2</v>
      </c>
    </row>
    <row r="86" spans="1:26" x14ac:dyDescent="0.25">
      <c r="A86" t="s">
        <v>211</v>
      </c>
      <c r="B86" t="s">
        <v>25</v>
      </c>
      <c r="C86" t="s">
        <v>3</v>
      </c>
      <c r="D86" s="4">
        <v>3</v>
      </c>
      <c r="E86" t="s">
        <v>52</v>
      </c>
      <c r="F86">
        <v>4</v>
      </c>
      <c r="G86">
        <v>66</v>
      </c>
      <c r="H86">
        <v>1</v>
      </c>
      <c r="I86" s="14">
        <f>COUNTIFS(W:W,A86,Y:Y,"&gt;2")</f>
        <v>0</v>
      </c>
      <c r="J86" s="14">
        <f>COUNTIFS(W:W,A86,Z:Z,"&gt;2")</f>
        <v>0</v>
      </c>
      <c r="K86">
        <f>COUNTIFS(W:W,A86,Y:Y,"&lt;3")</f>
        <v>0</v>
      </c>
      <c r="L86" s="4">
        <f>COUNTIFS(W:W,A86,Z:Z,"&lt;3")</f>
        <v>0</v>
      </c>
      <c r="M86">
        <f t="shared" si="7"/>
        <v>0</v>
      </c>
      <c r="N86">
        <f t="shared" si="8"/>
        <v>1</v>
      </c>
      <c r="O86">
        <f t="shared" si="9"/>
        <v>0</v>
      </c>
      <c r="P86">
        <f t="shared" si="10"/>
        <v>67</v>
      </c>
      <c r="Q86" s="13">
        <f t="shared" si="11"/>
        <v>0</v>
      </c>
      <c r="R86" s="13">
        <f t="shared" si="12"/>
        <v>1.4925373134328357</v>
      </c>
      <c r="S86" s="13" t="e">
        <f t="shared" si="13"/>
        <v>#DIV/0!</v>
      </c>
      <c r="T86" s="13"/>
      <c r="U86" s="13"/>
      <c r="V86" s="13"/>
      <c r="W86" s="4" t="s">
        <v>202</v>
      </c>
      <c r="X86">
        <f>INDEX(B:B,MATCH(W86,A:A,0))</f>
        <v>3890</v>
      </c>
      <c r="Y86">
        <v>1</v>
      </c>
      <c r="Z86">
        <v>1</v>
      </c>
    </row>
    <row r="87" spans="1:26" x14ac:dyDescent="0.25">
      <c r="A87" t="s">
        <v>212</v>
      </c>
      <c r="B87" t="s">
        <v>25</v>
      </c>
      <c r="C87" t="s">
        <v>3</v>
      </c>
      <c r="D87" s="4">
        <v>3</v>
      </c>
      <c r="E87" t="s">
        <v>52</v>
      </c>
      <c r="F87">
        <v>5</v>
      </c>
      <c r="G87">
        <v>70</v>
      </c>
      <c r="H87">
        <v>10</v>
      </c>
      <c r="I87" s="14">
        <f>COUNTIFS(W:W,A87,Y:Y,"&gt;2")</f>
        <v>0</v>
      </c>
      <c r="J87" s="14">
        <f>COUNTIFS(W:W,A87,Z:Z,"&gt;2")</f>
        <v>0</v>
      </c>
      <c r="K87">
        <f>COUNTIFS(W:W,A87,Y:Y,"&lt;3")</f>
        <v>3</v>
      </c>
      <c r="L87" s="4">
        <f>COUNTIFS(W:W,A87,Z:Z,"&lt;3")</f>
        <v>0</v>
      </c>
      <c r="M87">
        <f t="shared" si="7"/>
        <v>0</v>
      </c>
      <c r="N87">
        <f t="shared" si="8"/>
        <v>10</v>
      </c>
      <c r="O87">
        <f t="shared" si="9"/>
        <v>0</v>
      </c>
      <c r="P87">
        <f t="shared" si="10"/>
        <v>83</v>
      </c>
      <c r="Q87" s="13">
        <f t="shared" si="11"/>
        <v>0</v>
      </c>
      <c r="R87" s="13">
        <f t="shared" si="12"/>
        <v>12.048192771084338</v>
      </c>
      <c r="S87" s="13" t="e">
        <f t="shared" si="13"/>
        <v>#DIV/0!</v>
      </c>
      <c r="T87" s="13"/>
      <c r="U87" s="13"/>
      <c r="V87" s="13"/>
      <c r="W87" s="4" t="s">
        <v>202</v>
      </c>
      <c r="X87">
        <f>INDEX(B:B,MATCH(W87,A:A,0))</f>
        <v>3890</v>
      </c>
      <c r="Y87">
        <v>2</v>
      </c>
    </row>
    <row r="88" spans="1:26" x14ac:dyDescent="0.25">
      <c r="A88" t="s">
        <v>193</v>
      </c>
      <c r="B88" t="s">
        <v>21</v>
      </c>
      <c r="C88" t="s">
        <v>3</v>
      </c>
      <c r="D88" s="4">
        <v>3</v>
      </c>
      <c r="E88" t="s">
        <v>52</v>
      </c>
      <c r="F88">
        <v>1</v>
      </c>
      <c r="G88">
        <v>75</v>
      </c>
      <c r="H88">
        <v>10</v>
      </c>
      <c r="I88" s="14">
        <f>COUNTIFS(W:W,A88,Y:Y,"&gt;2")</f>
        <v>3</v>
      </c>
      <c r="J88" s="14">
        <f>COUNTIFS(W:W,A88,Z:Z,"&gt;2")</f>
        <v>0</v>
      </c>
      <c r="K88">
        <f>COUNTIFS(W:W,A88,Y:Y,"&lt;3")</f>
        <v>7</v>
      </c>
      <c r="L88" s="4">
        <f>COUNTIFS(W:W,A88,Z:Z,"&lt;3")</f>
        <v>0</v>
      </c>
      <c r="M88">
        <f t="shared" si="7"/>
        <v>3</v>
      </c>
      <c r="N88">
        <f t="shared" si="8"/>
        <v>10</v>
      </c>
      <c r="O88">
        <f t="shared" si="9"/>
        <v>0</v>
      </c>
      <c r="P88">
        <f t="shared" si="10"/>
        <v>95</v>
      </c>
      <c r="Q88" s="13">
        <f t="shared" si="11"/>
        <v>3.1578947368421053</v>
      </c>
      <c r="R88" s="13">
        <f t="shared" si="12"/>
        <v>10.526315789473683</v>
      </c>
      <c r="S88" s="13">
        <f t="shared" si="13"/>
        <v>0</v>
      </c>
      <c r="T88" s="13"/>
      <c r="U88" s="13"/>
      <c r="V88" s="13"/>
      <c r="W88" s="4" t="s">
        <v>202</v>
      </c>
      <c r="X88">
        <f>INDEX(B:B,MATCH(W88,A:A,0))</f>
        <v>3890</v>
      </c>
      <c r="Y88">
        <v>1</v>
      </c>
    </row>
    <row r="89" spans="1:26" x14ac:dyDescent="0.25">
      <c r="A89" t="s">
        <v>194</v>
      </c>
      <c r="B89" t="s">
        <v>21</v>
      </c>
      <c r="C89" t="s">
        <v>3</v>
      </c>
      <c r="D89" s="4">
        <v>3</v>
      </c>
      <c r="E89" t="s">
        <v>52</v>
      </c>
      <c r="F89">
        <v>2</v>
      </c>
      <c r="G89">
        <v>34</v>
      </c>
      <c r="H89">
        <v>11</v>
      </c>
      <c r="I89" s="14">
        <f>COUNTIFS(W:W,A89,Y:Y,"&gt;2")</f>
        <v>4</v>
      </c>
      <c r="J89" s="14">
        <f>COUNTIFS(W:W,A89,Z:Z,"&gt;2")</f>
        <v>0</v>
      </c>
      <c r="K89">
        <f>COUNTIFS(W:W,A89,Y:Y,"&lt;3")</f>
        <v>3</v>
      </c>
      <c r="L89" s="4">
        <f>COUNTIFS(W:W,A89,Z:Z,"&lt;3")</f>
        <v>1</v>
      </c>
      <c r="M89">
        <f t="shared" si="7"/>
        <v>4</v>
      </c>
      <c r="N89">
        <f t="shared" si="8"/>
        <v>12</v>
      </c>
      <c r="O89">
        <f t="shared" si="9"/>
        <v>0</v>
      </c>
      <c r="P89">
        <f t="shared" si="10"/>
        <v>53</v>
      </c>
      <c r="Q89" s="13">
        <f t="shared" si="11"/>
        <v>7.5471698113207548</v>
      </c>
      <c r="R89" s="13">
        <f t="shared" si="12"/>
        <v>22.641509433962266</v>
      </c>
      <c r="S89" s="13">
        <f t="shared" si="13"/>
        <v>0</v>
      </c>
      <c r="T89" s="13"/>
      <c r="U89" s="13"/>
      <c r="V89" s="13"/>
      <c r="W89" s="4" t="s">
        <v>202</v>
      </c>
      <c r="X89">
        <f>INDEX(B:B,MATCH(W89,A:A,0))</f>
        <v>3890</v>
      </c>
      <c r="Y89">
        <v>1</v>
      </c>
    </row>
    <row r="90" spans="1:26" x14ac:dyDescent="0.25">
      <c r="A90" t="s">
        <v>195</v>
      </c>
      <c r="B90" t="s">
        <v>21</v>
      </c>
      <c r="C90" t="s">
        <v>3</v>
      </c>
      <c r="D90" s="4">
        <v>3</v>
      </c>
      <c r="E90" t="s">
        <v>52</v>
      </c>
      <c r="F90">
        <v>3</v>
      </c>
      <c r="G90">
        <v>49</v>
      </c>
      <c r="H90">
        <v>14</v>
      </c>
      <c r="I90" s="14">
        <f>COUNTIFS(W:W,A90,Y:Y,"&gt;2")</f>
        <v>4</v>
      </c>
      <c r="J90" s="14">
        <f>COUNTIFS(W:W,A90,Z:Z,"&gt;2")</f>
        <v>0</v>
      </c>
      <c r="K90">
        <f>COUNTIFS(W:W,A90,Y:Y,"&lt;3")</f>
        <v>3</v>
      </c>
      <c r="L90" s="4">
        <f>COUNTIFS(W:W,A90,Z:Z,"&lt;3")</f>
        <v>0</v>
      </c>
      <c r="M90">
        <f t="shared" si="7"/>
        <v>4</v>
      </c>
      <c r="N90">
        <f t="shared" si="8"/>
        <v>14</v>
      </c>
      <c r="O90">
        <f t="shared" si="9"/>
        <v>0</v>
      </c>
      <c r="P90">
        <f t="shared" si="10"/>
        <v>70</v>
      </c>
      <c r="Q90" s="13">
        <f t="shared" si="11"/>
        <v>5.7142857142857144</v>
      </c>
      <c r="R90" s="13">
        <f t="shared" si="12"/>
        <v>20</v>
      </c>
      <c r="S90" s="13">
        <f t="shared" si="13"/>
        <v>0</v>
      </c>
      <c r="T90" s="13"/>
      <c r="U90" s="13"/>
      <c r="V90" s="13"/>
      <c r="W90" s="4" t="s">
        <v>202</v>
      </c>
      <c r="X90">
        <f>INDEX(B:B,MATCH(W90,A:A,0))</f>
        <v>3890</v>
      </c>
      <c r="Y90">
        <v>1</v>
      </c>
    </row>
    <row r="91" spans="1:26" x14ac:dyDescent="0.25">
      <c r="A91" t="s">
        <v>196</v>
      </c>
      <c r="B91" t="s">
        <v>21</v>
      </c>
      <c r="C91" t="s">
        <v>3</v>
      </c>
      <c r="D91" s="4">
        <v>3</v>
      </c>
      <c r="E91" t="s">
        <v>52</v>
      </c>
      <c r="F91">
        <v>4</v>
      </c>
      <c r="G91">
        <v>61</v>
      </c>
      <c r="H91">
        <v>9</v>
      </c>
      <c r="I91" s="14">
        <f>COUNTIFS(W:W,A91,Y:Y,"&gt;2")</f>
        <v>0</v>
      </c>
      <c r="J91" s="14">
        <f>COUNTIFS(W:W,A91,Z:Z,"&gt;2")</f>
        <v>0</v>
      </c>
      <c r="K91">
        <f>COUNTIFS(W:W,A91,Y:Y,"&lt;3")</f>
        <v>4</v>
      </c>
      <c r="L91" s="4">
        <f>COUNTIFS(W:W,A91,Z:Z,"&lt;3")</f>
        <v>0</v>
      </c>
      <c r="M91">
        <f t="shared" si="7"/>
        <v>0</v>
      </c>
      <c r="N91">
        <f t="shared" si="8"/>
        <v>9</v>
      </c>
      <c r="O91">
        <f t="shared" si="9"/>
        <v>0</v>
      </c>
      <c r="P91">
        <f t="shared" si="10"/>
        <v>74</v>
      </c>
      <c r="Q91" s="13">
        <f t="shared" si="11"/>
        <v>0</v>
      </c>
      <c r="R91" s="13">
        <f t="shared" si="12"/>
        <v>12.162162162162163</v>
      </c>
      <c r="S91" s="13" t="e">
        <f t="shared" si="13"/>
        <v>#DIV/0!</v>
      </c>
      <c r="T91" s="13"/>
      <c r="U91" s="13"/>
      <c r="V91" s="13"/>
      <c r="W91" s="4" t="s">
        <v>202</v>
      </c>
      <c r="X91">
        <f>INDEX(B:B,MATCH(W91,A:A,0))</f>
        <v>3890</v>
      </c>
      <c r="Y91">
        <v>1</v>
      </c>
    </row>
    <row r="92" spans="1:26" x14ac:dyDescent="0.25">
      <c r="A92" t="s">
        <v>197</v>
      </c>
      <c r="B92" t="s">
        <v>21</v>
      </c>
      <c r="C92" t="s">
        <v>3</v>
      </c>
      <c r="D92" s="4">
        <v>3</v>
      </c>
      <c r="E92" t="s">
        <v>52</v>
      </c>
      <c r="F92">
        <v>5</v>
      </c>
      <c r="G92">
        <v>41</v>
      </c>
      <c r="H92">
        <v>18</v>
      </c>
      <c r="I92" s="14">
        <f>COUNTIFS(W:W,A92,Y:Y,"&gt;2")</f>
        <v>2</v>
      </c>
      <c r="J92" s="14">
        <f>COUNTIFS(W:W,A92,Z:Z,"&gt;2")</f>
        <v>0</v>
      </c>
      <c r="K92">
        <f>COUNTIFS(W:W,A92,Y:Y,"&lt;3")</f>
        <v>3</v>
      </c>
      <c r="L92" s="4">
        <f>COUNTIFS(W:W,A92,Z:Z,"&lt;3")</f>
        <v>0</v>
      </c>
      <c r="M92">
        <f t="shared" si="7"/>
        <v>2</v>
      </c>
      <c r="N92">
        <f t="shared" si="8"/>
        <v>18</v>
      </c>
      <c r="O92">
        <f t="shared" si="9"/>
        <v>0</v>
      </c>
      <c r="P92">
        <f t="shared" si="10"/>
        <v>64</v>
      </c>
      <c r="Q92" s="13">
        <f t="shared" si="11"/>
        <v>3.125</v>
      </c>
      <c r="R92" s="13">
        <f t="shared" si="12"/>
        <v>28.125</v>
      </c>
      <c r="S92" s="13">
        <f t="shared" si="13"/>
        <v>0</v>
      </c>
      <c r="T92" s="13"/>
      <c r="U92" s="13"/>
      <c r="V92" s="13"/>
      <c r="W92" s="4" t="s">
        <v>203</v>
      </c>
      <c r="X92" t="str">
        <f>INDEX(B:B,MATCH(W92,A:A,0))</f>
        <v>X228</v>
      </c>
      <c r="Y92">
        <v>2</v>
      </c>
    </row>
    <row r="93" spans="1:26" x14ac:dyDescent="0.25">
      <c r="A93" t="s">
        <v>198</v>
      </c>
      <c r="B93">
        <v>3890</v>
      </c>
      <c r="C93" t="s">
        <v>5</v>
      </c>
      <c r="D93" s="4">
        <v>3</v>
      </c>
      <c r="E93" t="s">
        <v>52</v>
      </c>
      <c r="F93">
        <v>1</v>
      </c>
      <c r="G93">
        <v>116</v>
      </c>
      <c r="H93">
        <v>41</v>
      </c>
      <c r="I93" s="14">
        <f>COUNTIFS(W:W,A93,Y:Y,"&gt;2")</f>
        <v>1</v>
      </c>
      <c r="J93" s="14">
        <f>COUNTIFS(W:W,A93,Z:Z,"&gt;2")</f>
        <v>0</v>
      </c>
      <c r="K93">
        <f>COUNTIFS(W:W,A93,Y:Y,"&lt;3")</f>
        <v>4</v>
      </c>
      <c r="L93" s="4">
        <f>COUNTIFS(W:W,A93,Z:Z,"&lt;3")</f>
        <v>1</v>
      </c>
      <c r="M93">
        <f t="shared" si="7"/>
        <v>1</v>
      </c>
      <c r="N93">
        <f t="shared" si="8"/>
        <v>42</v>
      </c>
      <c r="O93">
        <f t="shared" si="9"/>
        <v>0</v>
      </c>
      <c r="P93">
        <f t="shared" si="10"/>
        <v>163</v>
      </c>
      <c r="Q93" s="13">
        <f t="shared" si="11"/>
        <v>0.61349693251533743</v>
      </c>
      <c r="R93" s="13">
        <f t="shared" si="12"/>
        <v>25.766871165644172</v>
      </c>
      <c r="S93" s="13">
        <f t="shared" si="13"/>
        <v>0</v>
      </c>
      <c r="T93" s="13"/>
      <c r="U93" s="13"/>
      <c r="V93" s="13"/>
      <c r="W93" s="4" t="s">
        <v>203</v>
      </c>
      <c r="X93" t="str">
        <f>INDEX(B:B,MATCH(W93,A:A,0))</f>
        <v>X228</v>
      </c>
      <c r="Y93">
        <v>1</v>
      </c>
    </row>
    <row r="94" spans="1:26" x14ac:dyDescent="0.25">
      <c r="A94" t="s">
        <v>199</v>
      </c>
      <c r="B94">
        <v>3890</v>
      </c>
      <c r="C94" t="s">
        <v>5</v>
      </c>
      <c r="D94" s="4">
        <v>3</v>
      </c>
      <c r="E94" t="s">
        <v>52</v>
      </c>
      <c r="F94">
        <v>2</v>
      </c>
      <c r="G94">
        <v>117</v>
      </c>
      <c r="H94">
        <v>53</v>
      </c>
      <c r="I94" s="14">
        <f>COUNTIFS(W:W,A94,Y:Y,"&gt;2")</f>
        <v>0</v>
      </c>
      <c r="J94" s="14">
        <f>COUNTIFS(W:W,A94,Z:Z,"&gt;2")</f>
        <v>0</v>
      </c>
      <c r="K94">
        <f>COUNTIFS(W:W,A94,Y:Y,"&lt;3")</f>
        <v>7</v>
      </c>
      <c r="L94" s="4">
        <f>COUNTIFS(W:W,A94,Z:Z,"&lt;3")</f>
        <v>3</v>
      </c>
      <c r="M94">
        <f t="shared" si="7"/>
        <v>0</v>
      </c>
      <c r="N94">
        <f t="shared" si="8"/>
        <v>56</v>
      </c>
      <c r="O94">
        <f t="shared" si="9"/>
        <v>0</v>
      </c>
      <c r="P94">
        <f t="shared" si="10"/>
        <v>180</v>
      </c>
      <c r="Q94" s="13">
        <f t="shared" si="11"/>
        <v>0</v>
      </c>
      <c r="R94" s="13">
        <f t="shared" si="12"/>
        <v>31.111111111111111</v>
      </c>
      <c r="S94" s="13" t="e">
        <f t="shared" si="13"/>
        <v>#DIV/0!</v>
      </c>
      <c r="T94" s="13"/>
      <c r="U94" s="13"/>
      <c r="V94" s="13"/>
      <c r="W94" s="4" t="s">
        <v>203</v>
      </c>
      <c r="X94" t="str">
        <f>INDEX(B:B,MATCH(W94,A:A,0))</f>
        <v>X228</v>
      </c>
      <c r="Y94">
        <v>1</v>
      </c>
    </row>
    <row r="95" spans="1:26" x14ac:dyDescent="0.25">
      <c r="A95" t="s">
        <v>200</v>
      </c>
      <c r="B95">
        <v>3890</v>
      </c>
      <c r="C95" t="s">
        <v>5</v>
      </c>
      <c r="D95" s="4">
        <v>3</v>
      </c>
      <c r="E95" t="s">
        <v>52</v>
      </c>
      <c r="F95">
        <v>3</v>
      </c>
      <c r="G95">
        <v>116</v>
      </c>
      <c r="H95">
        <v>29</v>
      </c>
      <c r="I95" s="14">
        <f>COUNTIFS(W:W,A95,Y:Y,"&gt;2")</f>
        <v>2</v>
      </c>
      <c r="J95" s="14">
        <f>COUNTIFS(W:W,A95,Z:Z,"&gt;2")</f>
        <v>0</v>
      </c>
      <c r="K95">
        <f>COUNTIFS(W:W,A95,Y:Y,"&lt;3")</f>
        <v>5</v>
      </c>
      <c r="L95" s="4">
        <f>COUNTIFS(W:W,A95,Z:Z,"&lt;3")</f>
        <v>0</v>
      </c>
      <c r="M95">
        <f t="shared" si="7"/>
        <v>2</v>
      </c>
      <c r="N95">
        <f t="shared" si="8"/>
        <v>29</v>
      </c>
      <c r="O95">
        <f t="shared" si="9"/>
        <v>0</v>
      </c>
      <c r="P95">
        <f t="shared" si="10"/>
        <v>152</v>
      </c>
      <c r="Q95" s="13">
        <f t="shared" si="11"/>
        <v>1.3157894736842104</v>
      </c>
      <c r="R95" s="13">
        <f t="shared" si="12"/>
        <v>19.078947368421055</v>
      </c>
      <c r="S95" s="13">
        <f t="shared" si="13"/>
        <v>0</v>
      </c>
      <c r="T95" s="13"/>
      <c r="U95" s="13"/>
      <c r="V95" s="13"/>
      <c r="W95" s="4" t="s">
        <v>203</v>
      </c>
      <c r="X95" t="str">
        <f>INDEX(B:B,MATCH(W95,A:A,0))</f>
        <v>X228</v>
      </c>
      <c r="Y95">
        <v>1</v>
      </c>
    </row>
    <row r="96" spans="1:26" x14ac:dyDescent="0.25">
      <c r="A96" t="s">
        <v>201</v>
      </c>
      <c r="B96">
        <v>3890</v>
      </c>
      <c r="C96" t="s">
        <v>5</v>
      </c>
      <c r="D96" s="4">
        <v>3</v>
      </c>
      <c r="E96" t="s">
        <v>52</v>
      </c>
      <c r="F96">
        <v>4</v>
      </c>
      <c r="G96">
        <v>166</v>
      </c>
      <c r="H96">
        <v>38</v>
      </c>
      <c r="I96" s="14">
        <f>COUNTIFS(W:W,A96,Y:Y,"&gt;2")</f>
        <v>0</v>
      </c>
      <c r="J96" s="14">
        <f>COUNTIFS(W:W,A96,Z:Z,"&gt;2")</f>
        <v>0</v>
      </c>
      <c r="K96">
        <f>COUNTIFS(W:W,A96,Y:Y,"&lt;3")</f>
        <v>3</v>
      </c>
      <c r="L96" s="4">
        <f>COUNTIFS(W:W,A96,Z:Z,"&lt;3")</f>
        <v>2</v>
      </c>
      <c r="M96">
        <f t="shared" si="7"/>
        <v>0</v>
      </c>
      <c r="N96">
        <f t="shared" si="8"/>
        <v>40</v>
      </c>
      <c r="O96">
        <f t="shared" si="9"/>
        <v>0</v>
      </c>
      <c r="P96">
        <f t="shared" si="10"/>
        <v>209</v>
      </c>
      <c r="Q96" s="13">
        <f t="shared" si="11"/>
        <v>0</v>
      </c>
      <c r="R96" s="13">
        <f t="shared" si="12"/>
        <v>19.138755980861244</v>
      </c>
      <c r="S96" s="13" t="e">
        <f t="shared" si="13"/>
        <v>#DIV/0!</v>
      </c>
      <c r="T96" s="13"/>
      <c r="U96" s="13"/>
      <c r="V96" s="13"/>
      <c r="W96" s="4" t="s">
        <v>203</v>
      </c>
      <c r="X96" t="str">
        <f>INDEX(B:B,MATCH(W96,A:A,0))</f>
        <v>X228</v>
      </c>
      <c r="Y96">
        <v>1</v>
      </c>
    </row>
    <row r="97" spans="1:26" x14ac:dyDescent="0.25">
      <c r="A97" t="s">
        <v>202</v>
      </c>
      <c r="B97">
        <v>3890</v>
      </c>
      <c r="C97" t="s">
        <v>5</v>
      </c>
      <c r="D97" s="4">
        <v>3</v>
      </c>
      <c r="E97" t="s">
        <v>52</v>
      </c>
      <c r="F97">
        <v>5</v>
      </c>
      <c r="G97">
        <v>117</v>
      </c>
      <c r="H97">
        <v>42</v>
      </c>
      <c r="I97" s="14">
        <f>COUNTIFS(W:W,A97,Y:Y,"&gt;2")</f>
        <v>0</v>
      </c>
      <c r="J97" s="14">
        <f>COUNTIFS(W:W,A97,Z:Z,"&gt;2")</f>
        <v>0</v>
      </c>
      <c r="K97">
        <f>COUNTIFS(W:W,A97,Y:Y,"&lt;3")</f>
        <v>9</v>
      </c>
      <c r="L97" s="4">
        <f>COUNTIFS(W:W,A97,Z:Z,"&lt;3")</f>
        <v>4</v>
      </c>
      <c r="M97">
        <f t="shared" si="7"/>
        <v>0</v>
      </c>
      <c r="N97">
        <f t="shared" si="8"/>
        <v>46</v>
      </c>
      <c r="O97">
        <f t="shared" si="9"/>
        <v>0</v>
      </c>
      <c r="P97">
        <f t="shared" si="10"/>
        <v>172</v>
      </c>
      <c r="Q97" s="13">
        <f t="shared" si="11"/>
        <v>0</v>
      </c>
      <c r="R97" s="13">
        <f t="shared" si="12"/>
        <v>26.744186046511626</v>
      </c>
      <c r="S97" s="13" t="e">
        <f t="shared" si="13"/>
        <v>#DIV/0!</v>
      </c>
      <c r="T97" s="13"/>
      <c r="U97" s="13"/>
      <c r="V97" s="13"/>
      <c r="W97" s="4" t="s">
        <v>203</v>
      </c>
      <c r="X97" t="str">
        <f>INDEX(B:B,MATCH(W97,A:A,0))</f>
        <v>X228</v>
      </c>
      <c r="Y97">
        <v>2</v>
      </c>
    </row>
    <row r="98" spans="1:26" x14ac:dyDescent="0.25">
      <c r="A98" t="s">
        <v>213</v>
      </c>
      <c r="B98" t="s">
        <v>29</v>
      </c>
      <c r="C98" t="s">
        <v>5</v>
      </c>
      <c r="D98" s="4">
        <v>3</v>
      </c>
      <c r="E98" t="s">
        <v>52</v>
      </c>
      <c r="F98">
        <v>1</v>
      </c>
      <c r="G98">
        <v>88</v>
      </c>
      <c r="H98">
        <v>4</v>
      </c>
      <c r="I98" s="14">
        <f>COUNTIFS(W:W,A98,Y:Y,"&gt;2")</f>
        <v>0</v>
      </c>
      <c r="J98" s="14">
        <f>COUNTIFS(W:W,A98,Z:Z,"&gt;2")</f>
        <v>0</v>
      </c>
      <c r="K98">
        <f>COUNTIFS(W:W,A98,Y:Y,"&lt;3")</f>
        <v>0</v>
      </c>
      <c r="L98" s="4">
        <f>COUNTIFS(W:W,A98,Z:Z,"&lt;3")</f>
        <v>0</v>
      </c>
      <c r="M98">
        <f t="shared" si="7"/>
        <v>0</v>
      </c>
      <c r="N98">
        <f t="shared" si="8"/>
        <v>4</v>
      </c>
      <c r="O98">
        <f t="shared" si="9"/>
        <v>0</v>
      </c>
      <c r="P98">
        <f t="shared" si="10"/>
        <v>92</v>
      </c>
      <c r="Q98" s="13">
        <f t="shared" si="11"/>
        <v>0</v>
      </c>
      <c r="R98" s="13">
        <f t="shared" si="12"/>
        <v>4.3478260869565215</v>
      </c>
      <c r="S98" s="13" t="e">
        <f t="shared" si="13"/>
        <v>#DIV/0!</v>
      </c>
      <c r="T98" s="13"/>
      <c r="U98" s="13"/>
      <c r="V98" s="13"/>
      <c r="W98" s="4" t="s">
        <v>203</v>
      </c>
      <c r="X98" t="str">
        <f>INDEX(B:B,MATCH(W98,A:A,0))</f>
        <v>X228</v>
      </c>
      <c r="Y98">
        <v>1</v>
      </c>
    </row>
    <row r="99" spans="1:26" x14ac:dyDescent="0.25">
      <c r="A99" t="s">
        <v>214</v>
      </c>
      <c r="B99" t="s">
        <v>29</v>
      </c>
      <c r="C99" t="s">
        <v>5</v>
      </c>
      <c r="D99" s="4">
        <v>3</v>
      </c>
      <c r="E99" t="s">
        <v>52</v>
      </c>
      <c r="F99">
        <v>2</v>
      </c>
      <c r="G99">
        <v>110</v>
      </c>
      <c r="H99">
        <v>0</v>
      </c>
      <c r="I99" s="14">
        <f>COUNTIFS(W:W,A99,Y:Y,"&gt;2")</f>
        <v>0</v>
      </c>
      <c r="J99" s="14">
        <f>COUNTIFS(W:W,A99,Z:Z,"&gt;2")</f>
        <v>0</v>
      </c>
      <c r="K99">
        <f>COUNTIFS(W:W,A99,Y:Y,"&lt;3")</f>
        <v>1</v>
      </c>
      <c r="L99" s="4">
        <f>COUNTIFS(W:W,A99,Z:Z,"&lt;3")</f>
        <v>0</v>
      </c>
      <c r="M99">
        <f t="shared" si="7"/>
        <v>0</v>
      </c>
      <c r="N99">
        <f t="shared" si="8"/>
        <v>0</v>
      </c>
      <c r="O99">
        <f t="shared" si="9"/>
        <v>0</v>
      </c>
      <c r="P99">
        <f t="shared" si="10"/>
        <v>111</v>
      </c>
      <c r="Q99" s="13">
        <f t="shared" si="11"/>
        <v>0</v>
      </c>
      <c r="R99" s="13">
        <f t="shared" si="12"/>
        <v>0</v>
      </c>
      <c r="S99" s="13" t="e">
        <f t="shared" si="13"/>
        <v>#DIV/0!</v>
      </c>
      <c r="T99" s="13"/>
      <c r="U99" s="13"/>
      <c r="V99" s="13"/>
      <c r="W99" s="4" t="s">
        <v>203</v>
      </c>
      <c r="X99" t="str">
        <f>INDEX(B:B,MATCH(W99,A:A,0))</f>
        <v>X228</v>
      </c>
      <c r="Y99">
        <v>1</v>
      </c>
    </row>
    <row r="100" spans="1:26" x14ac:dyDescent="0.25">
      <c r="A100" t="s">
        <v>215</v>
      </c>
      <c r="B100" t="s">
        <v>29</v>
      </c>
      <c r="C100" t="s">
        <v>5</v>
      </c>
      <c r="D100" s="4">
        <v>3</v>
      </c>
      <c r="E100" t="s">
        <v>52</v>
      </c>
      <c r="F100">
        <v>3</v>
      </c>
      <c r="G100">
        <v>81</v>
      </c>
      <c r="H100">
        <v>8</v>
      </c>
      <c r="I100" s="14">
        <f>COUNTIFS(W:W,A100,Y:Y,"&gt;2")</f>
        <v>0</v>
      </c>
      <c r="J100" s="14">
        <f>COUNTIFS(W:W,A100,Z:Z,"&gt;2")</f>
        <v>0</v>
      </c>
      <c r="K100">
        <f>COUNTIFS(W:W,A100,Y:Y,"&lt;3")</f>
        <v>5</v>
      </c>
      <c r="L100" s="4">
        <f>COUNTIFS(W:W,A100,Z:Z,"&lt;3")</f>
        <v>0</v>
      </c>
      <c r="M100">
        <f t="shared" si="7"/>
        <v>0</v>
      </c>
      <c r="N100">
        <f t="shared" si="8"/>
        <v>8</v>
      </c>
      <c r="O100">
        <f t="shared" si="9"/>
        <v>0</v>
      </c>
      <c r="P100">
        <f t="shared" si="10"/>
        <v>94</v>
      </c>
      <c r="Q100" s="13">
        <f t="shared" si="11"/>
        <v>0</v>
      </c>
      <c r="R100" s="13">
        <f t="shared" si="12"/>
        <v>8.5106382978723403</v>
      </c>
      <c r="S100" s="13" t="e">
        <f t="shared" si="13"/>
        <v>#DIV/0!</v>
      </c>
      <c r="T100" s="13"/>
      <c r="U100" s="13"/>
      <c r="V100" s="13"/>
      <c r="W100" s="4" t="s">
        <v>203</v>
      </c>
      <c r="X100" t="str">
        <f>INDEX(B:B,MATCH(W100,A:A,0))</f>
        <v>X228</v>
      </c>
      <c r="Y100">
        <v>4</v>
      </c>
    </row>
    <row r="101" spans="1:26" x14ac:dyDescent="0.25">
      <c r="A101" t="s">
        <v>216</v>
      </c>
      <c r="B101" t="s">
        <v>29</v>
      </c>
      <c r="C101" t="s">
        <v>5</v>
      </c>
      <c r="D101" s="4">
        <v>3</v>
      </c>
      <c r="E101" t="s">
        <v>52</v>
      </c>
      <c r="F101">
        <v>4</v>
      </c>
      <c r="G101">
        <v>51</v>
      </c>
      <c r="H101">
        <v>18</v>
      </c>
      <c r="I101" s="14">
        <f>COUNTIFS(W:W,A101,Y:Y,"&gt;2")</f>
        <v>0</v>
      </c>
      <c r="J101" s="14">
        <f>COUNTIFS(W:W,A101,Z:Z,"&gt;2")</f>
        <v>0</v>
      </c>
      <c r="K101">
        <f>COUNTIFS(W:W,A101,Y:Y,"&lt;3")</f>
        <v>0</v>
      </c>
      <c r="L101" s="4">
        <f>COUNTIFS(W:W,A101,Z:Z,"&lt;3")</f>
        <v>0</v>
      </c>
      <c r="M101">
        <f t="shared" si="7"/>
        <v>0</v>
      </c>
      <c r="N101">
        <f t="shared" si="8"/>
        <v>18</v>
      </c>
      <c r="O101">
        <f t="shared" si="9"/>
        <v>0</v>
      </c>
      <c r="P101">
        <f t="shared" si="10"/>
        <v>69</v>
      </c>
      <c r="Q101" s="13">
        <f t="shared" si="11"/>
        <v>0</v>
      </c>
      <c r="R101" s="13">
        <f t="shared" si="12"/>
        <v>26.086956521739129</v>
      </c>
      <c r="S101" s="13" t="e">
        <f t="shared" si="13"/>
        <v>#DIV/0!</v>
      </c>
      <c r="T101" s="13"/>
      <c r="U101" s="13"/>
      <c r="V101" s="13"/>
      <c r="W101" s="4" t="s">
        <v>203</v>
      </c>
      <c r="X101" t="str">
        <f>INDEX(B:B,MATCH(W101,A:A,0))</f>
        <v>X228</v>
      </c>
      <c r="Y101">
        <v>2</v>
      </c>
    </row>
    <row r="102" spans="1:26" x14ac:dyDescent="0.25">
      <c r="A102" t="s">
        <v>217</v>
      </c>
      <c r="B102" t="s">
        <v>29</v>
      </c>
      <c r="C102" t="s">
        <v>5</v>
      </c>
      <c r="D102" s="4">
        <v>3</v>
      </c>
      <c r="E102" t="s">
        <v>52</v>
      </c>
      <c r="F102">
        <v>5</v>
      </c>
      <c r="G102">
        <v>46</v>
      </c>
      <c r="H102">
        <v>13</v>
      </c>
      <c r="I102" s="14">
        <f>COUNTIFS(W:W,A102,Y:Y,"&gt;2")</f>
        <v>0</v>
      </c>
      <c r="J102" s="14">
        <f>COUNTIFS(W:W,A102,Z:Z,"&gt;2")</f>
        <v>0</v>
      </c>
      <c r="K102">
        <f>COUNTIFS(W:W,A102,Y:Y,"&lt;3")</f>
        <v>4</v>
      </c>
      <c r="L102" s="4">
        <f>COUNTIFS(W:W,A102,Z:Z,"&lt;3")</f>
        <v>0</v>
      </c>
      <c r="M102">
        <f t="shared" si="7"/>
        <v>0</v>
      </c>
      <c r="N102">
        <f t="shared" si="8"/>
        <v>13</v>
      </c>
      <c r="O102">
        <f t="shared" si="9"/>
        <v>0</v>
      </c>
      <c r="P102">
        <f t="shared" si="10"/>
        <v>63</v>
      </c>
      <c r="Q102" s="13">
        <f t="shared" si="11"/>
        <v>0</v>
      </c>
      <c r="R102" s="13">
        <f t="shared" si="12"/>
        <v>20.634920634920633</v>
      </c>
      <c r="S102" s="13" t="e">
        <f t="shared" si="13"/>
        <v>#DIV/0!</v>
      </c>
      <c r="T102" s="13"/>
      <c r="U102" s="13"/>
      <c r="V102" s="13"/>
      <c r="W102" s="4" t="s">
        <v>203</v>
      </c>
      <c r="X102" t="str">
        <f>INDEX(B:B,MATCH(W102,A:A,0))</f>
        <v>X228</v>
      </c>
      <c r="Y102">
        <v>1</v>
      </c>
    </row>
    <row r="103" spans="1:26" x14ac:dyDescent="0.25">
      <c r="A103" t="s">
        <v>203</v>
      </c>
      <c r="B103" t="s">
        <v>30</v>
      </c>
      <c r="C103" t="s">
        <v>5</v>
      </c>
      <c r="D103" s="4">
        <v>3</v>
      </c>
      <c r="E103" t="s">
        <v>52</v>
      </c>
      <c r="F103">
        <v>1</v>
      </c>
      <c r="G103">
        <v>97</v>
      </c>
      <c r="H103">
        <v>0</v>
      </c>
      <c r="I103" s="14">
        <f>COUNTIFS(W:W,A103,Y:Y,"&gt;2")</f>
        <v>1</v>
      </c>
      <c r="J103" s="14">
        <f>COUNTIFS(W:W,A103,Z:Z,"&gt;2")</f>
        <v>0</v>
      </c>
      <c r="K103">
        <f>COUNTIFS(W:W,A103,Y:Y,"&lt;3")</f>
        <v>10</v>
      </c>
      <c r="L103" s="4">
        <f>COUNTIFS(W:W,A103,Z:Z,"&lt;3")</f>
        <v>0</v>
      </c>
      <c r="M103">
        <f t="shared" si="7"/>
        <v>1</v>
      </c>
      <c r="N103">
        <f t="shared" si="8"/>
        <v>0</v>
      </c>
      <c r="O103">
        <f t="shared" si="9"/>
        <v>0</v>
      </c>
      <c r="P103">
        <f t="shared" si="10"/>
        <v>108</v>
      </c>
      <c r="Q103" s="13">
        <f t="shared" si="11"/>
        <v>0.92592592592592582</v>
      </c>
      <c r="R103" s="13">
        <f t="shared" si="12"/>
        <v>0</v>
      </c>
      <c r="S103" s="13">
        <f t="shared" si="13"/>
        <v>0</v>
      </c>
      <c r="T103" s="13"/>
      <c r="U103" s="13"/>
      <c r="V103" s="13"/>
      <c r="W103" s="4" t="s">
        <v>204</v>
      </c>
      <c r="X103" t="str">
        <f>INDEX(B:B,MATCH(W103,A:A,0))</f>
        <v>X228</v>
      </c>
      <c r="Y103">
        <v>2</v>
      </c>
    </row>
    <row r="104" spans="1:26" x14ac:dyDescent="0.25">
      <c r="A104" t="s">
        <v>204</v>
      </c>
      <c r="B104" t="s">
        <v>30</v>
      </c>
      <c r="C104" t="s">
        <v>5</v>
      </c>
      <c r="D104" s="4">
        <v>3</v>
      </c>
      <c r="E104" t="s">
        <v>52</v>
      </c>
      <c r="F104">
        <v>2</v>
      </c>
      <c r="G104">
        <v>90</v>
      </c>
      <c r="H104">
        <v>9</v>
      </c>
      <c r="I104" s="14">
        <f>COUNTIFS(W:W,A104,Y:Y,"&gt;2")</f>
        <v>0</v>
      </c>
      <c r="J104" s="14">
        <f>COUNTIFS(W:W,A104,Z:Z,"&gt;2")</f>
        <v>0</v>
      </c>
      <c r="K104">
        <f>COUNTIFS(W:W,A104,Y:Y,"&lt;3")</f>
        <v>3</v>
      </c>
      <c r="L104" s="4">
        <f>COUNTIFS(W:W,A104,Z:Z,"&lt;3")</f>
        <v>1</v>
      </c>
      <c r="M104">
        <f t="shared" si="7"/>
        <v>0</v>
      </c>
      <c r="N104">
        <f t="shared" si="8"/>
        <v>10</v>
      </c>
      <c r="O104">
        <f t="shared" si="9"/>
        <v>0</v>
      </c>
      <c r="P104">
        <f t="shared" si="10"/>
        <v>103</v>
      </c>
      <c r="Q104" s="13">
        <f t="shared" si="11"/>
        <v>0</v>
      </c>
      <c r="R104" s="13">
        <f t="shared" si="12"/>
        <v>9.7087378640776691</v>
      </c>
      <c r="S104" s="13" t="e">
        <f t="shared" si="13"/>
        <v>#DIV/0!</v>
      </c>
      <c r="T104" s="13"/>
      <c r="U104" s="13"/>
      <c r="V104" s="13"/>
      <c r="W104" s="4" t="s">
        <v>204</v>
      </c>
      <c r="X104" t="str">
        <f>INDEX(B:B,MATCH(W104,A:A,0))</f>
        <v>X228</v>
      </c>
      <c r="Y104">
        <v>1</v>
      </c>
      <c r="Z104">
        <v>1</v>
      </c>
    </row>
    <row r="105" spans="1:26" x14ac:dyDescent="0.25">
      <c r="A105" t="s">
        <v>205</v>
      </c>
      <c r="B105" t="s">
        <v>30</v>
      </c>
      <c r="C105" t="s">
        <v>5</v>
      </c>
      <c r="D105" s="4">
        <v>3</v>
      </c>
      <c r="E105" t="s">
        <v>52</v>
      </c>
      <c r="F105">
        <v>3</v>
      </c>
      <c r="G105">
        <v>87</v>
      </c>
      <c r="H105">
        <v>0</v>
      </c>
      <c r="I105" s="14">
        <f>COUNTIFS(W:W,A105,Y:Y,"&gt;2")</f>
        <v>0</v>
      </c>
      <c r="J105" s="14">
        <f>COUNTIFS(W:W,A105,Z:Z,"&gt;2")</f>
        <v>0</v>
      </c>
      <c r="K105">
        <f>COUNTIFS(W:W,A105,Y:Y,"&lt;3")</f>
        <v>3</v>
      </c>
      <c r="L105" s="4">
        <f>COUNTIFS(W:W,A105,Z:Z,"&lt;3")</f>
        <v>0</v>
      </c>
      <c r="M105">
        <f t="shared" si="7"/>
        <v>0</v>
      </c>
      <c r="N105">
        <f t="shared" si="8"/>
        <v>0</v>
      </c>
      <c r="O105">
        <f t="shared" si="9"/>
        <v>0</v>
      </c>
      <c r="P105">
        <f t="shared" si="10"/>
        <v>90</v>
      </c>
      <c r="Q105" s="13">
        <f t="shared" si="11"/>
        <v>0</v>
      </c>
      <c r="R105" s="13">
        <f t="shared" si="12"/>
        <v>0</v>
      </c>
      <c r="S105" s="13" t="e">
        <f t="shared" si="13"/>
        <v>#DIV/0!</v>
      </c>
      <c r="T105" s="13"/>
      <c r="U105" s="13"/>
      <c r="V105" s="13"/>
      <c r="W105" s="4" t="s">
        <v>204</v>
      </c>
      <c r="X105" t="str">
        <f>INDEX(B:B,MATCH(W105,A:A,0))</f>
        <v>X228</v>
      </c>
      <c r="Y105">
        <v>1</v>
      </c>
    </row>
    <row r="106" spans="1:26" x14ac:dyDescent="0.25">
      <c r="A106" t="s">
        <v>206</v>
      </c>
      <c r="B106" t="s">
        <v>30</v>
      </c>
      <c r="C106" t="s">
        <v>5</v>
      </c>
      <c r="D106" s="4">
        <v>3</v>
      </c>
      <c r="E106" t="s">
        <v>52</v>
      </c>
      <c r="F106">
        <v>4</v>
      </c>
      <c r="G106">
        <v>103</v>
      </c>
      <c r="H106">
        <v>49</v>
      </c>
      <c r="I106" s="14">
        <f>COUNTIFS(W:W,A106,Y:Y,"&gt;2")</f>
        <v>1</v>
      </c>
      <c r="J106" s="14">
        <f>COUNTIFS(W:W,A106,Z:Z,"&gt;2")</f>
        <v>0</v>
      </c>
      <c r="K106">
        <f>COUNTIFS(W:W,A106,Y:Y,"&lt;3")</f>
        <v>2</v>
      </c>
      <c r="L106" s="4">
        <f>COUNTIFS(W:W,A106,Z:Z,"&lt;3")</f>
        <v>0</v>
      </c>
      <c r="M106">
        <f t="shared" si="7"/>
        <v>1</v>
      </c>
      <c r="N106">
        <f t="shared" si="8"/>
        <v>49</v>
      </c>
      <c r="O106">
        <f t="shared" si="9"/>
        <v>0</v>
      </c>
      <c r="P106">
        <f t="shared" si="10"/>
        <v>155</v>
      </c>
      <c r="Q106" s="13">
        <f t="shared" si="11"/>
        <v>0.64516129032258063</v>
      </c>
      <c r="R106" s="13">
        <f t="shared" si="12"/>
        <v>31.612903225806448</v>
      </c>
      <c r="S106" s="13">
        <f t="shared" si="13"/>
        <v>0</v>
      </c>
      <c r="T106" s="13"/>
      <c r="U106" s="13"/>
      <c r="V106" s="13"/>
      <c r="W106" s="4" t="s">
        <v>205</v>
      </c>
      <c r="X106" t="str">
        <f>INDEX(B:B,MATCH(W106,A:A,0))</f>
        <v>X228</v>
      </c>
      <c r="Y106">
        <v>1</v>
      </c>
    </row>
    <row r="107" spans="1:26" x14ac:dyDescent="0.25">
      <c r="A107" t="s">
        <v>207</v>
      </c>
      <c r="B107" t="s">
        <v>30</v>
      </c>
      <c r="C107" t="s">
        <v>5</v>
      </c>
      <c r="D107" s="4">
        <v>3</v>
      </c>
      <c r="E107" t="s">
        <v>52</v>
      </c>
      <c r="F107">
        <v>5</v>
      </c>
      <c r="G107">
        <v>96</v>
      </c>
      <c r="H107">
        <v>20</v>
      </c>
      <c r="I107" s="14">
        <f>COUNTIFS(W:W,A107,Y:Y,"&gt;2")</f>
        <v>0</v>
      </c>
      <c r="J107" s="14">
        <f>COUNTIFS(W:W,A107,Z:Z,"&gt;2")</f>
        <v>0</v>
      </c>
      <c r="K107">
        <f>COUNTIFS(W:W,A107,Y:Y,"&lt;3")</f>
        <v>2</v>
      </c>
      <c r="L107" s="4">
        <f>COUNTIFS(W:W,A107,Z:Z,"&lt;3")</f>
        <v>0</v>
      </c>
      <c r="M107">
        <f t="shared" si="7"/>
        <v>0</v>
      </c>
      <c r="N107">
        <f t="shared" si="8"/>
        <v>20</v>
      </c>
      <c r="O107">
        <f t="shared" si="9"/>
        <v>0</v>
      </c>
      <c r="P107">
        <f t="shared" si="10"/>
        <v>118</v>
      </c>
      <c r="Q107" s="13">
        <f t="shared" si="11"/>
        <v>0</v>
      </c>
      <c r="R107" s="13">
        <f t="shared" si="12"/>
        <v>16.949152542372879</v>
      </c>
      <c r="S107" s="13" t="e">
        <f t="shared" si="13"/>
        <v>#DIV/0!</v>
      </c>
      <c r="T107" s="13"/>
      <c r="U107" s="13"/>
      <c r="V107" s="13"/>
      <c r="W107" s="4" t="s">
        <v>205</v>
      </c>
      <c r="X107" t="str">
        <f>INDEX(B:B,MATCH(W107,A:A,0))</f>
        <v>X228</v>
      </c>
      <c r="Y107">
        <v>1</v>
      </c>
    </row>
    <row r="108" spans="1:26" x14ac:dyDescent="0.25">
      <c r="A108" t="s">
        <v>218</v>
      </c>
      <c r="B108" t="s">
        <v>32</v>
      </c>
      <c r="C108" t="s">
        <v>5</v>
      </c>
      <c r="D108" s="4">
        <v>3</v>
      </c>
      <c r="E108" t="s">
        <v>52</v>
      </c>
      <c r="F108">
        <v>1</v>
      </c>
      <c r="G108">
        <v>41</v>
      </c>
      <c r="H108">
        <v>23</v>
      </c>
      <c r="I108" s="14">
        <f>COUNTIFS(W:W,A108,Y:Y,"&gt;2")</f>
        <v>0</v>
      </c>
      <c r="J108" s="14">
        <f>COUNTIFS(W:W,A108,Z:Z,"&gt;2")</f>
        <v>0</v>
      </c>
      <c r="K108">
        <f>COUNTIFS(W:W,A108,Y:Y,"&lt;3")</f>
        <v>4</v>
      </c>
      <c r="L108" s="4">
        <f>COUNTIFS(W:W,A108,Z:Z,"&lt;3")</f>
        <v>1</v>
      </c>
      <c r="M108">
        <f t="shared" si="7"/>
        <v>0</v>
      </c>
      <c r="N108">
        <f t="shared" si="8"/>
        <v>24</v>
      </c>
      <c r="O108">
        <f t="shared" si="9"/>
        <v>0</v>
      </c>
      <c r="P108">
        <f t="shared" si="10"/>
        <v>69</v>
      </c>
      <c r="Q108" s="13">
        <f t="shared" si="11"/>
        <v>0</v>
      </c>
      <c r="R108" s="13">
        <f t="shared" si="12"/>
        <v>34.782608695652172</v>
      </c>
      <c r="S108" s="13" t="e">
        <f t="shared" si="13"/>
        <v>#DIV/0!</v>
      </c>
      <c r="T108" s="13"/>
      <c r="U108" s="13"/>
      <c r="V108" s="13"/>
      <c r="W108" s="4" t="s">
        <v>205</v>
      </c>
      <c r="X108" t="str">
        <f>INDEX(B:B,MATCH(W108,A:A,0))</f>
        <v>X228</v>
      </c>
      <c r="Y108">
        <v>1</v>
      </c>
    </row>
    <row r="109" spans="1:26" x14ac:dyDescent="0.25">
      <c r="A109" t="s">
        <v>219</v>
      </c>
      <c r="B109" t="s">
        <v>32</v>
      </c>
      <c r="C109" t="s">
        <v>5</v>
      </c>
      <c r="D109" s="4">
        <v>3</v>
      </c>
      <c r="E109" t="s">
        <v>52</v>
      </c>
      <c r="F109">
        <v>2</v>
      </c>
      <c r="G109">
        <v>78</v>
      </c>
      <c r="H109">
        <v>42</v>
      </c>
      <c r="I109" s="14">
        <f>COUNTIFS(W:W,A109,Y:Y,"&gt;2")</f>
        <v>0</v>
      </c>
      <c r="J109" s="14">
        <f>COUNTIFS(W:W,A109,Z:Z,"&gt;2")</f>
        <v>1</v>
      </c>
      <c r="K109">
        <f>COUNTIFS(W:W,A109,Y:Y,"&lt;3")</f>
        <v>5</v>
      </c>
      <c r="L109" s="4">
        <f>COUNTIFS(W:W,A109,Z:Z,"&lt;3")</f>
        <v>4</v>
      </c>
      <c r="M109">
        <f t="shared" si="7"/>
        <v>1</v>
      </c>
      <c r="N109">
        <f t="shared" si="8"/>
        <v>47</v>
      </c>
      <c r="O109">
        <f t="shared" si="9"/>
        <v>1</v>
      </c>
      <c r="P109">
        <f t="shared" si="10"/>
        <v>130</v>
      </c>
      <c r="Q109" s="13">
        <f t="shared" si="11"/>
        <v>0.76923076923076927</v>
      </c>
      <c r="R109" s="13">
        <f t="shared" si="12"/>
        <v>36.153846153846153</v>
      </c>
      <c r="S109" s="13">
        <f t="shared" si="13"/>
        <v>100</v>
      </c>
      <c r="T109" s="13"/>
      <c r="U109" s="13"/>
      <c r="V109" s="13"/>
      <c r="W109" t="s">
        <v>206</v>
      </c>
      <c r="X109" t="str">
        <f>INDEX(B:B,MATCH(W109,A:A,0))</f>
        <v>X228</v>
      </c>
      <c r="Y109">
        <v>6</v>
      </c>
    </row>
    <row r="110" spans="1:26" x14ac:dyDescent="0.25">
      <c r="A110" t="s">
        <v>220</v>
      </c>
      <c r="B110" t="s">
        <v>32</v>
      </c>
      <c r="C110" t="s">
        <v>5</v>
      </c>
      <c r="D110" s="4">
        <v>3</v>
      </c>
      <c r="E110" t="s">
        <v>52</v>
      </c>
      <c r="F110">
        <v>3</v>
      </c>
      <c r="G110">
        <v>102</v>
      </c>
      <c r="H110">
        <v>31</v>
      </c>
      <c r="I110" s="14">
        <f>COUNTIFS(W:W,A110,Y:Y,"&gt;2")</f>
        <v>1</v>
      </c>
      <c r="J110" s="14">
        <f>COUNTIFS(W:W,A110,Z:Z,"&gt;2")</f>
        <v>0</v>
      </c>
      <c r="K110">
        <f>COUNTIFS(W:W,A110,Y:Y,"&lt;3")</f>
        <v>2</v>
      </c>
      <c r="L110" s="4">
        <f>COUNTIFS(W:W,A110,Z:Z,"&lt;3")</f>
        <v>4</v>
      </c>
      <c r="M110">
        <f t="shared" si="7"/>
        <v>1</v>
      </c>
      <c r="N110">
        <f t="shared" si="8"/>
        <v>35</v>
      </c>
      <c r="O110">
        <f t="shared" si="9"/>
        <v>0</v>
      </c>
      <c r="P110">
        <f t="shared" si="10"/>
        <v>140</v>
      </c>
      <c r="Q110" s="13">
        <f t="shared" si="11"/>
        <v>0.7142857142857143</v>
      </c>
      <c r="R110" s="13">
        <f t="shared" si="12"/>
        <v>25</v>
      </c>
      <c r="S110" s="13">
        <f t="shared" si="13"/>
        <v>0</v>
      </c>
      <c r="T110" s="13"/>
      <c r="U110" s="13"/>
      <c r="V110" s="13"/>
      <c r="W110" t="s">
        <v>206</v>
      </c>
      <c r="X110" t="str">
        <f>INDEX(B:B,MATCH(W110,A:A,0))</f>
        <v>X228</v>
      </c>
      <c r="Y110">
        <v>1</v>
      </c>
    </row>
    <row r="111" spans="1:26" x14ac:dyDescent="0.25">
      <c r="A111" t="s">
        <v>221</v>
      </c>
      <c r="B111" t="s">
        <v>32</v>
      </c>
      <c r="C111" t="s">
        <v>5</v>
      </c>
      <c r="D111" s="4">
        <v>3</v>
      </c>
      <c r="E111" t="s">
        <v>52</v>
      </c>
      <c r="F111">
        <v>4</v>
      </c>
      <c r="G111">
        <v>46</v>
      </c>
      <c r="H111">
        <v>17</v>
      </c>
      <c r="I111" s="14">
        <f>COUNTIFS(W:W,A111,Y:Y,"&gt;2")</f>
        <v>0</v>
      </c>
      <c r="J111" s="14">
        <f>COUNTIFS(W:W,A111,Z:Z,"&gt;2")</f>
        <v>0</v>
      </c>
      <c r="K111">
        <f>COUNTIFS(W:W,A111,Y:Y,"&lt;3")</f>
        <v>2</v>
      </c>
      <c r="L111" s="4">
        <f>COUNTIFS(W:W,A111,Z:Z,"&lt;3")</f>
        <v>1</v>
      </c>
      <c r="M111">
        <f t="shared" ref="M111:M157" si="14">SUM(I111:J111)</f>
        <v>0</v>
      </c>
      <c r="N111">
        <f t="shared" ref="N111:N157" si="15">SUM(H111,J111,L111,)</f>
        <v>18</v>
      </c>
      <c r="O111">
        <f t="shared" ref="O111:O157" si="16">J111</f>
        <v>0</v>
      </c>
      <c r="P111">
        <f t="shared" ref="P111:P157" si="17">IF(ISBLANK(G111),"",SUM(G111:L111))</f>
        <v>66</v>
      </c>
      <c r="Q111" s="13">
        <f t="shared" ref="Q111:Q157" si="18">IF(ISBLANK(G111),"",SUM(I111,J111)/P111*100)</f>
        <v>0</v>
      </c>
      <c r="R111" s="13">
        <f t="shared" ref="R111:R157" si="19">IF(ISBLANK(G111),"",SUM(H111,J111,L111)/P111*100)</f>
        <v>27.27272727272727</v>
      </c>
      <c r="S111" s="13" t="e">
        <f t="shared" ref="S111:S157" si="20">IF(ISBLANK(G111),"",J111/SUM(I111,J111)*100)</f>
        <v>#DIV/0!</v>
      </c>
      <c r="T111" s="13"/>
      <c r="U111" s="13"/>
      <c r="V111" s="13"/>
      <c r="W111" t="s">
        <v>206</v>
      </c>
      <c r="X111" t="str">
        <f>INDEX(B:B,MATCH(W111,A:A,0))</f>
        <v>X228</v>
      </c>
      <c r="Y111">
        <v>2</v>
      </c>
    </row>
    <row r="112" spans="1:26" x14ac:dyDescent="0.25">
      <c r="A112" t="s">
        <v>222</v>
      </c>
      <c r="B112" t="s">
        <v>32</v>
      </c>
      <c r="C112" t="s">
        <v>5</v>
      </c>
      <c r="D112" s="4">
        <v>3</v>
      </c>
      <c r="E112" t="s">
        <v>52</v>
      </c>
      <c r="F112">
        <v>5</v>
      </c>
      <c r="G112">
        <v>97</v>
      </c>
      <c r="H112">
        <v>51</v>
      </c>
      <c r="I112" s="14">
        <f>COUNTIFS(W:W,A112,Y:Y,"&gt;2")</f>
        <v>0</v>
      </c>
      <c r="J112" s="14">
        <f>COUNTIFS(W:W,A112,Z:Z,"&gt;2")</f>
        <v>0</v>
      </c>
      <c r="K112">
        <f>COUNTIFS(W:W,A112,Y:Y,"&lt;3")</f>
        <v>2</v>
      </c>
      <c r="L112" s="4">
        <f>COUNTIFS(W:W,A112,Z:Z,"&lt;3")</f>
        <v>3</v>
      </c>
      <c r="M112">
        <f t="shared" si="14"/>
        <v>0</v>
      </c>
      <c r="N112">
        <f t="shared" si="15"/>
        <v>54</v>
      </c>
      <c r="O112">
        <f t="shared" si="16"/>
        <v>0</v>
      </c>
      <c r="P112">
        <f t="shared" si="17"/>
        <v>153</v>
      </c>
      <c r="Q112" s="13">
        <f t="shared" si="18"/>
        <v>0</v>
      </c>
      <c r="R112" s="13">
        <f t="shared" si="19"/>
        <v>35.294117647058826</v>
      </c>
      <c r="S112" s="13" t="e">
        <f t="shared" si="20"/>
        <v>#DIV/0!</v>
      </c>
      <c r="T112" s="13"/>
      <c r="U112" s="13"/>
      <c r="V112" s="13"/>
      <c r="W112" s="4" t="s">
        <v>207</v>
      </c>
      <c r="X112" t="str">
        <f>INDEX(B:B,MATCH(W112,A:A,0))</f>
        <v>X228</v>
      </c>
      <c r="Y112">
        <v>2</v>
      </c>
    </row>
    <row r="113" spans="1:25" x14ac:dyDescent="0.25">
      <c r="A113" t="s">
        <v>228</v>
      </c>
      <c r="B113" t="s">
        <v>36</v>
      </c>
      <c r="C113" t="s">
        <v>3</v>
      </c>
      <c r="D113" s="4">
        <v>12</v>
      </c>
      <c r="E113" t="s">
        <v>52</v>
      </c>
      <c r="F113">
        <v>1</v>
      </c>
      <c r="G113">
        <v>65</v>
      </c>
      <c r="H113">
        <v>8</v>
      </c>
      <c r="I113" s="14">
        <f>COUNTIFS(W:W,A113,Y:Y,"&gt;2")</f>
        <v>2</v>
      </c>
      <c r="J113" s="14">
        <f>COUNTIFS(W:W,A113,Z:Z,"&gt;2")</f>
        <v>0</v>
      </c>
      <c r="K113">
        <f>COUNTIFS(W:W,A113,Y:Y,"&lt;3")</f>
        <v>2</v>
      </c>
      <c r="L113" s="4">
        <f>COUNTIFS(W:W,A113,Z:Z,"&lt;3")</f>
        <v>1</v>
      </c>
      <c r="M113">
        <f t="shared" si="14"/>
        <v>2</v>
      </c>
      <c r="N113">
        <f t="shared" si="15"/>
        <v>9</v>
      </c>
      <c r="O113">
        <f t="shared" si="16"/>
        <v>0</v>
      </c>
      <c r="P113">
        <f t="shared" si="17"/>
        <v>78</v>
      </c>
      <c r="Q113" s="13">
        <f t="shared" si="18"/>
        <v>2.5641025641025639</v>
      </c>
      <c r="R113" s="13">
        <f t="shared" si="19"/>
        <v>11.538461538461538</v>
      </c>
      <c r="S113" s="13">
        <f t="shared" si="20"/>
        <v>0</v>
      </c>
      <c r="T113" s="13"/>
      <c r="U113" s="13"/>
      <c r="V113" s="13"/>
      <c r="W113" s="4" t="s">
        <v>207</v>
      </c>
      <c r="X113" t="str">
        <f>INDEX(B:B,MATCH(W113,A:A,0))</f>
        <v>X228</v>
      </c>
      <c r="Y113">
        <v>2</v>
      </c>
    </row>
    <row r="114" spans="1:25" x14ac:dyDescent="0.25">
      <c r="A114" t="s">
        <v>229</v>
      </c>
      <c r="B114" t="s">
        <v>36</v>
      </c>
      <c r="C114" t="s">
        <v>3</v>
      </c>
      <c r="D114" s="4">
        <v>12</v>
      </c>
      <c r="E114" t="s">
        <v>52</v>
      </c>
      <c r="F114">
        <v>2</v>
      </c>
      <c r="G114">
        <v>79</v>
      </c>
      <c r="H114">
        <v>4</v>
      </c>
      <c r="I114" s="14">
        <f>COUNTIFS(W:W,A114,Y:Y,"&gt;2")</f>
        <v>0</v>
      </c>
      <c r="J114" s="14">
        <f>COUNTIFS(W:W,A114,Z:Z,"&gt;2")</f>
        <v>0</v>
      </c>
      <c r="K114">
        <f>COUNTIFS(W:W,A114,Y:Y,"&lt;3")</f>
        <v>4</v>
      </c>
      <c r="L114" s="4">
        <f>COUNTIFS(W:W,A114,Z:Z,"&lt;3")</f>
        <v>0</v>
      </c>
      <c r="M114">
        <f t="shared" si="14"/>
        <v>0</v>
      </c>
      <c r="N114">
        <f t="shared" si="15"/>
        <v>4</v>
      </c>
      <c r="O114">
        <f t="shared" si="16"/>
        <v>0</v>
      </c>
      <c r="P114">
        <f t="shared" si="17"/>
        <v>87</v>
      </c>
      <c r="Q114" s="13">
        <f t="shared" si="18"/>
        <v>0</v>
      </c>
      <c r="R114" s="13">
        <f t="shared" si="19"/>
        <v>4.5977011494252871</v>
      </c>
      <c r="S114" s="13" t="e">
        <f t="shared" si="20"/>
        <v>#DIV/0!</v>
      </c>
      <c r="T114" s="13"/>
      <c r="U114" s="13"/>
      <c r="V114" s="13"/>
      <c r="W114" s="4" t="s">
        <v>208</v>
      </c>
      <c r="X114" t="str">
        <f>INDEX(B:B,MATCH(W114,A:A,0))</f>
        <v>X181</v>
      </c>
      <c r="Y114">
        <v>1</v>
      </c>
    </row>
    <row r="115" spans="1:25" x14ac:dyDescent="0.25">
      <c r="A115" t="s">
        <v>230</v>
      </c>
      <c r="B115" t="s">
        <v>36</v>
      </c>
      <c r="C115" t="s">
        <v>3</v>
      </c>
      <c r="D115" s="4">
        <v>12</v>
      </c>
      <c r="E115" t="s">
        <v>52</v>
      </c>
      <c r="F115">
        <v>3</v>
      </c>
      <c r="G115">
        <v>68</v>
      </c>
      <c r="H115">
        <v>5</v>
      </c>
      <c r="I115" s="14">
        <f>COUNTIFS(W:W,A115,Y:Y,"&gt;2")</f>
        <v>1</v>
      </c>
      <c r="J115" s="14">
        <f>COUNTIFS(W:W,A115,Z:Z,"&gt;2")</f>
        <v>0</v>
      </c>
      <c r="K115">
        <f>COUNTIFS(W:W,A115,Y:Y,"&lt;3")</f>
        <v>4</v>
      </c>
      <c r="L115" s="4">
        <f>COUNTIFS(W:W,A115,Z:Z,"&lt;3")</f>
        <v>1</v>
      </c>
      <c r="M115">
        <f t="shared" si="14"/>
        <v>1</v>
      </c>
      <c r="N115">
        <f t="shared" si="15"/>
        <v>6</v>
      </c>
      <c r="O115">
        <f t="shared" si="16"/>
        <v>0</v>
      </c>
      <c r="P115">
        <f t="shared" si="17"/>
        <v>79</v>
      </c>
      <c r="Q115" s="13">
        <f t="shared" si="18"/>
        <v>1.2658227848101267</v>
      </c>
      <c r="R115" s="13">
        <f t="shared" si="19"/>
        <v>7.59493670886076</v>
      </c>
      <c r="S115" s="13">
        <f t="shared" si="20"/>
        <v>0</v>
      </c>
      <c r="T115" s="13"/>
      <c r="U115" s="13"/>
      <c r="V115" s="13"/>
      <c r="W115" s="4" t="s">
        <v>209</v>
      </c>
      <c r="X115" t="str">
        <f>INDEX(B:B,MATCH(W115,A:A,0))</f>
        <v>X181</v>
      </c>
      <c r="Y115">
        <v>1</v>
      </c>
    </row>
    <row r="116" spans="1:25" x14ac:dyDescent="0.25">
      <c r="A116" t="s">
        <v>231</v>
      </c>
      <c r="B116" t="s">
        <v>36</v>
      </c>
      <c r="C116" t="s">
        <v>3</v>
      </c>
      <c r="D116" s="4">
        <v>12</v>
      </c>
      <c r="E116" t="s">
        <v>52</v>
      </c>
      <c r="F116">
        <v>4</v>
      </c>
      <c r="G116">
        <v>55</v>
      </c>
      <c r="H116">
        <v>1</v>
      </c>
      <c r="I116" s="14">
        <f>COUNTIFS(W:W,A116,Y:Y,"&gt;2")</f>
        <v>0</v>
      </c>
      <c r="J116" s="14">
        <f>COUNTIFS(W:W,A116,Z:Z,"&gt;2")</f>
        <v>0</v>
      </c>
      <c r="K116">
        <f>COUNTIFS(W:W,A116,Y:Y,"&lt;3")</f>
        <v>2</v>
      </c>
      <c r="L116" s="4">
        <f>COUNTIFS(W:W,A116,Z:Z,"&lt;3")</f>
        <v>0</v>
      </c>
      <c r="M116">
        <f t="shared" si="14"/>
        <v>0</v>
      </c>
      <c r="N116">
        <f t="shared" si="15"/>
        <v>1</v>
      </c>
      <c r="O116">
        <f t="shared" si="16"/>
        <v>0</v>
      </c>
      <c r="P116">
        <f t="shared" si="17"/>
        <v>58</v>
      </c>
      <c r="Q116" s="13">
        <f t="shared" si="18"/>
        <v>0</v>
      </c>
      <c r="R116" s="13">
        <f t="shared" si="19"/>
        <v>1.7241379310344827</v>
      </c>
      <c r="S116" s="13" t="e">
        <f t="shared" si="20"/>
        <v>#DIV/0!</v>
      </c>
      <c r="T116" s="13"/>
      <c r="U116" s="13"/>
      <c r="V116" s="13"/>
      <c r="W116" s="4" t="s">
        <v>209</v>
      </c>
      <c r="X116" t="str">
        <f>INDEX(B:B,MATCH(W116,A:A,0))</f>
        <v>X181</v>
      </c>
      <c r="Y116">
        <v>1</v>
      </c>
    </row>
    <row r="117" spans="1:25" x14ac:dyDescent="0.25">
      <c r="A117" t="s">
        <v>232</v>
      </c>
      <c r="B117" t="s">
        <v>36</v>
      </c>
      <c r="C117" t="s">
        <v>3</v>
      </c>
      <c r="D117" s="4">
        <v>12</v>
      </c>
      <c r="E117" t="s">
        <v>52</v>
      </c>
      <c r="F117">
        <v>5</v>
      </c>
      <c r="G117">
        <v>49</v>
      </c>
      <c r="H117">
        <v>3</v>
      </c>
      <c r="I117" s="14">
        <f>COUNTIFS(W:W,A117,Y:Y,"&gt;2")</f>
        <v>2</v>
      </c>
      <c r="J117" s="14">
        <f>COUNTIFS(W:W,A117,Z:Z,"&gt;2")</f>
        <v>0</v>
      </c>
      <c r="K117">
        <f>COUNTIFS(W:W,A117,Y:Y,"&lt;3")</f>
        <v>4</v>
      </c>
      <c r="L117" s="4">
        <f>COUNTIFS(W:W,A117,Z:Z,"&lt;3")</f>
        <v>2</v>
      </c>
      <c r="M117">
        <f t="shared" si="14"/>
        <v>2</v>
      </c>
      <c r="N117">
        <f t="shared" si="15"/>
        <v>5</v>
      </c>
      <c r="O117">
        <f t="shared" si="16"/>
        <v>0</v>
      </c>
      <c r="P117">
        <f t="shared" si="17"/>
        <v>60</v>
      </c>
      <c r="Q117" s="13">
        <f t="shared" si="18"/>
        <v>3.3333333333333335</v>
      </c>
      <c r="R117" s="13">
        <f t="shared" si="19"/>
        <v>8.3333333333333321</v>
      </c>
      <c r="S117" s="13">
        <f t="shared" si="20"/>
        <v>0</v>
      </c>
      <c r="T117" s="13"/>
      <c r="U117" s="13"/>
      <c r="V117" s="13"/>
      <c r="W117" s="4" t="s">
        <v>209</v>
      </c>
      <c r="X117" t="str">
        <f>INDEX(B:B,MATCH(W117,A:A,0))</f>
        <v>X181</v>
      </c>
      <c r="Y117">
        <v>1</v>
      </c>
    </row>
    <row r="118" spans="1:25" x14ac:dyDescent="0.25">
      <c r="A118" t="s">
        <v>233</v>
      </c>
      <c r="B118" t="s">
        <v>34</v>
      </c>
      <c r="C118" t="s">
        <v>3</v>
      </c>
      <c r="D118" s="4">
        <v>12</v>
      </c>
      <c r="E118" t="s">
        <v>52</v>
      </c>
      <c r="F118">
        <v>1</v>
      </c>
      <c r="G118">
        <v>79</v>
      </c>
      <c r="H118">
        <v>9</v>
      </c>
      <c r="I118" s="14">
        <f>COUNTIFS(W:W,A118,Y:Y,"&gt;2")</f>
        <v>2</v>
      </c>
      <c r="J118" s="14">
        <f>COUNTIFS(W:W,A118,Z:Z,"&gt;2")</f>
        <v>0</v>
      </c>
      <c r="K118">
        <f>COUNTIFS(W:W,A118,Y:Y,"&lt;3")</f>
        <v>4</v>
      </c>
      <c r="L118" s="4">
        <f>COUNTIFS(W:W,A118,Z:Z,"&lt;3")</f>
        <v>0</v>
      </c>
      <c r="M118">
        <f t="shared" si="14"/>
        <v>2</v>
      </c>
      <c r="N118">
        <f t="shared" si="15"/>
        <v>9</v>
      </c>
      <c r="O118">
        <f t="shared" si="16"/>
        <v>0</v>
      </c>
      <c r="P118">
        <f t="shared" si="17"/>
        <v>94</v>
      </c>
      <c r="Q118" s="13">
        <f t="shared" si="18"/>
        <v>2.1276595744680851</v>
      </c>
      <c r="R118" s="13">
        <f t="shared" si="19"/>
        <v>9.5744680851063837</v>
      </c>
      <c r="S118" s="13">
        <f t="shared" si="20"/>
        <v>0</v>
      </c>
      <c r="T118" s="13"/>
      <c r="U118" s="13"/>
      <c r="V118" s="13"/>
      <c r="W118" s="4" t="s">
        <v>210</v>
      </c>
      <c r="X118" t="str">
        <f>INDEX(B:B,MATCH(W118,A:A,0))</f>
        <v>X181</v>
      </c>
      <c r="Y118">
        <v>1</v>
      </c>
    </row>
    <row r="119" spans="1:25" x14ac:dyDescent="0.25">
      <c r="A119" t="s">
        <v>234</v>
      </c>
      <c r="B119" t="s">
        <v>34</v>
      </c>
      <c r="C119" t="s">
        <v>3</v>
      </c>
      <c r="D119" s="4">
        <v>12</v>
      </c>
      <c r="E119" t="s">
        <v>52</v>
      </c>
      <c r="F119">
        <v>2</v>
      </c>
      <c r="G119">
        <v>60</v>
      </c>
      <c r="H119">
        <v>12</v>
      </c>
      <c r="I119" s="14">
        <f>COUNTIFS(W:W,A119,Y:Y,"&gt;2")</f>
        <v>3</v>
      </c>
      <c r="J119" s="14">
        <f>COUNTIFS(W:W,A119,Z:Z,"&gt;2")</f>
        <v>0</v>
      </c>
      <c r="K119">
        <f>COUNTIFS(W:W,A119,Y:Y,"&lt;3")</f>
        <v>4</v>
      </c>
      <c r="L119" s="4">
        <f>COUNTIFS(W:W,A119,Z:Z,"&lt;3")</f>
        <v>1</v>
      </c>
      <c r="M119">
        <f t="shared" si="14"/>
        <v>3</v>
      </c>
      <c r="N119">
        <f t="shared" si="15"/>
        <v>13</v>
      </c>
      <c r="O119">
        <f t="shared" si="16"/>
        <v>0</v>
      </c>
      <c r="P119">
        <f t="shared" si="17"/>
        <v>80</v>
      </c>
      <c r="Q119" s="13">
        <f t="shared" si="18"/>
        <v>3.75</v>
      </c>
      <c r="R119" s="13">
        <f t="shared" si="19"/>
        <v>16.25</v>
      </c>
      <c r="S119" s="13">
        <f t="shared" si="20"/>
        <v>0</v>
      </c>
      <c r="T119" s="13"/>
      <c r="U119" s="13"/>
      <c r="V119" s="13"/>
      <c r="W119" s="4" t="s">
        <v>211</v>
      </c>
      <c r="X119" t="str">
        <f>INDEX(B:B,MATCH(W119,A:A,0))</f>
        <v>X181</v>
      </c>
    </row>
    <row r="120" spans="1:25" x14ac:dyDescent="0.25">
      <c r="A120" t="s">
        <v>235</v>
      </c>
      <c r="B120" t="s">
        <v>34</v>
      </c>
      <c r="C120" t="s">
        <v>3</v>
      </c>
      <c r="D120" s="4">
        <v>12</v>
      </c>
      <c r="E120" t="s">
        <v>52</v>
      </c>
      <c r="F120">
        <v>3</v>
      </c>
      <c r="G120">
        <v>44</v>
      </c>
      <c r="H120">
        <v>10</v>
      </c>
      <c r="I120" s="14">
        <f>COUNTIFS(W:W,A120,Y:Y,"&gt;2")</f>
        <v>1</v>
      </c>
      <c r="J120" s="14">
        <f>COUNTIFS(W:W,A120,Z:Z,"&gt;2")</f>
        <v>0</v>
      </c>
      <c r="K120">
        <f>COUNTIFS(W:W,A120,Y:Y,"&lt;3")</f>
        <v>2</v>
      </c>
      <c r="L120" s="4">
        <f>COUNTIFS(W:W,A120,Z:Z,"&lt;3")</f>
        <v>1</v>
      </c>
      <c r="M120">
        <f t="shared" si="14"/>
        <v>1</v>
      </c>
      <c r="N120">
        <f t="shared" si="15"/>
        <v>11</v>
      </c>
      <c r="O120">
        <f t="shared" si="16"/>
        <v>0</v>
      </c>
      <c r="P120">
        <f t="shared" si="17"/>
        <v>58</v>
      </c>
      <c r="Q120" s="13">
        <f t="shared" si="18"/>
        <v>1.7241379310344827</v>
      </c>
      <c r="R120" s="13">
        <f t="shared" si="19"/>
        <v>18.96551724137931</v>
      </c>
      <c r="S120" s="13">
        <f t="shared" si="20"/>
        <v>0</v>
      </c>
      <c r="T120" s="13"/>
      <c r="U120" s="13"/>
      <c r="V120" s="13"/>
      <c r="W120" s="4" t="s">
        <v>212</v>
      </c>
      <c r="X120" t="str">
        <f>INDEX(B:B,MATCH(W120,A:A,0))</f>
        <v>X181</v>
      </c>
      <c r="Y120">
        <v>1</v>
      </c>
    </row>
    <row r="121" spans="1:25" x14ac:dyDescent="0.25">
      <c r="A121" t="s">
        <v>236</v>
      </c>
      <c r="B121" t="s">
        <v>34</v>
      </c>
      <c r="C121" t="s">
        <v>3</v>
      </c>
      <c r="D121" s="4">
        <v>12</v>
      </c>
      <c r="E121" t="s">
        <v>52</v>
      </c>
      <c r="F121">
        <v>4</v>
      </c>
      <c r="G121">
        <v>86</v>
      </c>
      <c r="H121">
        <v>6</v>
      </c>
      <c r="I121" s="14">
        <f>COUNTIFS(W:W,A121,Y:Y,"&gt;2")</f>
        <v>0</v>
      </c>
      <c r="J121" s="14">
        <f>COUNTIFS(W:W,A121,Z:Z,"&gt;2")</f>
        <v>1</v>
      </c>
      <c r="K121">
        <f>COUNTIFS(W:W,A121,Y:Y,"&lt;3")</f>
        <v>3</v>
      </c>
      <c r="L121" s="4">
        <f>COUNTIFS(W:W,A121,Z:Z,"&lt;3")</f>
        <v>0</v>
      </c>
      <c r="M121">
        <f t="shared" si="14"/>
        <v>1</v>
      </c>
      <c r="N121">
        <f t="shared" si="15"/>
        <v>7</v>
      </c>
      <c r="O121">
        <f t="shared" si="16"/>
        <v>1</v>
      </c>
      <c r="P121">
        <f t="shared" si="17"/>
        <v>96</v>
      </c>
      <c r="Q121" s="13">
        <f t="shared" si="18"/>
        <v>1.0416666666666665</v>
      </c>
      <c r="R121" s="13">
        <f t="shared" si="19"/>
        <v>7.291666666666667</v>
      </c>
      <c r="S121" s="13">
        <f t="shared" si="20"/>
        <v>100</v>
      </c>
      <c r="T121" s="13"/>
      <c r="U121" s="13"/>
      <c r="V121" s="13"/>
      <c r="W121" s="4" t="s">
        <v>212</v>
      </c>
      <c r="X121" t="str">
        <f>INDEX(B:B,MATCH(W121,A:A,0))</f>
        <v>X181</v>
      </c>
      <c r="Y121">
        <v>1</v>
      </c>
    </row>
    <row r="122" spans="1:25" x14ac:dyDescent="0.25">
      <c r="A122" t="s">
        <v>237</v>
      </c>
      <c r="B122" t="s">
        <v>34</v>
      </c>
      <c r="C122" t="s">
        <v>3</v>
      </c>
      <c r="D122" s="4">
        <v>12</v>
      </c>
      <c r="E122" t="s">
        <v>52</v>
      </c>
      <c r="F122">
        <v>5</v>
      </c>
      <c r="G122">
        <v>67</v>
      </c>
      <c r="H122">
        <v>21</v>
      </c>
      <c r="I122" s="14">
        <f>COUNTIFS(W:W,A122,Y:Y,"&gt;2")</f>
        <v>1</v>
      </c>
      <c r="J122" s="14">
        <f>COUNTIFS(W:W,A122,Z:Z,"&gt;2")</f>
        <v>0</v>
      </c>
      <c r="K122">
        <f>COUNTIFS(W:W,A122,Y:Y,"&lt;3")</f>
        <v>2</v>
      </c>
      <c r="L122" s="4">
        <f>COUNTIFS(W:W,A122,Z:Z,"&lt;3")</f>
        <v>0</v>
      </c>
      <c r="M122">
        <f t="shared" si="14"/>
        <v>1</v>
      </c>
      <c r="N122">
        <f t="shared" si="15"/>
        <v>21</v>
      </c>
      <c r="O122">
        <f t="shared" si="16"/>
        <v>0</v>
      </c>
      <c r="P122">
        <f t="shared" si="17"/>
        <v>91</v>
      </c>
      <c r="Q122" s="13">
        <f t="shared" si="18"/>
        <v>1.098901098901099</v>
      </c>
      <c r="R122" s="13">
        <f t="shared" si="19"/>
        <v>23.076923076923077</v>
      </c>
      <c r="S122" s="13">
        <f t="shared" si="20"/>
        <v>0</v>
      </c>
      <c r="T122" s="13"/>
      <c r="U122" s="13"/>
      <c r="V122" s="13"/>
      <c r="W122" s="4" t="s">
        <v>212</v>
      </c>
      <c r="X122" t="str">
        <f>INDEX(B:B,MATCH(W122,A:A,0))</f>
        <v>X181</v>
      </c>
      <c r="Y122">
        <v>1</v>
      </c>
    </row>
    <row r="123" spans="1:25" x14ac:dyDescent="0.25">
      <c r="A123" s="3" t="s">
        <v>238</v>
      </c>
      <c r="B123" t="s">
        <v>33</v>
      </c>
      <c r="C123" t="s">
        <v>3</v>
      </c>
      <c r="D123" s="4">
        <v>12</v>
      </c>
      <c r="E123" t="s">
        <v>52</v>
      </c>
      <c r="F123">
        <v>1</v>
      </c>
      <c r="G123">
        <v>48</v>
      </c>
      <c r="H123">
        <v>27</v>
      </c>
      <c r="I123" s="14">
        <f>COUNTIFS(W:W,A123,Y:Y,"&gt;2")</f>
        <v>5</v>
      </c>
      <c r="J123" s="14">
        <f>COUNTIFS(W:W,A123,Z:Z,"&gt;2")</f>
        <v>0</v>
      </c>
      <c r="K123">
        <f>COUNTIFS(W:W,A123,Y:Y,"&lt;3")</f>
        <v>7</v>
      </c>
      <c r="L123" s="4">
        <f>COUNTIFS(W:W,A123,Z:Z,"&lt;3")</f>
        <v>0</v>
      </c>
      <c r="M123">
        <f t="shared" si="14"/>
        <v>5</v>
      </c>
      <c r="N123">
        <f t="shared" si="15"/>
        <v>27</v>
      </c>
      <c r="O123">
        <f t="shared" si="16"/>
        <v>0</v>
      </c>
      <c r="P123">
        <f t="shared" si="17"/>
        <v>87</v>
      </c>
      <c r="Q123" s="13">
        <f t="shared" si="18"/>
        <v>5.7471264367816088</v>
      </c>
      <c r="R123" s="13">
        <f t="shared" si="19"/>
        <v>31.03448275862069</v>
      </c>
      <c r="S123" s="13">
        <f t="shared" si="20"/>
        <v>0</v>
      </c>
      <c r="T123" s="13"/>
      <c r="U123" s="13"/>
      <c r="V123" s="13"/>
      <c r="W123" s="4" t="s">
        <v>213</v>
      </c>
      <c r="X123" t="str">
        <f>INDEX(B:B,MATCH(W123,A:A,0))</f>
        <v>X220</v>
      </c>
    </row>
    <row r="124" spans="1:25" x14ac:dyDescent="0.25">
      <c r="A124" t="s">
        <v>239</v>
      </c>
      <c r="B124" t="s">
        <v>33</v>
      </c>
      <c r="C124" t="s">
        <v>3</v>
      </c>
      <c r="D124" s="4">
        <v>12</v>
      </c>
      <c r="E124" t="s">
        <v>52</v>
      </c>
      <c r="F124">
        <v>2</v>
      </c>
      <c r="G124">
        <v>28</v>
      </c>
      <c r="H124">
        <v>10</v>
      </c>
      <c r="I124" s="14">
        <f>COUNTIFS(W:W,A124,Y:Y,"&gt;2")</f>
        <v>9</v>
      </c>
      <c r="J124" s="14">
        <f>COUNTIFS(W:W,A124,Z:Z,"&gt;2")</f>
        <v>1</v>
      </c>
      <c r="K124">
        <f>COUNTIFS(W:W,A124,Y:Y,"&lt;3")</f>
        <v>3</v>
      </c>
      <c r="L124" s="4">
        <f>COUNTIFS(W:W,A124,Z:Z,"&lt;3")</f>
        <v>1</v>
      </c>
      <c r="M124">
        <f t="shared" si="14"/>
        <v>10</v>
      </c>
      <c r="N124">
        <f t="shared" si="15"/>
        <v>12</v>
      </c>
      <c r="O124">
        <f t="shared" si="16"/>
        <v>1</v>
      </c>
      <c r="P124">
        <f t="shared" si="17"/>
        <v>52</v>
      </c>
      <c r="Q124" s="13">
        <f t="shared" si="18"/>
        <v>19.230769230769234</v>
      </c>
      <c r="R124" s="13">
        <f t="shared" si="19"/>
        <v>23.076923076923077</v>
      </c>
      <c r="S124" s="13">
        <f t="shared" si="20"/>
        <v>10</v>
      </c>
      <c r="T124" s="13"/>
      <c r="U124" s="13"/>
      <c r="V124" s="13"/>
      <c r="W124" s="4" t="s">
        <v>214</v>
      </c>
      <c r="X124" t="str">
        <f>INDEX(B:B,MATCH(W124,A:A,0))</f>
        <v>X220</v>
      </c>
      <c r="Y124">
        <v>1</v>
      </c>
    </row>
    <row r="125" spans="1:25" x14ac:dyDescent="0.25">
      <c r="A125" t="s">
        <v>240</v>
      </c>
      <c r="B125" t="s">
        <v>33</v>
      </c>
      <c r="C125" t="s">
        <v>3</v>
      </c>
      <c r="D125" s="4">
        <v>12</v>
      </c>
      <c r="E125" t="s">
        <v>52</v>
      </c>
      <c r="F125">
        <v>3</v>
      </c>
      <c r="G125">
        <v>19</v>
      </c>
      <c r="H125">
        <v>5</v>
      </c>
      <c r="I125" s="14">
        <f>COUNTIFS(W:W,A125,Y:Y,"&gt;2")</f>
        <v>4</v>
      </c>
      <c r="J125" s="14">
        <f>COUNTIFS(W:W,A125,Z:Z,"&gt;2")</f>
        <v>0</v>
      </c>
      <c r="K125">
        <f>COUNTIFS(W:W,A125,Y:Y,"&lt;3")</f>
        <v>8</v>
      </c>
      <c r="L125" s="4">
        <f>COUNTIFS(W:W,A125,Z:Z,"&lt;3")</f>
        <v>1</v>
      </c>
      <c r="M125">
        <f t="shared" si="14"/>
        <v>4</v>
      </c>
      <c r="N125">
        <f t="shared" si="15"/>
        <v>6</v>
      </c>
      <c r="O125">
        <f t="shared" si="16"/>
        <v>0</v>
      </c>
      <c r="P125">
        <f t="shared" si="17"/>
        <v>37</v>
      </c>
      <c r="Q125" s="13">
        <f t="shared" si="18"/>
        <v>10.810810810810811</v>
      </c>
      <c r="R125" s="13">
        <f t="shared" si="19"/>
        <v>16.216216216216218</v>
      </c>
      <c r="S125" s="13">
        <f t="shared" si="20"/>
        <v>0</v>
      </c>
      <c r="T125" s="13"/>
      <c r="U125" s="13"/>
      <c r="V125" s="13"/>
      <c r="W125" s="4" t="s">
        <v>215</v>
      </c>
      <c r="X125" t="str">
        <f>INDEX(B:B,MATCH(W125,A:A,0))</f>
        <v>X220</v>
      </c>
      <c r="Y125">
        <v>2</v>
      </c>
    </row>
    <row r="126" spans="1:25" x14ac:dyDescent="0.25">
      <c r="A126" t="s">
        <v>241</v>
      </c>
      <c r="B126" t="s">
        <v>33</v>
      </c>
      <c r="C126" t="s">
        <v>3</v>
      </c>
      <c r="D126" s="4">
        <v>12</v>
      </c>
      <c r="E126" t="s">
        <v>52</v>
      </c>
      <c r="F126">
        <v>4</v>
      </c>
      <c r="G126">
        <v>27</v>
      </c>
      <c r="H126">
        <v>6</v>
      </c>
      <c r="I126" s="14">
        <f>COUNTIFS(W:W,A126,Y:Y,"&gt;2")</f>
        <v>6</v>
      </c>
      <c r="J126" s="14">
        <f>COUNTIFS(W:W,A126,Z:Z,"&gt;2")</f>
        <v>1</v>
      </c>
      <c r="K126">
        <f>COUNTIFS(W:W,A126,Y:Y,"&lt;3")</f>
        <v>10</v>
      </c>
      <c r="L126" s="4">
        <f>COUNTIFS(W:W,A126,Z:Z,"&lt;3")</f>
        <v>1</v>
      </c>
      <c r="M126">
        <f t="shared" si="14"/>
        <v>7</v>
      </c>
      <c r="N126">
        <f t="shared" si="15"/>
        <v>8</v>
      </c>
      <c r="O126">
        <f t="shared" si="16"/>
        <v>1</v>
      </c>
      <c r="P126">
        <f t="shared" si="17"/>
        <v>51</v>
      </c>
      <c r="Q126" s="13">
        <f t="shared" si="18"/>
        <v>13.725490196078432</v>
      </c>
      <c r="R126" s="13">
        <f t="shared" si="19"/>
        <v>15.686274509803921</v>
      </c>
      <c r="S126" s="13">
        <f t="shared" si="20"/>
        <v>14.285714285714285</v>
      </c>
      <c r="T126" s="13"/>
      <c r="U126" s="13"/>
      <c r="V126" s="13"/>
      <c r="W126" s="4" t="s">
        <v>215</v>
      </c>
      <c r="X126" t="str">
        <f>INDEX(B:B,MATCH(W126,A:A,0))</f>
        <v>X220</v>
      </c>
      <c r="Y126">
        <v>2</v>
      </c>
    </row>
    <row r="127" spans="1:25" x14ac:dyDescent="0.25">
      <c r="A127" t="s">
        <v>242</v>
      </c>
      <c r="B127" t="s">
        <v>33</v>
      </c>
      <c r="C127" t="s">
        <v>3</v>
      </c>
      <c r="D127" s="4">
        <v>12</v>
      </c>
      <c r="E127" t="s">
        <v>52</v>
      </c>
      <c r="F127">
        <v>5</v>
      </c>
      <c r="G127">
        <v>41</v>
      </c>
      <c r="H127">
        <v>18</v>
      </c>
      <c r="I127" s="14">
        <f>COUNTIFS(W:W,A127,Y:Y,"&gt;2")</f>
        <v>1</v>
      </c>
      <c r="J127" s="14">
        <f>COUNTIFS(W:W,A127,Z:Z,"&gt;2")</f>
        <v>0</v>
      </c>
      <c r="K127">
        <f>COUNTIFS(W:W,A127,Y:Y,"&lt;3")</f>
        <v>7</v>
      </c>
      <c r="L127" s="4">
        <f>COUNTIFS(W:W,A127,Z:Z,"&lt;3")</f>
        <v>2</v>
      </c>
      <c r="M127">
        <f t="shared" si="14"/>
        <v>1</v>
      </c>
      <c r="N127">
        <f t="shared" si="15"/>
        <v>20</v>
      </c>
      <c r="O127">
        <f t="shared" si="16"/>
        <v>0</v>
      </c>
      <c r="P127">
        <f t="shared" si="17"/>
        <v>69</v>
      </c>
      <c r="Q127" s="13">
        <f t="shared" si="18"/>
        <v>1.4492753623188406</v>
      </c>
      <c r="R127" s="13">
        <f t="shared" si="19"/>
        <v>28.985507246376812</v>
      </c>
      <c r="S127" s="13">
        <f t="shared" si="20"/>
        <v>0</v>
      </c>
      <c r="W127" s="4" t="s">
        <v>215</v>
      </c>
      <c r="X127" t="str">
        <f>INDEX(B:B,MATCH(W127,A:A,0))</f>
        <v>X220</v>
      </c>
      <c r="Y127">
        <v>1</v>
      </c>
    </row>
    <row r="128" spans="1:25" x14ac:dyDescent="0.25">
      <c r="A128" t="s">
        <v>223</v>
      </c>
      <c r="B128" t="s">
        <v>35</v>
      </c>
      <c r="C128" t="s">
        <v>3</v>
      </c>
      <c r="D128" s="4">
        <v>12</v>
      </c>
      <c r="E128" t="s">
        <v>52</v>
      </c>
      <c r="F128">
        <v>1</v>
      </c>
      <c r="G128">
        <v>73</v>
      </c>
      <c r="H128">
        <v>4</v>
      </c>
      <c r="I128" s="14">
        <f>COUNTIFS(W:W,A128,Y:Y,"&gt;2")</f>
        <v>0</v>
      </c>
      <c r="J128" s="14">
        <f>COUNTIFS(W:W,A128,Z:Z,"&gt;2")</f>
        <v>0</v>
      </c>
      <c r="K128">
        <f>COUNTIFS(W:W,A128,Y:Y,"&lt;3")</f>
        <v>1</v>
      </c>
      <c r="L128" s="4">
        <f>COUNTIFS(W:W,A128,Z:Z,"&lt;3")</f>
        <v>0</v>
      </c>
      <c r="M128">
        <f t="shared" si="14"/>
        <v>0</v>
      </c>
      <c r="N128">
        <f t="shared" si="15"/>
        <v>4</v>
      </c>
      <c r="O128">
        <f t="shared" si="16"/>
        <v>0</v>
      </c>
      <c r="P128">
        <f t="shared" si="17"/>
        <v>78</v>
      </c>
      <c r="Q128" s="13">
        <f t="shared" si="18"/>
        <v>0</v>
      </c>
      <c r="R128" s="13">
        <f t="shared" si="19"/>
        <v>5.1282051282051277</v>
      </c>
      <c r="S128" s="13" t="e">
        <f t="shared" si="20"/>
        <v>#DIV/0!</v>
      </c>
      <c r="W128" s="4" t="s">
        <v>215</v>
      </c>
      <c r="X128" t="str">
        <f>INDEX(B:B,MATCH(W128,A:A,0))</f>
        <v>X220</v>
      </c>
      <c r="Y128">
        <v>1</v>
      </c>
    </row>
    <row r="129" spans="1:26" x14ac:dyDescent="0.25">
      <c r="A129" t="s">
        <v>224</v>
      </c>
      <c r="B129" t="s">
        <v>35</v>
      </c>
      <c r="C129" t="s">
        <v>3</v>
      </c>
      <c r="D129" s="4">
        <v>12</v>
      </c>
      <c r="E129" t="s">
        <v>52</v>
      </c>
      <c r="F129">
        <v>2</v>
      </c>
      <c r="G129">
        <v>27</v>
      </c>
      <c r="H129">
        <v>11</v>
      </c>
      <c r="I129" s="14">
        <f>COUNTIFS(W:W,A129,Y:Y,"&gt;2")</f>
        <v>1</v>
      </c>
      <c r="J129" s="14">
        <f>COUNTIFS(W:W,A129,Z:Z,"&gt;2")</f>
        <v>0</v>
      </c>
      <c r="K129">
        <f>COUNTIFS(W:W,A129,Y:Y,"&lt;3")</f>
        <v>1</v>
      </c>
      <c r="L129" s="4">
        <f>COUNTIFS(W:W,A129,Z:Z,"&lt;3")</f>
        <v>0</v>
      </c>
      <c r="M129">
        <f t="shared" si="14"/>
        <v>1</v>
      </c>
      <c r="N129">
        <f t="shared" si="15"/>
        <v>11</v>
      </c>
      <c r="O129">
        <f t="shared" si="16"/>
        <v>0</v>
      </c>
      <c r="P129">
        <f t="shared" si="17"/>
        <v>40</v>
      </c>
      <c r="Q129" s="13">
        <f t="shared" si="18"/>
        <v>2.5</v>
      </c>
      <c r="R129" s="13">
        <f t="shared" si="19"/>
        <v>27.500000000000004</v>
      </c>
      <c r="S129" s="13">
        <f t="shared" si="20"/>
        <v>0</v>
      </c>
      <c r="W129" s="4" t="s">
        <v>215</v>
      </c>
      <c r="X129" t="str">
        <f>INDEX(B:B,MATCH(W129,A:A,0))</f>
        <v>X220</v>
      </c>
      <c r="Y129">
        <v>1</v>
      </c>
    </row>
    <row r="130" spans="1:26" x14ac:dyDescent="0.25">
      <c r="A130" t="s">
        <v>225</v>
      </c>
      <c r="B130" t="s">
        <v>35</v>
      </c>
      <c r="C130" t="s">
        <v>3</v>
      </c>
      <c r="D130" s="4">
        <v>12</v>
      </c>
      <c r="E130" t="s">
        <v>52</v>
      </c>
      <c r="F130">
        <v>3</v>
      </c>
      <c r="G130">
        <v>46</v>
      </c>
      <c r="H130">
        <v>14</v>
      </c>
      <c r="I130" s="14">
        <f>COUNTIFS(W:W,A130,Y:Y,"&gt;2")</f>
        <v>0</v>
      </c>
      <c r="J130" s="14">
        <f>COUNTIFS(W:W,A130,Z:Z,"&gt;2")</f>
        <v>0</v>
      </c>
      <c r="K130">
        <f>COUNTIFS(W:W,A130,Y:Y,"&lt;3")</f>
        <v>1</v>
      </c>
      <c r="L130" s="4">
        <f>COUNTIFS(W:W,A130,Z:Z,"&lt;3")</f>
        <v>0</v>
      </c>
      <c r="M130">
        <f t="shared" si="14"/>
        <v>0</v>
      </c>
      <c r="N130">
        <f t="shared" si="15"/>
        <v>14</v>
      </c>
      <c r="O130">
        <f t="shared" si="16"/>
        <v>0</v>
      </c>
      <c r="P130">
        <f t="shared" si="17"/>
        <v>61</v>
      </c>
      <c r="Q130" s="13">
        <f t="shared" si="18"/>
        <v>0</v>
      </c>
      <c r="R130" s="13">
        <f t="shared" si="19"/>
        <v>22.950819672131146</v>
      </c>
      <c r="S130" s="13" t="e">
        <f t="shared" si="20"/>
        <v>#DIV/0!</v>
      </c>
      <c r="W130" s="4" t="s">
        <v>216</v>
      </c>
      <c r="X130" t="str">
        <f>INDEX(B:B,MATCH(W130,A:A,0))</f>
        <v>X220</v>
      </c>
    </row>
    <row r="131" spans="1:26" x14ac:dyDescent="0.25">
      <c r="A131" t="s">
        <v>226</v>
      </c>
      <c r="B131" t="s">
        <v>35</v>
      </c>
      <c r="C131" t="s">
        <v>3</v>
      </c>
      <c r="D131" s="4">
        <v>12</v>
      </c>
      <c r="E131" t="s">
        <v>52</v>
      </c>
      <c r="F131">
        <v>4</v>
      </c>
      <c r="G131">
        <v>44</v>
      </c>
      <c r="H131">
        <v>0</v>
      </c>
      <c r="I131" s="14">
        <f>COUNTIFS(W:W,A131,Y:Y,"&gt;2")</f>
        <v>0</v>
      </c>
      <c r="J131" s="14">
        <f>COUNTIFS(W:W,A131,Z:Z,"&gt;2")</f>
        <v>0</v>
      </c>
      <c r="K131">
        <f>COUNTIFS(W:W,A131,Y:Y,"&lt;3")</f>
        <v>2</v>
      </c>
      <c r="L131" s="4">
        <f>COUNTIFS(W:W,A131,Z:Z,"&lt;3")</f>
        <v>0</v>
      </c>
      <c r="M131">
        <f t="shared" si="14"/>
        <v>0</v>
      </c>
      <c r="N131">
        <f t="shared" si="15"/>
        <v>0</v>
      </c>
      <c r="O131">
        <f t="shared" si="16"/>
        <v>0</v>
      </c>
      <c r="P131">
        <f t="shared" si="17"/>
        <v>46</v>
      </c>
      <c r="Q131" s="13">
        <f t="shared" si="18"/>
        <v>0</v>
      </c>
      <c r="R131" s="13">
        <f t="shared" si="19"/>
        <v>0</v>
      </c>
      <c r="S131" s="13" t="e">
        <f t="shared" si="20"/>
        <v>#DIV/0!</v>
      </c>
      <c r="W131" s="4" t="s">
        <v>217</v>
      </c>
      <c r="X131" t="str">
        <f>INDEX(B:B,MATCH(W131,A:A,0))</f>
        <v>X220</v>
      </c>
      <c r="Y131">
        <v>1</v>
      </c>
    </row>
    <row r="132" spans="1:26" x14ac:dyDescent="0.25">
      <c r="A132" t="s">
        <v>227</v>
      </c>
      <c r="B132" t="s">
        <v>35</v>
      </c>
      <c r="C132" t="s">
        <v>3</v>
      </c>
      <c r="D132" s="4">
        <v>12</v>
      </c>
      <c r="E132" t="s">
        <v>52</v>
      </c>
      <c r="F132">
        <v>5</v>
      </c>
      <c r="G132">
        <v>33</v>
      </c>
      <c r="H132">
        <v>5</v>
      </c>
      <c r="I132" s="14">
        <f>COUNTIFS(W:W,A132,Y:Y,"&gt;2")</f>
        <v>3</v>
      </c>
      <c r="J132" s="14">
        <f>COUNTIFS(W:W,A132,Z:Z,"&gt;2")</f>
        <v>0</v>
      </c>
      <c r="K132">
        <f>COUNTIFS(W:W,A132,Y:Y,"&lt;3")</f>
        <v>3</v>
      </c>
      <c r="L132" s="4">
        <f>COUNTIFS(W:W,A132,Z:Z,"&lt;3")</f>
        <v>0</v>
      </c>
      <c r="M132">
        <f t="shared" si="14"/>
        <v>3</v>
      </c>
      <c r="N132">
        <f t="shared" si="15"/>
        <v>5</v>
      </c>
      <c r="O132">
        <f t="shared" si="16"/>
        <v>0</v>
      </c>
      <c r="P132">
        <f t="shared" si="17"/>
        <v>44</v>
      </c>
      <c r="Q132" s="13">
        <f t="shared" si="18"/>
        <v>6.8181818181818175</v>
      </c>
      <c r="R132" s="13">
        <f t="shared" si="19"/>
        <v>11.363636363636363</v>
      </c>
      <c r="S132" s="13">
        <f t="shared" si="20"/>
        <v>0</v>
      </c>
      <c r="W132" s="4" t="s">
        <v>217</v>
      </c>
      <c r="X132" t="str">
        <f>INDEX(B:B,MATCH(W132,A:A,0))</f>
        <v>X220</v>
      </c>
      <c r="Y132">
        <v>1</v>
      </c>
    </row>
    <row r="133" spans="1:26" x14ac:dyDescent="0.25">
      <c r="A133" t="s">
        <v>248</v>
      </c>
      <c r="B133">
        <v>91442</v>
      </c>
      <c r="C133" t="s">
        <v>5</v>
      </c>
      <c r="D133" s="4">
        <v>12</v>
      </c>
      <c r="E133" t="s">
        <v>52</v>
      </c>
      <c r="F133">
        <v>1</v>
      </c>
      <c r="G133">
        <v>45</v>
      </c>
      <c r="H133">
        <v>12</v>
      </c>
      <c r="I133" s="14">
        <f>COUNTIFS(W:W,A133,Y:Y,"&gt;2")</f>
        <v>0</v>
      </c>
      <c r="J133" s="14">
        <f>COUNTIFS(W:W,A133,Z:Z,"&gt;2")</f>
        <v>0</v>
      </c>
      <c r="K133">
        <f>COUNTIFS(W:W,A133,Y:Y,"&lt;3")</f>
        <v>1</v>
      </c>
      <c r="L133" s="4">
        <f>COUNTIFS(W:W,A133,Z:Z,"&lt;3")</f>
        <v>1</v>
      </c>
      <c r="M133">
        <f t="shared" si="14"/>
        <v>0</v>
      </c>
      <c r="N133">
        <f t="shared" si="15"/>
        <v>13</v>
      </c>
      <c r="O133">
        <f t="shared" si="16"/>
        <v>0</v>
      </c>
      <c r="P133">
        <f t="shared" si="17"/>
        <v>59</v>
      </c>
      <c r="Q133" s="13">
        <f t="shared" si="18"/>
        <v>0</v>
      </c>
      <c r="R133" s="13">
        <f t="shared" si="19"/>
        <v>22.033898305084744</v>
      </c>
      <c r="S133" s="13" t="e">
        <f t="shared" si="20"/>
        <v>#DIV/0!</v>
      </c>
      <c r="W133" s="4" t="s">
        <v>217</v>
      </c>
      <c r="X133" t="str">
        <f>INDEX(B:B,MATCH(W133,A:A,0))</f>
        <v>X220</v>
      </c>
      <c r="Y133">
        <v>1</v>
      </c>
    </row>
    <row r="134" spans="1:26" x14ac:dyDescent="0.25">
      <c r="A134" t="s">
        <v>249</v>
      </c>
      <c r="B134">
        <v>91442</v>
      </c>
      <c r="C134" t="s">
        <v>5</v>
      </c>
      <c r="D134" s="4">
        <v>12</v>
      </c>
      <c r="E134" t="s">
        <v>52</v>
      </c>
      <c r="F134">
        <v>2</v>
      </c>
      <c r="G134">
        <v>51</v>
      </c>
      <c r="H134">
        <v>10</v>
      </c>
      <c r="I134" s="14">
        <f>COUNTIFS(W:W,A134,Y:Y,"&gt;2")</f>
        <v>1</v>
      </c>
      <c r="J134" s="14">
        <f>COUNTIFS(W:W,A134,Z:Z,"&gt;2")</f>
        <v>0</v>
      </c>
      <c r="K134">
        <f>COUNTIFS(W:W,A134,Y:Y,"&lt;3")</f>
        <v>1</v>
      </c>
      <c r="L134" s="4">
        <f>COUNTIFS(W:W,A134,Z:Z,"&lt;3")</f>
        <v>0</v>
      </c>
      <c r="M134">
        <f t="shared" si="14"/>
        <v>1</v>
      </c>
      <c r="N134">
        <f t="shared" si="15"/>
        <v>10</v>
      </c>
      <c r="O134">
        <f t="shared" si="16"/>
        <v>0</v>
      </c>
      <c r="P134">
        <f t="shared" si="17"/>
        <v>63</v>
      </c>
      <c r="Q134" s="13">
        <f t="shared" si="18"/>
        <v>1.5873015873015872</v>
      </c>
      <c r="R134" s="13">
        <f t="shared" si="19"/>
        <v>15.873015873015872</v>
      </c>
      <c r="S134" s="13">
        <f t="shared" si="20"/>
        <v>0</v>
      </c>
      <c r="W134" s="4" t="s">
        <v>217</v>
      </c>
      <c r="X134" t="str">
        <f>INDEX(B:B,MATCH(W134,A:A,0))</f>
        <v>X220</v>
      </c>
      <c r="Y134">
        <v>1</v>
      </c>
    </row>
    <row r="135" spans="1:26" x14ac:dyDescent="0.25">
      <c r="A135" t="s">
        <v>250</v>
      </c>
      <c r="B135">
        <v>91442</v>
      </c>
      <c r="C135" t="s">
        <v>5</v>
      </c>
      <c r="D135" s="4">
        <v>12</v>
      </c>
      <c r="E135" t="s">
        <v>52</v>
      </c>
      <c r="F135">
        <v>3</v>
      </c>
      <c r="G135">
        <v>45</v>
      </c>
      <c r="H135">
        <v>4</v>
      </c>
      <c r="I135" s="14">
        <f>COUNTIFS(W:W,A135,Y:Y,"&gt;2")</f>
        <v>0</v>
      </c>
      <c r="J135" s="14">
        <f>COUNTIFS(W:W,A135,Z:Z,"&gt;2")</f>
        <v>0</v>
      </c>
      <c r="K135">
        <f>COUNTIFS(W:W,A135,Y:Y,"&lt;3")</f>
        <v>4</v>
      </c>
      <c r="L135" s="4">
        <f>COUNTIFS(W:W,A135,Z:Z,"&lt;3")</f>
        <v>0</v>
      </c>
      <c r="M135">
        <f t="shared" si="14"/>
        <v>0</v>
      </c>
      <c r="N135">
        <f t="shared" si="15"/>
        <v>4</v>
      </c>
      <c r="O135">
        <f t="shared" si="16"/>
        <v>0</v>
      </c>
      <c r="P135">
        <f t="shared" si="17"/>
        <v>53</v>
      </c>
      <c r="Q135" s="13">
        <f t="shared" si="18"/>
        <v>0</v>
      </c>
      <c r="R135" s="13">
        <f t="shared" si="19"/>
        <v>7.5471698113207548</v>
      </c>
      <c r="S135" s="13" t="e">
        <f t="shared" si="20"/>
        <v>#DIV/0!</v>
      </c>
      <c r="W135" s="4" t="s">
        <v>218</v>
      </c>
      <c r="X135" t="str">
        <f>INDEX(B:B,MATCH(W135,A:A,0))</f>
        <v>X230</v>
      </c>
      <c r="Y135">
        <v>1</v>
      </c>
    </row>
    <row r="136" spans="1:26" x14ac:dyDescent="0.25">
      <c r="A136" t="s">
        <v>251</v>
      </c>
      <c r="B136">
        <v>91442</v>
      </c>
      <c r="C136" t="s">
        <v>5</v>
      </c>
      <c r="D136" s="4">
        <v>12</v>
      </c>
      <c r="E136" t="s">
        <v>52</v>
      </c>
      <c r="F136">
        <v>4</v>
      </c>
      <c r="G136">
        <v>44</v>
      </c>
      <c r="H136">
        <v>2</v>
      </c>
      <c r="I136" s="14">
        <f>COUNTIFS(W:W,A136,Y:Y,"&gt;2")</f>
        <v>0</v>
      </c>
      <c r="J136" s="14">
        <f>COUNTIFS(W:W,A136,Z:Z,"&gt;2")</f>
        <v>0</v>
      </c>
      <c r="K136">
        <f>COUNTIFS(W:W,A136,Y:Y,"&lt;3")</f>
        <v>3</v>
      </c>
      <c r="L136" s="4">
        <f>COUNTIFS(W:W,A136,Z:Z,"&lt;3")</f>
        <v>0</v>
      </c>
      <c r="M136">
        <f t="shared" si="14"/>
        <v>0</v>
      </c>
      <c r="N136">
        <f t="shared" si="15"/>
        <v>2</v>
      </c>
      <c r="O136">
        <f t="shared" si="16"/>
        <v>0</v>
      </c>
      <c r="P136">
        <f t="shared" si="17"/>
        <v>49</v>
      </c>
      <c r="Q136" s="13">
        <f t="shared" si="18"/>
        <v>0</v>
      </c>
      <c r="R136" s="13">
        <f t="shared" si="19"/>
        <v>4.0816326530612246</v>
      </c>
      <c r="S136" s="13" t="e">
        <f t="shared" si="20"/>
        <v>#DIV/0!</v>
      </c>
      <c r="W136" s="4" t="s">
        <v>218</v>
      </c>
      <c r="X136" t="str">
        <f>INDEX(B:B,MATCH(W136,A:A,0))</f>
        <v>X230</v>
      </c>
      <c r="Y136">
        <v>1</v>
      </c>
    </row>
    <row r="137" spans="1:26" x14ac:dyDescent="0.25">
      <c r="A137" t="s">
        <v>252</v>
      </c>
      <c r="B137">
        <v>91442</v>
      </c>
      <c r="C137" t="s">
        <v>5</v>
      </c>
      <c r="D137" s="4">
        <v>12</v>
      </c>
      <c r="E137" t="s">
        <v>52</v>
      </c>
      <c r="F137">
        <v>5</v>
      </c>
      <c r="G137">
        <v>49</v>
      </c>
      <c r="H137">
        <v>4</v>
      </c>
      <c r="I137" s="14">
        <f>COUNTIFS(W:W,A137,Y:Y,"&gt;2")</f>
        <v>0</v>
      </c>
      <c r="J137" s="14">
        <f>COUNTIFS(W:W,A137,Z:Z,"&gt;2")</f>
        <v>0</v>
      </c>
      <c r="K137">
        <f>COUNTIFS(W:W,A137,Y:Y,"&lt;3")</f>
        <v>1</v>
      </c>
      <c r="L137" s="4">
        <f>COUNTIFS(W:W,A137,Z:Z,"&lt;3")</f>
        <v>0</v>
      </c>
      <c r="M137">
        <f t="shared" si="14"/>
        <v>0</v>
      </c>
      <c r="N137">
        <f t="shared" si="15"/>
        <v>4</v>
      </c>
      <c r="O137">
        <f t="shared" si="16"/>
        <v>0</v>
      </c>
      <c r="P137">
        <f t="shared" si="17"/>
        <v>54</v>
      </c>
      <c r="Q137" s="13">
        <f t="shared" si="18"/>
        <v>0</v>
      </c>
      <c r="R137" s="13">
        <f t="shared" si="19"/>
        <v>7.4074074074074066</v>
      </c>
      <c r="S137" s="13" t="e">
        <f t="shared" si="20"/>
        <v>#DIV/0!</v>
      </c>
      <c r="W137" s="4" t="s">
        <v>218</v>
      </c>
      <c r="X137" t="str">
        <f>INDEX(B:B,MATCH(W137,A:A,0))</f>
        <v>X230</v>
      </c>
      <c r="Y137">
        <v>1</v>
      </c>
    </row>
    <row r="138" spans="1:26" x14ac:dyDescent="0.25">
      <c r="A138" t="s">
        <v>258</v>
      </c>
      <c r="B138" t="s">
        <v>38</v>
      </c>
      <c r="C138" t="s">
        <v>5</v>
      </c>
      <c r="D138" s="4">
        <v>12</v>
      </c>
      <c r="E138" t="s">
        <v>52</v>
      </c>
      <c r="F138">
        <v>1</v>
      </c>
      <c r="G138">
        <v>83</v>
      </c>
      <c r="H138">
        <v>3</v>
      </c>
      <c r="I138" s="14">
        <f>COUNTIFS(W:W,A138,Y:Y,"&gt;2")</f>
        <v>0</v>
      </c>
      <c r="J138" s="14">
        <f>COUNTIFS(W:W,A138,Z:Z,"&gt;2")</f>
        <v>0</v>
      </c>
      <c r="K138">
        <f>COUNTIFS(W:W,A138,Y:Y,"&lt;3")</f>
        <v>3</v>
      </c>
      <c r="L138" s="4">
        <f>COUNTIFS(W:W,A138,Z:Z,"&lt;3")</f>
        <v>1</v>
      </c>
      <c r="M138">
        <f t="shared" si="14"/>
        <v>0</v>
      </c>
      <c r="N138">
        <f t="shared" si="15"/>
        <v>4</v>
      </c>
      <c r="O138">
        <f t="shared" si="16"/>
        <v>0</v>
      </c>
      <c r="P138">
        <f t="shared" si="17"/>
        <v>90</v>
      </c>
      <c r="Q138" s="13">
        <f t="shared" si="18"/>
        <v>0</v>
      </c>
      <c r="R138" s="13">
        <f t="shared" si="19"/>
        <v>4.4444444444444446</v>
      </c>
      <c r="S138" s="13" t="e">
        <f t="shared" si="20"/>
        <v>#DIV/0!</v>
      </c>
      <c r="W138" s="4" t="s">
        <v>218</v>
      </c>
      <c r="X138" t="str">
        <f>INDEX(B:B,MATCH(W138,A:A,0))</f>
        <v>X230</v>
      </c>
      <c r="Y138">
        <v>2</v>
      </c>
      <c r="Z138">
        <v>2</v>
      </c>
    </row>
    <row r="139" spans="1:26" x14ac:dyDescent="0.25">
      <c r="A139" t="s">
        <v>259</v>
      </c>
      <c r="B139" t="s">
        <v>38</v>
      </c>
      <c r="C139" t="s">
        <v>5</v>
      </c>
      <c r="D139" s="4">
        <v>12</v>
      </c>
      <c r="E139" t="s">
        <v>52</v>
      </c>
      <c r="F139">
        <v>2</v>
      </c>
      <c r="G139">
        <v>47</v>
      </c>
      <c r="H139">
        <v>8</v>
      </c>
      <c r="I139" s="14">
        <f>COUNTIFS(W:W,A139,Y:Y,"&gt;2")</f>
        <v>1</v>
      </c>
      <c r="J139" s="14">
        <f>COUNTIFS(W:W,A139,Z:Z,"&gt;2")</f>
        <v>0</v>
      </c>
      <c r="K139">
        <f>COUNTIFS(W:W,A139,Y:Y,"&lt;3")</f>
        <v>1</v>
      </c>
      <c r="L139" s="4">
        <f>COUNTIFS(W:W,A139,Z:Z,"&lt;3")</f>
        <v>0</v>
      </c>
      <c r="M139">
        <f t="shared" si="14"/>
        <v>1</v>
      </c>
      <c r="N139">
        <f t="shared" si="15"/>
        <v>8</v>
      </c>
      <c r="O139">
        <f t="shared" si="16"/>
        <v>0</v>
      </c>
      <c r="P139">
        <f t="shared" si="17"/>
        <v>57</v>
      </c>
      <c r="Q139" s="13">
        <f t="shared" si="18"/>
        <v>1.7543859649122806</v>
      </c>
      <c r="R139" s="13">
        <f t="shared" si="19"/>
        <v>14.035087719298245</v>
      </c>
      <c r="S139" s="13">
        <f t="shared" si="20"/>
        <v>0</v>
      </c>
      <c r="W139" s="4" t="s">
        <v>219</v>
      </c>
      <c r="X139" t="str">
        <f>INDEX(B:B,MATCH(W139,A:A,0))</f>
        <v>X230</v>
      </c>
      <c r="Y139">
        <v>1</v>
      </c>
      <c r="Z139">
        <v>1</v>
      </c>
    </row>
    <row r="140" spans="1:26" x14ac:dyDescent="0.25">
      <c r="A140" t="s">
        <v>260</v>
      </c>
      <c r="B140" t="s">
        <v>38</v>
      </c>
      <c r="C140" t="s">
        <v>5</v>
      </c>
      <c r="D140" s="4">
        <v>12</v>
      </c>
      <c r="E140" t="s">
        <v>52</v>
      </c>
      <c r="F140">
        <v>3</v>
      </c>
      <c r="G140">
        <v>85</v>
      </c>
      <c r="H140">
        <v>8</v>
      </c>
      <c r="I140" s="14">
        <f>COUNTIFS(W:W,A140,Y:Y,"&gt;2")</f>
        <v>0</v>
      </c>
      <c r="J140" s="14">
        <f>COUNTIFS(W:W,A140,Z:Z,"&gt;2")</f>
        <v>0</v>
      </c>
      <c r="K140">
        <f>COUNTIFS(W:W,A140,Y:Y,"&lt;3")</f>
        <v>2</v>
      </c>
      <c r="L140" s="4">
        <f>COUNTIFS(W:W,A140,Z:Z,"&lt;3")</f>
        <v>0</v>
      </c>
      <c r="M140">
        <f t="shared" si="14"/>
        <v>0</v>
      </c>
      <c r="N140">
        <f t="shared" si="15"/>
        <v>8</v>
      </c>
      <c r="O140">
        <f t="shared" si="16"/>
        <v>0</v>
      </c>
      <c r="P140">
        <f t="shared" si="17"/>
        <v>95</v>
      </c>
      <c r="Q140" s="13">
        <f t="shared" si="18"/>
        <v>0</v>
      </c>
      <c r="R140" s="13">
        <f t="shared" si="19"/>
        <v>8.4210526315789469</v>
      </c>
      <c r="S140" s="13" t="e">
        <f t="shared" si="20"/>
        <v>#DIV/0!</v>
      </c>
      <c r="W140" s="4" t="s">
        <v>219</v>
      </c>
      <c r="X140" t="str">
        <f>INDEX(B:B,MATCH(W140,A:A,0))</f>
        <v>X230</v>
      </c>
      <c r="Y140">
        <v>1</v>
      </c>
      <c r="Z140">
        <v>1</v>
      </c>
    </row>
    <row r="141" spans="1:26" x14ac:dyDescent="0.25">
      <c r="A141" t="s">
        <v>261</v>
      </c>
      <c r="B141" t="s">
        <v>38</v>
      </c>
      <c r="C141" t="s">
        <v>5</v>
      </c>
      <c r="D141" s="4">
        <v>12</v>
      </c>
      <c r="E141" t="s">
        <v>52</v>
      </c>
      <c r="F141">
        <v>4</v>
      </c>
      <c r="G141">
        <v>61</v>
      </c>
      <c r="H141">
        <v>16</v>
      </c>
      <c r="I141" s="14">
        <f>COUNTIFS(W:W,A141,Y:Y,"&gt;2")</f>
        <v>0</v>
      </c>
      <c r="J141" s="14">
        <f>COUNTIFS(W:W,A141,Z:Z,"&gt;2")</f>
        <v>0</v>
      </c>
      <c r="K141">
        <f>COUNTIFS(W:W,A141,Y:Y,"&lt;3")</f>
        <v>1</v>
      </c>
      <c r="L141" s="4">
        <f>COUNTIFS(W:W,A141,Z:Z,"&lt;3")</f>
        <v>0</v>
      </c>
      <c r="M141">
        <f t="shared" si="14"/>
        <v>0</v>
      </c>
      <c r="N141">
        <f t="shared" si="15"/>
        <v>16</v>
      </c>
      <c r="O141">
        <f t="shared" si="16"/>
        <v>0</v>
      </c>
      <c r="P141">
        <f t="shared" si="17"/>
        <v>78</v>
      </c>
      <c r="Q141" s="13">
        <f t="shared" si="18"/>
        <v>0</v>
      </c>
      <c r="R141" s="13">
        <f t="shared" si="19"/>
        <v>20.512820512820511</v>
      </c>
      <c r="S141" s="13" t="e">
        <f t="shared" si="20"/>
        <v>#DIV/0!</v>
      </c>
      <c r="W141" s="4" t="s">
        <v>219</v>
      </c>
      <c r="X141" t="str">
        <f>INDEX(B:B,MATCH(W141,A:A,0))</f>
        <v>X230</v>
      </c>
      <c r="Y141">
        <v>1</v>
      </c>
      <c r="Z141">
        <v>1</v>
      </c>
    </row>
    <row r="142" spans="1:26" x14ac:dyDescent="0.25">
      <c r="A142" t="s">
        <v>262</v>
      </c>
      <c r="B142" t="s">
        <v>38</v>
      </c>
      <c r="C142" t="s">
        <v>5</v>
      </c>
      <c r="D142" s="4">
        <v>12</v>
      </c>
      <c r="E142" t="s">
        <v>52</v>
      </c>
      <c r="F142">
        <v>5</v>
      </c>
      <c r="G142">
        <v>64</v>
      </c>
      <c r="H142">
        <v>3</v>
      </c>
      <c r="I142" s="14">
        <f>COUNTIFS(W:W,A142,Y:Y,"&gt;2")</f>
        <v>0</v>
      </c>
      <c r="J142" s="14">
        <f>COUNTIFS(W:W,A142,Z:Z,"&gt;2")</f>
        <v>0</v>
      </c>
      <c r="K142">
        <f>COUNTIFS(W:W,A142,Y:Y,"&lt;3")</f>
        <v>4</v>
      </c>
      <c r="L142" s="4">
        <f>COUNTIFS(W:W,A142,Z:Z,"&lt;3")</f>
        <v>0</v>
      </c>
      <c r="M142">
        <f t="shared" si="14"/>
        <v>0</v>
      </c>
      <c r="N142">
        <f t="shared" si="15"/>
        <v>3</v>
      </c>
      <c r="O142">
        <f t="shared" si="16"/>
        <v>0</v>
      </c>
      <c r="P142">
        <f t="shared" si="17"/>
        <v>71</v>
      </c>
      <c r="Q142" s="13">
        <f t="shared" si="18"/>
        <v>0</v>
      </c>
      <c r="R142" s="13">
        <f t="shared" si="19"/>
        <v>4.225352112676056</v>
      </c>
      <c r="S142" s="13" t="e">
        <f t="shared" si="20"/>
        <v>#DIV/0!</v>
      </c>
      <c r="W142" s="4" t="s">
        <v>219</v>
      </c>
      <c r="X142" t="str">
        <f>INDEX(B:B,MATCH(W142,A:A,0))</f>
        <v>X230</v>
      </c>
      <c r="Y142">
        <v>1</v>
      </c>
      <c r="Z142">
        <v>5</v>
      </c>
    </row>
    <row r="143" spans="1:26" x14ac:dyDescent="0.25">
      <c r="A143" t="s">
        <v>253</v>
      </c>
      <c r="B143" t="s">
        <v>39</v>
      </c>
      <c r="C143" t="s">
        <v>5</v>
      </c>
      <c r="D143" s="4">
        <v>12</v>
      </c>
      <c r="E143" t="s">
        <v>52</v>
      </c>
      <c r="F143">
        <v>1</v>
      </c>
      <c r="G143">
        <v>51</v>
      </c>
      <c r="H143">
        <v>11</v>
      </c>
      <c r="I143" s="14">
        <f>COUNTIFS(W:W,A143,Y:Y,"&gt;2")</f>
        <v>0</v>
      </c>
      <c r="J143" s="14">
        <f>COUNTIFS(W:W,A143,Z:Z,"&gt;2")</f>
        <v>0</v>
      </c>
      <c r="K143">
        <f>COUNTIFS(W:W,A143,Y:Y,"&lt;3")</f>
        <v>3</v>
      </c>
      <c r="L143" s="4">
        <f>COUNTIFS(W:W,A143,Z:Z,"&lt;3")</f>
        <v>0</v>
      </c>
      <c r="M143">
        <f t="shared" si="14"/>
        <v>0</v>
      </c>
      <c r="N143">
        <f t="shared" si="15"/>
        <v>11</v>
      </c>
      <c r="O143">
        <f t="shared" si="16"/>
        <v>0</v>
      </c>
      <c r="P143">
        <f t="shared" si="17"/>
        <v>65</v>
      </c>
      <c r="Q143" s="13">
        <f t="shared" si="18"/>
        <v>0</v>
      </c>
      <c r="R143" s="13">
        <f t="shared" si="19"/>
        <v>16.923076923076923</v>
      </c>
      <c r="S143" s="13" t="e">
        <f t="shared" si="20"/>
        <v>#DIV/0!</v>
      </c>
      <c r="W143" s="4" t="s">
        <v>219</v>
      </c>
      <c r="X143" t="str">
        <f>INDEX(B:B,MATCH(W143,A:A,0))</f>
        <v>X230</v>
      </c>
      <c r="Y143">
        <v>1</v>
      </c>
      <c r="Z143">
        <v>1</v>
      </c>
    </row>
    <row r="144" spans="1:26" x14ac:dyDescent="0.25">
      <c r="A144" t="s">
        <v>254</v>
      </c>
      <c r="B144" t="s">
        <v>39</v>
      </c>
      <c r="C144" t="s">
        <v>5</v>
      </c>
      <c r="D144" s="4">
        <v>12</v>
      </c>
      <c r="E144" t="s">
        <v>52</v>
      </c>
      <c r="F144">
        <v>2</v>
      </c>
      <c r="G144">
        <v>60</v>
      </c>
      <c r="H144">
        <v>20</v>
      </c>
      <c r="I144" s="14">
        <f>COUNTIFS(W:W,A144,Y:Y,"&gt;2")</f>
        <v>0</v>
      </c>
      <c r="J144" s="14">
        <f>COUNTIFS(W:W,A144,Z:Z,"&gt;2")</f>
        <v>0</v>
      </c>
      <c r="K144">
        <f>COUNTIFS(W:W,A144,Y:Y,"&lt;3")</f>
        <v>3</v>
      </c>
      <c r="L144" s="4">
        <f>COUNTIFS(W:W,A144,Z:Z,"&lt;3")</f>
        <v>0</v>
      </c>
      <c r="M144">
        <f t="shared" si="14"/>
        <v>0</v>
      </c>
      <c r="N144">
        <f t="shared" si="15"/>
        <v>20</v>
      </c>
      <c r="O144">
        <f t="shared" si="16"/>
        <v>0</v>
      </c>
      <c r="P144">
        <f t="shared" si="17"/>
        <v>83</v>
      </c>
      <c r="Q144" s="13">
        <f t="shared" si="18"/>
        <v>0</v>
      </c>
      <c r="R144" s="13">
        <f t="shared" si="19"/>
        <v>24.096385542168676</v>
      </c>
      <c r="S144" s="13" t="e">
        <f t="shared" si="20"/>
        <v>#DIV/0!</v>
      </c>
      <c r="W144" s="4" t="s">
        <v>220</v>
      </c>
      <c r="X144" t="str">
        <f>INDEX(B:B,MATCH(W144,A:A,0))</f>
        <v>X230</v>
      </c>
      <c r="Y144">
        <v>1</v>
      </c>
      <c r="Z144">
        <v>1</v>
      </c>
    </row>
    <row r="145" spans="1:26" x14ac:dyDescent="0.25">
      <c r="A145" t="s">
        <v>255</v>
      </c>
      <c r="B145" t="s">
        <v>39</v>
      </c>
      <c r="C145" t="s">
        <v>5</v>
      </c>
      <c r="D145" s="4">
        <v>12</v>
      </c>
      <c r="E145" t="s">
        <v>52</v>
      </c>
      <c r="F145">
        <v>3</v>
      </c>
      <c r="G145">
        <v>59</v>
      </c>
      <c r="H145">
        <v>10</v>
      </c>
      <c r="I145" s="14">
        <f>COUNTIFS(W:W,A145,Y:Y,"&gt;2")</f>
        <v>0</v>
      </c>
      <c r="J145" s="14">
        <f>COUNTIFS(W:W,A145,Z:Z,"&gt;2")</f>
        <v>0</v>
      </c>
      <c r="K145">
        <f>COUNTIFS(W:W,A145,Y:Y,"&lt;3")</f>
        <v>1</v>
      </c>
      <c r="L145" s="4">
        <f>COUNTIFS(W:W,A145,Z:Z,"&lt;3")</f>
        <v>0</v>
      </c>
      <c r="M145">
        <f t="shared" si="14"/>
        <v>0</v>
      </c>
      <c r="N145">
        <f t="shared" si="15"/>
        <v>10</v>
      </c>
      <c r="O145">
        <f t="shared" si="16"/>
        <v>0</v>
      </c>
      <c r="P145">
        <f t="shared" si="17"/>
        <v>70</v>
      </c>
      <c r="Q145" s="13">
        <f t="shared" si="18"/>
        <v>0</v>
      </c>
      <c r="R145" s="13">
        <f t="shared" si="19"/>
        <v>14.285714285714285</v>
      </c>
      <c r="S145" s="13" t="e">
        <f t="shared" si="20"/>
        <v>#DIV/0!</v>
      </c>
      <c r="W145" s="4" t="s">
        <v>220</v>
      </c>
      <c r="X145" t="str">
        <f>INDEX(B:B,MATCH(W145,A:A,0))</f>
        <v>X230</v>
      </c>
      <c r="Z145">
        <v>1</v>
      </c>
    </row>
    <row r="146" spans="1:26" x14ac:dyDescent="0.25">
      <c r="A146" t="s">
        <v>256</v>
      </c>
      <c r="B146" t="s">
        <v>39</v>
      </c>
      <c r="C146" t="s">
        <v>5</v>
      </c>
      <c r="D146" s="4">
        <v>12</v>
      </c>
      <c r="E146" t="s">
        <v>52</v>
      </c>
      <c r="F146">
        <v>4</v>
      </c>
      <c r="G146">
        <v>59</v>
      </c>
      <c r="H146">
        <v>9</v>
      </c>
      <c r="I146" s="14">
        <f>COUNTIFS(W:W,A146,Y:Y,"&gt;2")</f>
        <v>0</v>
      </c>
      <c r="J146" s="14">
        <f>COUNTIFS(W:W,A146,Z:Z,"&gt;2")</f>
        <v>0</v>
      </c>
      <c r="K146">
        <f>COUNTIFS(W:W,A146,Y:Y,"&lt;3")</f>
        <v>2</v>
      </c>
      <c r="L146" s="4">
        <f>COUNTIFS(W:W,A146,Z:Z,"&lt;3")</f>
        <v>2</v>
      </c>
      <c r="M146">
        <f t="shared" si="14"/>
        <v>0</v>
      </c>
      <c r="N146">
        <f t="shared" si="15"/>
        <v>11</v>
      </c>
      <c r="O146">
        <f t="shared" si="16"/>
        <v>0</v>
      </c>
      <c r="P146">
        <f t="shared" si="17"/>
        <v>72</v>
      </c>
      <c r="Q146" s="13">
        <f t="shared" si="18"/>
        <v>0</v>
      </c>
      <c r="R146" s="13">
        <f t="shared" si="19"/>
        <v>15.277777777777779</v>
      </c>
      <c r="S146" s="13" t="e">
        <f t="shared" si="20"/>
        <v>#DIV/0!</v>
      </c>
      <c r="W146" s="4" t="s">
        <v>220</v>
      </c>
      <c r="X146" t="str">
        <f>INDEX(B:B,MATCH(W146,A:A,0))</f>
        <v>X230</v>
      </c>
      <c r="Y146">
        <v>1</v>
      </c>
      <c r="Z146">
        <v>1</v>
      </c>
    </row>
    <row r="147" spans="1:26" x14ac:dyDescent="0.25">
      <c r="A147" t="s">
        <v>257</v>
      </c>
      <c r="B147" t="s">
        <v>39</v>
      </c>
      <c r="C147" t="s">
        <v>5</v>
      </c>
      <c r="D147" s="4">
        <v>12</v>
      </c>
      <c r="E147" t="s">
        <v>52</v>
      </c>
      <c r="F147">
        <v>5</v>
      </c>
      <c r="G147">
        <v>68</v>
      </c>
      <c r="H147">
        <v>14</v>
      </c>
      <c r="I147" s="14">
        <f>COUNTIFS(W:W,A147,Y:Y,"&gt;2")</f>
        <v>1</v>
      </c>
      <c r="J147" s="14">
        <f>COUNTIFS(W:W,A147,Z:Z,"&gt;2")</f>
        <v>0</v>
      </c>
      <c r="K147">
        <f>COUNTIFS(W:W,A147,Y:Y,"&lt;3")</f>
        <v>6</v>
      </c>
      <c r="L147" s="4">
        <f>COUNTIFS(W:W,A147,Z:Z,"&lt;3")</f>
        <v>0</v>
      </c>
      <c r="M147">
        <f t="shared" si="14"/>
        <v>1</v>
      </c>
      <c r="N147">
        <f t="shared" si="15"/>
        <v>14</v>
      </c>
      <c r="O147">
        <f t="shared" si="16"/>
        <v>0</v>
      </c>
      <c r="P147">
        <f t="shared" si="17"/>
        <v>89</v>
      </c>
      <c r="Q147" s="13">
        <f t="shared" si="18"/>
        <v>1.1235955056179776</v>
      </c>
      <c r="R147" s="13">
        <f t="shared" si="19"/>
        <v>15.730337078651685</v>
      </c>
      <c r="S147" s="13">
        <f t="shared" si="20"/>
        <v>0</v>
      </c>
      <c r="W147" s="4" t="s">
        <v>220</v>
      </c>
      <c r="X147" t="str">
        <f>INDEX(B:B,MATCH(W147,A:A,0))</f>
        <v>X230</v>
      </c>
      <c r="Y147">
        <v>5</v>
      </c>
      <c r="Z147">
        <v>1</v>
      </c>
    </row>
    <row r="148" spans="1:26" x14ac:dyDescent="0.25">
      <c r="A148" t="s">
        <v>243</v>
      </c>
      <c r="B148" t="s">
        <v>37</v>
      </c>
      <c r="C148" t="s">
        <v>5</v>
      </c>
      <c r="D148" s="4">
        <v>12</v>
      </c>
      <c r="E148" t="s">
        <v>52</v>
      </c>
      <c r="F148">
        <v>1</v>
      </c>
      <c r="G148">
        <v>48</v>
      </c>
      <c r="H148">
        <v>13</v>
      </c>
      <c r="I148" s="14">
        <f>COUNTIFS(W:W,A148,Y:Y,"&gt;2")</f>
        <v>1</v>
      </c>
      <c r="J148" s="14">
        <f>COUNTIFS(W:W,A148,Z:Z,"&gt;2")</f>
        <v>0</v>
      </c>
      <c r="K148">
        <f>COUNTIFS(W:W,A148,Y:Y,"&lt;3")</f>
        <v>2</v>
      </c>
      <c r="L148" s="4">
        <f>COUNTIFS(W:W,A148,Z:Z,"&lt;3")</f>
        <v>0</v>
      </c>
      <c r="M148">
        <f t="shared" si="14"/>
        <v>1</v>
      </c>
      <c r="N148">
        <f t="shared" si="15"/>
        <v>13</v>
      </c>
      <c r="O148">
        <f t="shared" si="16"/>
        <v>0</v>
      </c>
      <c r="P148">
        <f t="shared" si="17"/>
        <v>64</v>
      </c>
      <c r="Q148" s="13">
        <f t="shared" si="18"/>
        <v>1.5625</v>
      </c>
      <c r="R148" s="13">
        <f t="shared" si="19"/>
        <v>20.3125</v>
      </c>
      <c r="S148" s="13">
        <f t="shared" si="20"/>
        <v>0</v>
      </c>
      <c r="W148" s="4" t="s">
        <v>221</v>
      </c>
      <c r="X148" t="str">
        <f>INDEX(B:B,MATCH(W148,A:A,0))</f>
        <v>X230</v>
      </c>
      <c r="Y148">
        <v>1</v>
      </c>
      <c r="Z148">
        <v>1</v>
      </c>
    </row>
    <row r="149" spans="1:26" x14ac:dyDescent="0.25">
      <c r="A149" t="s">
        <v>244</v>
      </c>
      <c r="B149" t="s">
        <v>37</v>
      </c>
      <c r="C149" t="s">
        <v>5</v>
      </c>
      <c r="D149" s="4">
        <v>12</v>
      </c>
      <c r="E149" t="s">
        <v>52</v>
      </c>
      <c r="F149">
        <v>2</v>
      </c>
      <c r="G149">
        <v>49</v>
      </c>
      <c r="H149">
        <v>0</v>
      </c>
      <c r="I149" s="14">
        <f>COUNTIFS(W:W,A149,Y:Y,"&gt;2")</f>
        <v>0</v>
      </c>
      <c r="J149" s="14">
        <f>COUNTIFS(W:W,A149,Z:Z,"&gt;2")</f>
        <v>0</v>
      </c>
      <c r="K149">
        <f>COUNTIFS(W:W,A149,Y:Y,"&lt;3")</f>
        <v>3</v>
      </c>
      <c r="L149" s="4">
        <f>COUNTIFS(W:W,A149,Z:Z,"&lt;3")</f>
        <v>0</v>
      </c>
      <c r="M149">
        <f t="shared" si="14"/>
        <v>0</v>
      </c>
      <c r="N149">
        <f t="shared" si="15"/>
        <v>0</v>
      </c>
      <c r="O149">
        <f t="shared" si="16"/>
        <v>0</v>
      </c>
      <c r="P149">
        <f t="shared" si="17"/>
        <v>52</v>
      </c>
      <c r="Q149" s="13">
        <f t="shared" si="18"/>
        <v>0</v>
      </c>
      <c r="R149" s="13">
        <f t="shared" si="19"/>
        <v>0</v>
      </c>
      <c r="S149" s="13" t="e">
        <f t="shared" si="20"/>
        <v>#DIV/0!</v>
      </c>
      <c r="W149" s="4" t="s">
        <v>221</v>
      </c>
      <c r="X149" t="str">
        <f>INDEX(B:B,MATCH(W149,A:A,0))</f>
        <v>X230</v>
      </c>
      <c r="Y149">
        <v>2</v>
      </c>
    </row>
    <row r="150" spans="1:26" x14ac:dyDescent="0.25">
      <c r="A150" t="s">
        <v>245</v>
      </c>
      <c r="B150" t="s">
        <v>37</v>
      </c>
      <c r="C150" t="s">
        <v>5</v>
      </c>
      <c r="D150" s="4">
        <v>12</v>
      </c>
      <c r="E150" t="s">
        <v>52</v>
      </c>
      <c r="F150">
        <v>3</v>
      </c>
      <c r="G150">
        <v>67</v>
      </c>
      <c r="H150">
        <v>7</v>
      </c>
      <c r="I150" s="14">
        <f>COUNTIFS(W:W,A150,Y:Y,"&gt;2")</f>
        <v>0</v>
      </c>
      <c r="J150" s="14">
        <f>COUNTIFS(W:W,A150,Z:Z,"&gt;2")</f>
        <v>0</v>
      </c>
      <c r="K150">
        <f>COUNTIFS(W:W,A150,Y:Y,"&lt;3")</f>
        <v>3</v>
      </c>
      <c r="L150" s="4">
        <f>COUNTIFS(W:W,A150,Z:Z,"&lt;3")</f>
        <v>0</v>
      </c>
      <c r="M150">
        <f t="shared" si="14"/>
        <v>0</v>
      </c>
      <c r="N150">
        <f t="shared" si="15"/>
        <v>7</v>
      </c>
      <c r="O150">
        <f t="shared" si="16"/>
        <v>0</v>
      </c>
      <c r="P150">
        <f t="shared" si="17"/>
        <v>77</v>
      </c>
      <c r="Q150" s="13">
        <f t="shared" si="18"/>
        <v>0</v>
      </c>
      <c r="R150" s="13">
        <f t="shared" si="19"/>
        <v>9.0909090909090917</v>
      </c>
      <c r="S150" s="13" t="e">
        <f t="shared" si="20"/>
        <v>#DIV/0!</v>
      </c>
      <c r="W150" s="4" t="s">
        <v>222</v>
      </c>
      <c r="X150" t="str">
        <f>INDEX(B:B,MATCH(W150,A:A,0))</f>
        <v>X230</v>
      </c>
      <c r="Z150">
        <v>2</v>
      </c>
    </row>
    <row r="151" spans="1:26" x14ac:dyDescent="0.25">
      <c r="A151" t="s">
        <v>246</v>
      </c>
      <c r="B151" t="s">
        <v>37</v>
      </c>
      <c r="C151" t="s">
        <v>5</v>
      </c>
      <c r="D151" s="4">
        <v>12</v>
      </c>
      <c r="E151" t="s">
        <v>52</v>
      </c>
      <c r="F151">
        <v>4</v>
      </c>
      <c r="G151">
        <v>43</v>
      </c>
      <c r="H151">
        <v>14</v>
      </c>
      <c r="I151" s="14">
        <f>COUNTIFS(W:W,A151,Y:Y,"&gt;2")</f>
        <v>0</v>
      </c>
      <c r="J151" s="14">
        <f>COUNTIFS(W:W,A151,Z:Z,"&gt;2")</f>
        <v>0</v>
      </c>
      <c r="K151">
        <f>COUNTIFS(W:W,A151,Y:Y,"&lt;3")</f>
        <v>2</v>
      </c>
      <c r="L151" s="4">
        <f>COUNTIFS(W:W,A151,Z:Z,"&lt;3")</f>
        <v>0</v>
      </c>
      <c r="M151">
        <f t="shared" si="14"/>
        <v>0</v>
      </c>
      <c r="N151">
        <f t="shared" si="15"/>
        <v>14</v>
      </c>
      <c r="O151">
        <f t="shared" si="16"/>
        <v>0</v>
      </c>
      <c r="P151">
        <f t="shared" si="17"/>
        <v>59</v>
      </c>
      <c r="Q151" s="13">
        <f t="shared" si="18"/>
        <v>0</v>
      </c>
      <c r="R151" s="13">
        <f t="shared" si="19"/>
        <v>23.728813559322035</v>
      </c>
      <c r="S151" s="13" t="e">
        <f t="shared" si="20"/>
        <v>#DIV/0!</v>
      </c>
      <c r="W151" s="4" t="s">
        <v>222</v>
      </c>
      <c r="X151" t="str">
        <f>INDEX(B:B,MATCH(W151,A:A,0))</f>
        <v>X230</v>
      </c>
      <c r="Y151">
        <v>1</v>
      </c>
      <c r="Z151">
        <v>1</v>
      </c>
    </row>
    <row r="152" spans="1:26" x14ac:dyDescent="0.25">
      <c r="A152" t="s">
        <v>247</v>
      </c>
      <c r="B152" t="s">
        <v>37</v>
      </c>
      <c r="C152" t="s">
        <v>5</v>
      </c>
      <c r="D152" s="4">
        <v>12</v>
      </c>
      <c r="E152" t="s">
        <v>52</v>
      </c>
      <c r="F152">
        <v>5</v>
      </c>
      <c r="G152">
        <v>63</v>
      </c>
      <c r="H152">
        <v>10</v>
      </c>
      <c r="I152" s="14">
        <f>COUNTIFS(W:W,A152,Y:Y,"&gt;2")</f>
        <v>0</v>
      </c>
      <c r="J152" s="14">
        <f>COUNTIFS(W:W,A152,Z:Z,"&gt;2")</f>
        <v>0</v>
      </c>
      <c r="K152">
        <f>COUNTIFS(W:W,A152,Y:Y,"&lt;3")</f>
        <v>3</v>
      </c>
      <c r="L152" s="4">
        <f>COUNTIFS(W:W,A152,Z:Z,"&lt;3")</f>
        <v>0</v>
      </c>
      <c r="M152">
        <f t="shared" si="14"/>
        <v>0</v>
      </c>
      <c r="N152">
        <f t="shared" si="15"/>
        <v>10</v>
      </c>
      <c r="O152">
        <f t="shared" si="16"/>
        <v>0</v>
      </c>
      <c r="P152">
        <f t="shared" si="17"/>
        <v>76</v>
      </c>
      <c r="Q152" s="13">
        <f t="shared" si="18"/>
        <v>0</v>
      </c>
      <c r="R152" s="13">
        <f t="shared" si="19"/>
        <v>13.157894736842104</v>
      </c>
      <c r="S152" s="13" t="e">
        <f t="shared" si="20"/>
        <v>#DIV/0!</v>
      </c>
      <c r="W152" s="4" t="s">
        <v>222</v>
      </c>
      <c r="X152" t="str">
        <f>INDEX(B:B,MATCH(W152,A:A,0))</f>
        <v>X230</v>
      </c>
      <c r="Y152">
        <v>1</v>
      </c>
      <c r="Z152">
        <v>2</v>
      </c>
    </row>
    <row r="153" spans="1:26" x14ac:dyDescent="0.25">
      <c r="A153" t="s">
        <v>482</v>
      </c>
      <c r="B153">
        <v>552</v>
      </c>
      <c r="C153" t="s">
        <v>3</v>
      </c>
      <c r="D153" s="4">
        <v>1</v>
      </c>
      <c r="E153" t="s">
        <v>52</v>
      </c>
      <c r="F153">
        <v>5</v>
      </c>
      <c r="G153">
        <v>56</v>
      </c>
      <c r="H153">
        <v>4</v>
      </c>
      <c r="I153" s="14">
        <f>COUNTIFS(W:W,A153,Y:Y,"&gt;2")</f>
        <v>3</v>
      </c>
      <c r="J153" s="14">
        <f>COUNTIFS(W:W,A153,Z:Z,"&gt;2")</f>
        <v>0</v>
      </c>
      <c r="K153">
        <f>COUNTIFS(W:W,A153,Y:Y,"&lt;3")</f>
        <v>8</v>
      </c>
      <c r="L153" s="4">
        <f>COUNTIFS(W:W,A153,Z:Z,"&lt;3")</f>
        <v>0</v>
      </c>
      <c r="M153">
        <f t="shared" si="14"/>
        <v>3</v>
      </c>
      <c r="N153">
        <f t="shared" si="15"/>
        <v>4</v>
      </c>
      <c r="O153">
        <f t="shared" si="16"/>
        <v>0</v>
      </c>
      <c r="P153">
        <f t="shared" si="17"/>
        <v>71</v>
      </c>
      <c r="Q153" s="13">
        <f t="shared" si="18"/>
        <v>4.225352112676056</v>
      </c>
      <c r="R153" s="13">
        <f t="shared" si="19"/>
        <v>5.6338028169014089</v>
      </c>
      <c r="S153" s="13">
        <f t="shared" si="20"/>
        <v>0</v>
      </c>
      <c r="W153" s="4" t="s">
        <v>223</v>
      </c>
      <c r="X153" t="str">
        <f>INDEX(B:B,MATCH(W153,A:A,0))</f>
        <v>S1165</v>
      </c>
      <c r="Y153">
        <v>1</v>
      </c>
    </row>
    <row r="154" spans="1:26" x14ac:dyDescent="0.25">
      <c r="A154" t="s">
        <v>483</v>
      </c>
      <c r="B154">
        <v>552</v>
      </c>
      <c r="C154" t="s">
        <v>3</v>
      </c>
      <c r="D154" s="4">
        <v>1</v>
      </c>
      <c r="E154" t="s">
        <v>52</v>
      </c>
      <c r="F154">
        <v>4</v>
      </c>
      <c r="G154">
        <v>36</v>
      </c>
      <c r="H154">
        <v>39</v>
      </c>
      <c r="I154" s="14">
        <f>COUNTIFS(W:W,A154,Y:Y,"&gt;2")</f>
        <v>0</v>
      </c>
      <c r="J154" s="14">
        <f>COUNTIFS(W:W,A154,Z:Z,"&gt;2")</f>
        <v>0</v>
      </c>
      <c r="K154">
        <f>COUNTIFS(W:W,A154,Y:Y,"&lt;3")</f>
        <v>0</v>
      </c>
      <c r="L154" s="4">
        <f>COUNTIFS(W:W,A154,Z:Z,"&lt;3")</f>
        <v>0</v>
      </c>
      <c r="M154">
        <f t="shared" si="14"/>
        <v>0</v>
      </c>
      <c r="N154">
        <f t="shared" si="15"/>
        <v>39</v>
      </c>
      <c r="O154">
        <f t="shared" si="16"/>
        <v>0</v>
      </c>
      <c r="P154">
        <f t="shared" si="17"/>
        <v>75</v>
      </c>
      <c r="Q154" s="13">
        <f t="shared" si="18"/>
        <v>0</v>
      </c>
      <c r="R154" s="13">
        <f t="shared" si="19"/>
        <v>52</v>
      </c>
      <c r="S154" s="13" t="e">
        <f t="shared" si="20"/>
        <v>#DIV/0!</v>
      </c>
      <c r="W154" s="4" t="s">
        <v>224</v>
      </c>
      <c r="X154" t="str">
        <f>INDEX(B:B,MATCH(W154,A:A,0))</f>
        <v>S1165</v>
      </c>
      <c r="Y154">
        <v>4</v>
      </c>
    </row>
    <row r="155" spans="1:26" x14ac:dyDescent="0.25">
      <c r="A155" t="s">
        <v>484</v>
      </c>
      <c r="B155">
        <v>552</v>
      </c>
      <c r="C155" t="s">
        <v>3</v>
      </c>
      <c r="D155" s="4">
        <v>1</v>
      </c>
      <c r="E155" t="s">
        <v>52</v>
      </c>
      <c r="F155">
        <v>3</v>
      </c>
      <c r="G155">
        <v>22</v>
      </c>
      <c r="H155">
        <v>55</v>
      </c>
      <c r="I155" s="14">
        <f>COUNTIFS(W:W,A155,Y:Y,"&gt;2")</f>
        <v>1</v>
      </c>
      <c r="J155" s="14">
        <f>COUNTIFS(W:W,A155,Z:Z,"&gt;2")</f>
        <v>2</v>
      </c>
      <c r="K155">
        <f>COUNTIFS(W:W,A155,Y:Y,"&lt;3")</f>
        <v>4</v>
      </c>
      <c r="L155" s="4">
        <f>COUNTIFS(W:W,A155,Z:Z,"&lt;3")</f>
        <v>2</v>
      </c>
      <c r="M155">
        <f t="shared" si="14"/>
        <v>3</v>
      </c>
      <c r="N155">
        <f t="shared" si="15"/>
        <v>59</v>
      </c>
      <c r="O155">
        <f t="shared" si="16"/>
        <v>2</v>
      </c>
      <c r="P155">
        <f t="shared" si="17"/>
        <v>86</v>
      </c>
      <c r="Q155" s="13">
        <f t="shared" si="18"/>
        <v>3.4883720930232558</v>
      </c>
      <c r="R155" s="13">
        <f t="shared" si="19"/>
        <v>68.604651162790702</v>
      </c>
      <c r="S155" s="13">
        <f t="shared" si="20"/>
        <v>66.666666666666657</v>
      </c>
      <c r="W155" s="4" t="s">
        <v>224</v>
      </c>
      <c r="X155" t="str">
        <f>INDEX(B:B,MATCH(W155,A:A,0))</f>
        <v>S1165</v>
      </c>
      <c r="Y155">
        <v>1</v>
      </c>
    </row>
    <row r="156" spans="1:26" x14ac:dyDescent="0.25">
      <c r="A156" t="s">
        <v>485</v>
      </c>
      <c r="B156">
        <v>552</v>
      </c>
      <c r="C156" t="s">
        <v>3</v>
      </c>
      <c r="D156" s="4">
        <v>1</v>
      </c>
      <c r="E156" t="s">
        <v>52</v>
      </c>
      <c r="F156">
        <v>2</v>
      </c>
      <c r="G156">
        <v>20</v>
      </c>
      <c r="H156">
        <v>23</v>
      </c>
      <c r="I156" s="14">
        <f>COUNTIFS(W:W,A156,Y:Y,"&gt;2")</f>
        <v>2</v>
      </c>
      <c r="J156" s="14">
        <f>COUNTIFS(W:W,A156,Z:Z,"&gt;2")</f>
        <v>2</v>
      </c>
      <c r="K156">
        <f>COUNTIFS(W:W,A156,Y:Y,"&lt;3")</f>
        <v>4</v>
      </c>
      <c r="L156" s="4">
        <f>COUNTIFS(W:W,A156,Z:Z,"&lt;3")</f>
        <v>3</v>
      </c>
      <c r="M156">
        <f t="shared" si="14"/>
        <v>4</v>
      </c>
      <c r="N156">
        <f t="shared" si="15"/>
        <v>28</v>
      </c>
      <c r="O156">
        <f t="shared" si="16"/>
        <v>2</v>
      </c>
      <c r="P156">
        <f t="shared" si="17"/>
        <v>54</v>
      </c>
      <c r="Q156" s="13">
        <f t="shared" si="18"/>
        <v>7.4074074074074066</v>
      </c>
      <c r="R156" s="13">
        <f t="shared" si="19"/>
        <v>51.851851851851848</v>
      </c>
      <c r="S156" s="13">
        <f t="shared" si="20"/>
        <v>50</v>
      </c>
      <c r="W156" s="4" t="s">
        <v>225</v>
      </c>
      <c r="X156" t="str">
        <f>INDEX(B:B,MATCH(W156,A:A,0))</f>
        <v>S1165</v>
      </c>
      <c r="Y156">
        <v>1</v>
      </c>
    </row>
    <row r="157" spans="1:26" x14ac:dyDescent="0.25">
      <c r="A157" t="s">
        <v>486</v>
      </c>
      <c r="B157">
        <v>552</v>
      </c>
      <c r="C157" t="s">
        <v>3</v>
      </c>
      <c r="D157" s="4">
        <v>1</v>
      </c>
      <c r="E157" t="s">
        <v>52</v>
      </c>
      <c r="F157">
        <v>1</v>
      </c>
      <c r="G157">
        <v>37</v>
      </c>
      <c r="H157">
        <v>29</v>
      </c>
      <c r="I157" s="14">
        <f>COUNTIFS(W:W,A157,Y:Y,"&gt;2")</f>
        <v>2</v>
      </c>
      <c r="J157" s="14">
        <f>COUNTIFS(W:W,A157,Z:Z,"&gt;2")</f>
        <v>1</v>
      </c>
      <c r="K157">
        <f>COUNTIFS(W:W,A157,Y:Y,"&lt;3")</f>
        <v>7</v>
      </c>
      <c r="L157" s="4">
        <f>COUNTIFS(W:W,A157,Z:Z,"&lt;3")</f>
        <v>5</v>
      </c>
      <c r="M157">
        <f t="shared" si="14"/>
        <v>3</v>
      </c>
      <c r="N157">
        <f t="shared" si="15"/>
        <v>35</v>
      </c>
      <c r="O157">
        <f t="shared" si="16"/>
        <v>1</v>
      </c>
      <c r="P157">
        <f t="shared" si="17"/>
        <v>81</v>
      </c>
      <c r="Q157" s="13">
        <f t="shared" si="18"/>
        <v>3.7037037037037033</v>
      </c>
      <c r="R157" s="13">
        <f t="shared" si="19"/>
        <v>43.209876543209873</v>
      </c>
      <c r="S157" s="13">
        <f t="shared" si="20"/>
        <v>33.333333333333329</v>
      </c>
      <c r="W157" s="4" t="s">
        <v>226</v>
      </c>
      <c r="X157" t="str">
        <f>INDEX(B:B,MATCH(W157,A:A,0))</f>
        <v>S1165</v>
      </c>
      <c r="Y157">
        <v>1</v>
      </c>
    </row>
    <row r="158" spans="1:26" x14ac:dyDescent="0.25">
      <c r="W158" s="4" t="s">
        <v>226</v>
      </c>
      <c r="X158" t="str">
        <f>INDEX(B:B,MATCH(W158,A:A,0))</f>
        <v>S1165</v>
      </c>
      <c r="Y158">
        <v>1</v>
      </c>
    </row>
    <row r="159" spans="1:26" x14ac:dyDescent="0.25">
      <c r="W159" s="4" t="s">
        <v>227</v>
      </c>
      <c r="X159" t="str">
        <f>INDEX(B:B,MATCH(W159,A:A,0))</f>
        <v>S1165</v>
      </c>
      <c r="Y159">
        <v>3</v>
      </c>
    </row>
    <row r="160" spans="1:26" x14ac:dyDescent="0.25">
      <c r="W160" s="4" t="s">
        <v>227</v>
      </c>
      <c r="X160" t="str">
        <f>INDEX(B:B,MATCH(W160,A:A,0))</f>
        <v>S1165</v>
      </c>
      <c r="Y160">
        <v>3</v>
      </c>
    </row>
    <row r="161" spans="23:26" x14ac:dyDescent="0.25">
      <c r="W161" s="4" t="s">
        <v>227</v>
      </c>
      <c r="X161" t="str">
        <f>INDEX(B:B,MATCH(W161,A:A,0))</f>
        <v>S1165</v>
      </c>
      <c r="Y161">
        <v>3</v>
      </c>
    </row>
    <row r="162" spans="23:26" x14ac:dyDescent="0.25">
      <c r="W162" s="4" t="s">
        <v>227</v>
      </c>
      <c r="X162" t="str">
        <f>INDEX(B:B,MATCH(W162,A:A,0))</f>
        <v>S1165</v>
      </c>
      <c r="Y162">
        <v>1</v>
      </c>
    </row>
    <row r="163" spans="23:26" x14ac:dyDescent="0.25">
      <c r="W163" s="4" t="s">
        <v>227</v>
      </c>
      <c r="X163" t="str">
        <f>INDEX(B:B,MATCH(W163,A:A,0))</f>
        <v>S1165</v>
      </c>
      <c r="Y163">
        <v>1</v>
      </c>
    </row>
    <row r="164" spans="23:26" x14ac:dyDescent="0.25">
      <c r="W164" s="4" t="s">
        <v>227</v>
      </c>
      <c r="X164" t="str">
        <f>INDEX(B:B,MATCH(W164,A:A,0))</f>
        <v>S1165</v>
      </c>
      <c r="Y164">
        <v>1</v>
      </c>
    </row>
    <row r="165" spans="23:26" x14ac:dyDescent="0.25">
      <c r="W165" s="4" t="s">
        <v>228</v>
      </c>
      <c r="X165" t="str">
        <f>INDEX(B:B,MATCH(W165,A:A,0))</f>
        <v>B1149</v>
      </c>
      <c r="Y165">
        <v>4</v>
      </c>
    </row>
    <row r="166" spans="23:26" x14ac:dyDescent="0.25">
      <c r="W166" s="4" t="s">
        <v>228</v>
      </c>
      <c r="X166" t="str">
        <f>INDEX(B:B,MATCH(W166,A:A,0))</f>
        <v>B1149</v>
      </c>
      <c r="Y166">
        <v>2</v>
      </c>
    </row>
    <row r="167" spans="23:26" x14ac:dyDescent="0.25">
      <c r="W167" s="4" t="s">
        <v>228</v>
      </c>
      <c r="X167" t="str">
        <f>INDEX(B:B,MATCH(W167,A:A,0))</f>
        <v>B1149</v>
      </c>
      <c r="Y167">
        <v>3</v>
      </c>
    </row>
    <row r="168" spans="23:26" x14ac:dyDescent="0.25">
      <c r="W168" s="4" t="s">
        <v>228</v>
      </c>
      <c r="X168" t="str">
        <f>INDEX(B:B,MATCH(W168,A:A,0))</f>
        <v>B1149</v>
      </c>
      <c r="Y168">
        <v>2</v>
      </c>
      <c r="Z168">
        <v>1</v>
      </c>
    </row>
    <row r="169" spans="23:26" x14ac:dyDescent="0.25">
      <c r="W169" s="4" t="s">
        <v>229</v>
      </c>
      <c r="X169" t="str">
        <f>INDEX(B:B,MATCH(W169,A:A,0))</f>
        <v>B1149</v>
      </c>
      <c r="Y169">
        <v>2</v>
      </c>
    </row>
    <row r="170" spans="23:26" x14ac:dyDescent="0.25">
      <c r="W170" s="4" t="s">
        <v>229</v>
      </c>
      <c r="X170" t="str">
        <f>INDEX(B:B,MATCH(W170,A:A,0))</f>
        <v>B1149</v>
      </c>
      <c r="Y170">
        <v>1</v>
      </c>
    </row>
    <row r="171" spans="23:26" x14ac:dyDescent="0.25">
      <c r="W171" s="4" t="s">
        <v>229</v>
      </c>
      <c r="X171" t="str">
        <f>INDEX(B:B,MATCH(W171,A:A,0))</f>
        <v>B1149</v>
      </c>
      <c r="Y171">
        <v>2</v>
      </c>
    </row>
    <row r="172" spans="23:26" x14ac:dyDescent="0.25">
      <c r="W172" s="4" t="s">
        <v>229</v>
      </c>
      <c r="X172" t="str">
        <f>INDEX(B:B,MATCH(W172,A:A,0))</f>
        <v>B1149</v>
      </c>
      <c r="Y172">
        <v>1</v>
      </c>
    </row>
    <row r="173" spans="23:26" x14ac:dyDescent="0.25">
      <c r="W173" s="4" t="s">
        <v>230</v>
      </c>
      <c r="X173" t="str">
        <f>INDEX(B:B,MATCH(W173,A:A,0))</f>
        <v>B1149</v>
      </c>
      <c r="Y173">
        <v>1</v>
      </c>
      <c r="Z173">
        <v>2</v>
      </c>
    </row>
    <row r="174" spans="23:26" x14ac:dyDescent="0.25">
      <c r="W174" s="4" t="s">
        <v>230</v>
      </c>
      <c r="X174" t="str">
        <f>INDEX(B:B,MATCH(W174,A:A,0))</f>
        <v>B1149</v>
      </c>
      <c r="Y174">
        <v>3</v>
      </c>
    </row>
    <row r="175" spans="23:26" x14ac:dyDescent="0.25">
      <c r="W175" s="4" t="s">
        <v>230</v>
      </c>
      <c r="X175" t="str">
        <f>INDEX(B:B,MATCH(W175,A:A,0))</f>
        <v>B1149</v>
      </c>
      <c r="Y175">
        <v>1</v>
      </c>
    </row>
    <row r="176" spans="23:26" x14ac:dyDescent="0.25">
      <c r="W176" s="4" t="s">
        <v>230</v>
      </c>
      <c r="X176" t="str">
        <f>INDEX(B:B,MATCH(W176,A:A,0))</f>
        <v>B1149</v>
      </c>
      <c r="Y176">
        <v>1</v>
      </c>
    </row>
    <row r="177" spans="23:26" x14ac:dyDescent="0.25">
      <c r="W177" s="4" t="s">
        <v>230</v>
      </c>
      <c r="X177" t="str">
        <f>INDEX(B:B,MATCH(W177,A:A,0))</f>
        <v>B1149</v>
      </c>
      <c r="Y177">
        <v>1</v>
      </c>
    </row>
    <row r="178" spans="23:26" x14ac:dyDescent="0.25">
      <c r="W178" s="4" t="s">
        <v>231</v>
      </c>
      <c r="X178" t="str">
        <f>INDEX(B:B,MATCH(W178,A:A,0))</f>
        <v>B1149</v>
      </c>
      <c r="Y178">
        <v>1</v>
      </c>
    </row>
    <row r="179" spans="23:26" x14ac:dyDescent="0.25">
      <c r="W179" s="4" t="s">
        <v>231</v>
      </c>
      <c r="X179" t="str">
        <f>INDEX(B:B,MATCH(W179,A:A,0))</f>
        <v>B1149</v>
      </c>
      <c r="Y179">
        <v>1</v>
      </c>
    </row>
    <row r="180" spans="23:26" x14ac:dyDescent="0.25">
      <c r="W180" s="4" t="s">
        <v>232</v>
      </c>
      <c r="X180" t="str">
        <f>INDEX(B:B,MATCH(W180,A:A,0))</f>
        <v>B1149</v>
      </c>
      <c r="Y180">
        <v>4</v>
      </c>
    </row>
    <row r="181" spans="23:26" x14ac:dyDescent="0.25">
      <c r="W181" s="4" t="s">
        <v>232</v>
      </c>
      <c r="X181" t="str">
        <f>INDEX(B:B,MATCH(W181,A:A,0))</f>
        <v>B1149</v>
      </c>
      <c r="Y181">
        <v>1</v>
      </c>
    </row>
    <row r="182" spans="23:26" x14ac:dyDescent="0.25">
      <c r="W182" s="4" t="s">
        <v>232</v>
      </c>
      <c r="X182" t="str">
        <f>INDEX(B:B,MATCH(W182,A:A,0))</f>
        <v>B1149</v>
      </c>
      <c r="Y182">
        <v>1</v>
      </c>
      <c r="Z182">
        <v>2</v>
      </c>
    </row>
    <row r="183" spans="23:26" x14ac:dyDescent="0.25">
      <c r="W183" s="4" t="s">
        <v>232</v>
      </c>
      <c r="X183" t="str">
        <f>INDEX(B:B,MATCH(W183,A:A,0))</f>
        <v>B1149</v>
      </c>
      <c r="Y183">
        <v>2</v>
      </c>
      <c r="Z183">
        <v>2</v>
      </c>
    </row>
    <row r="184" spans="23:26" x14ac:dyDescent="0.25">
      <c r="W184" s="4" t="s">
        <v>232</v>
      </c>
      <c r="X184" t="str">
        <f>INDEX(B:B,MATCH(W184,A:A,0))</f>
        <v>B1149</v>
      </c>
      <c r="Y184">
        <v>3</v>
      </c>
    </row>
    <row r="185" spans="23:26" x14ac:dyDescent="0.25">
      <c r="W185" s="4" t="s">
        <v>232</v>
      </c>
      <c r="X185" t="str">
        <f>INDEX(B:B,MATCH(W185,A:A,0))</f>
        <v>B1149</v>
      </c>
      <c r="Y185">
        <v>1</v>
      </c>
    </row>
    <row r="186" spans="23:26" x14ac:dyDescent="0.25">
      <c r="W186" s="4" t="s">
        <v>233</v>
      </c>
      <c r="X186" t="str">
        <f>INDEX(B:B,MATCH(W186,A:A,0))</f>
        <v>F894</v>
      </c>
      <c r="Y186">
        <v>4</v>
      </c>
    </row>
    <row r="187" spans="23:26" x14ac:dyDescent="0.25">
      <c r="W187" s="4" t="s">
        <v>233</v>
      </c>
      <c r="X187" t="str">
        <f>INDEX(B:B,MATCH(W187,A:A,0))</f>
        <v>F894</v>
      </c>
      <c r="Y187">
        <v>3</v>
      </c>
    </row>
    <row r="188" spans="23:26" x14ac:dyDescent="0.25">
      <c r="W188" s="4" t="s">
        <v>233</v>
      </c>
      <c r="X188" t="str">
        <f>INDEX(B:B,MATCH(W188,A:A,0))</f>
        <v>F894</v>
      </c>
      <c r="Y188">
        <v>1</v>
      </c>
    </row>
    <row r="189" spans="23:26" x14ac:dyDescent="0.25">
      <c r="W189" s="4" t="s">
        <v>233</v>
      </c>
      <c r="X189" t="str">
        <f>INDEX(B:B,MATCH(W189,A:A,0))</f>
        <v>F894</v>
      </c>
      <c r="Y189">
        <v>1</v>
      </c>
    </row>
    <row r="190" spans="23:26" x14ac:dyDescent="0.25">
      <c r="W190" s="4" t="s">
        <v>233</v>
      </c>
      <c r="X190" t="str">
        <f>INDEX(B:B,MATCH(W190,A:A,0))</f>
        <v>F894</v>
      </c>
      <c r="Y190">
        <v>1</v>
      </c>
    </row>
    <row r="191" spans="23:26" x14ac:dyDescent="0.25">
      <c r="W191" s="4" t="s">
        <v>233</v>
      </c>
      <c r="X191" t="str">
        <f>INDEX(B:B,MATCH(W191,A:A,0))</f>
        <v>F894</v>
      </c>
      <c r="Y191">
        <v>1</v>
      </c>
    </row>
    <row r="192" spans="23:26" x14ac:dyDescent="0.25">
      <c r="W192" s="4" t="s">
        <v>234</v>
      </c>
      <c r="X192" t="str">
        <f>INDEX(B:B,MATCH(W192,A:A,0))</f>
        <v>F894</v>
      </c>
      <c r="Y192">
        <v>3</v>
      </c>
    </row>
    <row r="193" spans="23:26" x14ac:dyDescent="0.25">
      <c r="W193" s="4" t="s">
        <v>234</v>
      </c>
      <c r="X193" t="str">
        <f>INDEX(B:B,MATCH(W193,A:A,0))</f>
        <v>F894</v>
      </c>
      <c r="Y193">
        <v>1</v>
      </c>
    </row>
    <row r="194" spans="23:26" x14ac:dyDescent="0.25">
      <c r="W194" s="4" t="s">
        <v>234</v>
      </c>
      <c r="X194" t="str">
        <f>INDEX(B:B,MATCH(W194,A:A,0))</f>
        <v>F894</v>
      </c>
      <c r="Y194">
        <v>1</v>
      </c>
    </row>
    <row r="195" spans="23:26" x14ac:dyDescent="0.25">
      <c r="W195" s="4" t="s">
        <v>234</v>
      </c>
      <c r="X195" t="str">
        <f>INDEX(B:B,MATCH(W195,A:A,0))</f>
        <v>F894</v>
      </c>
      <c r="Y195">
        <v>4</v>
      </c>
      <c r="Z195">
        <v>2</v>
      </c>
    </row>
    <row r="196" spans="23:26" x14ac:dyDescent="0.25">
      <c r="W196" s="4" t="s">
        <v>234</v>
      </c>
      <c r="X196" t="str">
        <f>INDEX(B:B,MATCH(W196,A:A,0))</f>
        <v>F894</v>
      </c>
      <c r="Y196">
        <v>4</v>
      </c>
    </row>
    <row r="197" spans="23:26" x14ac:dyDescent="0.25">
      <c r="W197" s="4" t="s">
        <v>234</v>
      </c>
      <c r="X197" t="str">
        <f>INDEX(B:B,MATCH(W197,A:A,0))</f>
        <v>F894</v>
      </c>
      <c r="Y197">
        <v>2</v>
      </c>
    </row>
    <row r="198" spans="23:26" x14ac:dyDescent="0.25">
      <c r="W198" s="4" t="s">
        <v>234</v>
      </c>
      <c r="X198" t="str">
        <f>INDEX(B:B,MATCH(W198,A:A,0))</f>
        <v>F894</v>
      </c>
      <c r="Y198">
        <v>1</v>
      </c>
    </row>
    <row r="199" spans="23:26" x14ac:dyDescent="0.25">
      <c r="W199" s="4" t="s">
        <v>235</v>
      </c>
      <c r="X199" t="str">
        <f>INDEX(B:B,MATCH(W199,A:A,0))</f>
        <v>F894</v>
      </c>
      <c r="Y199">
        <v>4</v>
      </c>
    </row>
    <row r="200" spans="23:26" x14ac:dyDescent="0.25">
      <c r="W200" s="4" t="s">
        <v>235</v>
      </c>
      <c r="X200" t="str">
        <f>INDEX(B:B,MATCH(W200,A:A,0))</f>
        <v>F894</v>
      </c>
      <c r="Y200">
        <v>1</v>
      </c>
      <c r="Z200">
        <v>2</v>
      </c>
    </row>
    <row r="201" spans="23:26" x14ac:dyDescent="0.25">
      <c r="W201" s="4" t="s">
        <v>235</v>
      </c>
      <c r="X201" t="str">
        <f>INDEX(B:B,MATCH(W201,A:A,0))</f>
        <v>F894</v>
      </c>
      <c r="Y201">
        <v>1</v>
      </c>
    </row>
    <row r="202" spans="23:26" x14ac:dyDescent="0.25">
      <c r="W202" s="4" t="s">
        <v>236</v>
      </c>
      <c r="X202" t="str">
        <f>INDEX(B:B,MATCH(W202,A:A,0))</f>
        <v>F894</v>
      </c>
      <c r="Y202">
        <v>1</v>
      </c>
      <c r="Z202">
        <v>3</v>
      </c>
    </row>
    <row r="203" spans="23:26" x14ac:dyDescent="0.25">
      <c r="W203" s="4" t="s">
        <v>236</v>
      </c>
      <c r="X203" t="str">
        <f>INDEX(B:B,MATCH(W203,A:A,0))</f>
        <v>F894</v>
      </c>
      <c r="Y203">
        <v>1</v>
      </c>
    </row>
    <row r="204" spans="23:26" x14ac:dyDescent="0.25">
      <c r="W204" s="4" t="s">
        <v>236</v>
      </c>
      <c r="X204" t="str">
        <f>INDEX(B:B,MATCH(W204,A:A,0))</f>
        <v>F894</v>
      </c>
      <c r="Y204">
        <v>1</v>
      </c>
    </row>
    <row r="205" spans="23:26" x14ac:dyDescent="0.25">
      <c r="W205" s="4" t="s">
        <v>237</v>
      </c>
      <c r="X205" t="str">
        <f>INDEX(B:B,MATCH(W205,A:A,0))</f>
        <v>F894</v>
      </c>
      <c r="Y205">
        <v>5</v>
      </c>
    </row>
    <row r="206" spans="23:26" x14ac:dyDescent="0.25">
      <c r="W206" s="4" t="s">
        <v>237</v>
      </c>
      <c r="X206" t="str">
        <f>INDEX(B:B,MATCH(W206,A:A,0))</f>
        <v>F894</v>
      </c>
      <c r="Y206">
        <v>1</v>
      </c>
    </row>
    <row r="207" spans="23:26" x14ac:dyDescent="0.25">
      <c r="W207" s="4" t="s">
        <v>237</v>
      </c>
      <c r="X207" t="str">
        <f>INDEX(B:B,MATCH(W207,A:A,0))</f>
        <v>F894</v>
      </c>
      <c r="Y207">
        <v>2</v>
      </c>
    </row>
    <row r="208" spans="23:26" x14ac:dyDescent="0.25">
      <c r="W208" s="4" t="s">
        <v>238</v>
      </c>
      <c r="X208" t="str">
        <f>INDEX(B:B,MATCH(W208,A:A,0))</f>
        <v>F985</v>
      </c>
      <c r="Y208">
        <v>4</v>
      </c>
    </row>
    <row r="209" spans="23:26" x14ac:dyDescent="0.25">
      <c r="W209" s="4" t="s">
        <v>238</v>
      </c>
      <c r="X209" t="str">
        <f>INDEX(B:B,MATCH(W209,A:A,0))</f>
        <v>F985</v>
      </c>
      <c r="Y209">
        <v>1</v>
      </c>
    </row>
    <row r="210" spans="23:26" x14ac:dyDescent="0.25">
      <c r="W210" s="4" t="s">
        <v>238</v>
      </c>
      <c r="X210" t="str">
        <f>INDEX(B:B,MATCH(W210,A:A,0))</f>
        <v>F985</v>
      </c>
      <c r="Y210">
        <v>1</v>
      </c>
    </row>
    <row r="211" spans="23:26" x14ac:dyDescent="0.25">
      <c r="W211" s="4" t="s">
        <v>238</v>
      </c>
      <c r="X211" t="str">
        <f>INDEX(B:B,MATCH(W211,A:A,0))</f>
        <v>F985</v>
      </c>
      <c r="Y211">
        <v>2</v>
      </c>
    </row>
    <row r="212" spans="23:26" x14ac:dyDescent="0.25">
      <c r="W212" s="4" t="s">
        <v>238</v>
      </c>
      <c r="X212" t="str">
        <f>INDEX(B:B,MATCH(W212,A:A,0))</f>
        <v>F985</v>
      </c>
      <c r="Y212">
        <v>3</v>
      </c>
    </row>
    <row r="213" spans="23:26" x14ac:dyDescent="0.25">
      <c r="W213" s="4" t="s">
        <v>238</v>
      </c>
      <c r="X213" t="str">
        <f>INDEX(B:B,MATCH(W213,A:A,0))</f>
        <v>F985</v>
      </c>
      <c r="Y213">
        <v>1</v>
      </c>
    </row>
    <row r="214" spans="23:26" x14ac:dyDescent="0.25">
      <c r="W214" s="4" t="s">
        <v>238</v>
      </c>
      <c r="X214" t="str">
        <f>INDEX(B:B,MATCH(W214,A:A,0))</f>
        <v>F985</v>
      </c>
      <c r="Y214">
        <v>4</v>
      </c>
    </row>
    <row r="215" spans="23:26" x14ac:dyDescent="0.25">
      <c r="W215" s="4" t="s">
        <v>238</v>
      </c>
      <c r="X215" t="str">
        <f>INDEX(B:B,MATCH(W215,A:A,0))</f>
        <v>F985</v>
      </c>
      <c r="Y215">
        <v>1</v>
      </c>
    </row>
    <row r="216" spans="23:26" x14ac:dyDescent="0.25">
      <c r="W216" s="4" t="s">
        <v>238</v>
      </c>
      <c r="X216" t="str">
        <f>INDEX(B:B,MATCH(W216,A:A,0))</f>
        <v>F985</v>
      </c>
      <c r="Y216">
        <v>4</v>
      </c>
    </row>
    <row r="217" spans="23:26" x14ac:dyDescent="0.25">
      <c r="W217" s="4" t="s">
        <v>238</v>
      </c>
      <c r="X217" t="str">
        <f>INDEX(B:B,MATCH(W217,A:A,0))</f>
        <v>F985</v>
      </c>
      <c r="Y217">
        <v>2</v>
      </c>
    </row>
    <row r="218" spans="23:26" x14ac:dyDescent="0.25">
      <c r="W218" s="4" t="s">
        <v>238</v>
      </c>
      <c r="X218" t="str">
        <f>INDEX(B:B,MATCH(W218,A:A,0))</f>
        <v>F985</v>
      </c>
      <c r="Y218">
        <v>3</v>
      </c>
    </row>
    <row r="219" spans="23:26" x14ac:dyDescent="0.25">
      <c r="W219" s="4" t="s">
        <v>238</v>
      </c>
      <c r="X219" t="str">
        <f>INDEX(B:B,MATCH(W219,A:A,0))</f>
        <v>F985</v>
      </c>
      <c r="Y219">
        <v>2</v>
      </c>
    </row>
    <row r="220" spans="23:26" x14ac:dyDescent="0.25">
      <c r="W220" s="4" t="s">
        <v>239</v>
      </c>
      <c r="X220" t="str">
        <f>INDEX(B:B,MATCH(W220,A:A,0))</f>
        <v>F985</v>
      </c>
      <c r="Y220">
        <v>2</v>
      </c>
    </row>
    <row r="221" spans="23:26" x14ac:dyDescent="0.25">
      <c r="W221" s="4" t="s">
        <v>239</v>
      </c>
      <c r="X221" t="str">
        <f>INDEX(B:B,MATCH(W221,A:A,0))</f>
        <v>F985</v>
      </c>
      <c r="Y221">
        <v>3</v>
      </c>
    </row>
    <row r="222" spans="23:26" x14ac:dyDescent="0.25">
      <c r="W222" s="4" t="s">
        <v>239</v>
      </c>
      <c r="X222" t="str">
        <f>INDEX(B:B,MATCH(W222,A:A,0))</f>
        <v>F985</v>
      </c>
      <c r="Y222">
        <v>3</v>
      </c>
      <c r="Z222">
        <v>1</v>
      </c>
    </row>
    <row r="223" spans="23:26" x14ac:dyDescent="0.25">
      <c r="W223" s="4" t="s">
        <v>239</v>
      </c>
      <c r="X223" t="str">
        <f>INDEX(B:B,MATCH(W223,A:A,0))</f>
        <v>F985</v>
      </c>
      <c r="Y223">
        <v>3</v>
      </c>
    </row>
    <row r="224" spans="23:26" x14ac:dyDescent="0.25">
      <c r="W224" s="4" t="s">
        <v>239</v>
      </c>
      <c r="X224" t="str">
        <f>INDEX(B:B,MATCH(W224,A:A,0))</f>
        <v>F985</v>
      </c>
      <c r="Y224">
        <v>5</v>
      </c>
    </row>
    <row r="225" spans="23:26" x14ac:dyDescent="0.25">
      <c r="W225" s="4" t="s">
        <v>239</v>
      </c>
      <c r="X225" t="str">
        <f>INDEX(B:B,MATCH(W225,A:A,0))</f>
        <v>F985</v>
      </c>
      <c r="Y225">
        <v>4</v>
      </c>
    </row>
    <row r="226" spans="23:26" x14ac:dyDescent="0.25">
      <c r="W226" s="4" t="s">
        <v>239</v>
      </c>
      <c r="X226" t="str">
        <f>INDEX(B:B,MATCH(W226,A:A,0))</f>
        <v>F985</v>
      </c>
      <c r="Y226">
        <v>1</v>
      </c>
    </row>
    <row r="227" spans="23:26" x14ac:dyDescent="0.25">
      <c r="W227" s="4" t="s">
        <v>239</v>
      </c>
      <c r="X227" t="str">
        <f>INDEX(B:B,MATCH(W227,A:A,0))</f>
        <v>F985</v>
      </c>
      <c r="Y227">
        <v>3</v>
      </c>
      <c r="Z227">
        <v>3</v>
      </c>
    </row>
    <row r="228" spans="23:26" x14ac:dyDescent="0.25">
      <c r="W228" s="4" t="s">
        <v>239</v>
      </c>
      <c r="X228" t="str">
        <f>INDEX(B:B,MATCH(W228,A:A,0))</f>
        <v>F985</v>
      </c>
      <c r="Y228">
        <v>3</v>
      </c>
    </row>
    <row r="229" spans="23:26" x14ac:dyDescent="0.25">
      <c r="W229" s="4" t="s">
        <v>239</v>
      </c>
      <c r="X229" t="str">
        <f>INDEX(B:B,MATCH(W229,A:A,0))</f>
        <v>F985</v>
      </c>
      <c r="Y229">
        <v>4</v>
      </c>
    </row>
    <row r="230" spans="23:26" x14ac:dyDescent="0.25">
      <c r="W230" s="4" t="s">
        <v>239</v>
      </c>
      <c r="X230" t="str">
        <f>INDEX(B:B,MATCH(W230,A:A,0))</f>
        <v>F985</v>
      </c>
      <c r="Y230">
        <v>4</v>
      </c>
    </row>
    <row r="231" spans="23:26" x14ac:dyDescent="0.25">
      <c r="W231" s="4" t="s">
        <v>239</v>
      </c>
      <c r="X231" t="str">
        <f>INDEX(B:B,MATCH(W231,A:A,0))</f>
        <v>F985</v>
      </c>
      <c r="Y231">
        <v>1</v>
      </c>
    </row>
    <row r="232" spans="23:26" x14ac:dyDescent="0.25">
      <c r="W232" s="4" t="s">
        <v>240</v>
      </c>
      <c r="X232" t="str">
        <f>INDEX(B:B,MATCH(W232,A:A,0))</f>
        <v>F985</v>
      </c>
      <c r="Y232">
        <v>3</v>
      </c>
    </row>
    <row r="233" spans="23:26" x14ac:dyDescent="0.25">
      <c r="W233" s="4" t="s">
        <v>240</v>
      </c>
      <c r="X233" t="str">
        <f>INDEX(B:B,MATCH(W233,A:A,0))</f>
        <v>F985</v>
      </c>
      <c r="Y233">
        <v>1</v>
      </c>
    </row>
    <row r="234" spans="23:26" x14ac:dyDescent="0.25">
      <c r="W234" s="4" t="s">
        <v>240</v>
      </c>
      <c r="X234" t="str">
        <f>INDEX(B:B,MATCH(W234,A:A,0))</f>
        <v>F985</v>
      </c>
      <c r="Y234">
        <v>1</v>
      </c>
    </row>
    <row r="235" spans="23:26" x14ac:dyDescent="0.25">
      <c r="W235" s="4" t="s">
        <v>240</v>
      </c>
      <c r="X235" t="str">
        <f>INDEX(B:B,MATCH(W235,A:A,0))</f>
        <v>F985</v>
      </c>
      <c r="Y235">
        <v>1</v>
      </c>
    </row>
    <row r="236" spans="23:26" x14ac:dyDescent="0.25">
      <c r="W236" s="4" t="s">
        <v>240</v>
      </c>
      <c r="X236" t="str">
        <f>INDEX(B:B,MATCH(W236,A:A,0))</f>
        <v>F985</v>
      </c>
      <c r="Y236">
        <v>2</v>
      </c>
    </row>
    <row r="237" spans="23:26" x14ac:dyDescent="0.25">
      <c r="W237" s="4" t="s">
        <v>240</v>
      </c>
      <c r="X237" t="str">
        <f>INDEX(B:B,MATCH(W237,A:A,0))</f>
        <v>F985</v>
      </c>
      <c r="Y237">
        <v>4</v>
      </c>
    </row>
    <row r="238" spans="23:26" x14ac:dyDescent="0.25">
      <c r="W238" s="4" t="s">
        <v>240</v>
      </c>
      <c r="X238" t="str">
        <f>INDEX(B:B,MATCH(W238,A:A,0))</f>
        <v>F985</v>
      </c>
      <c r="Y238">
        <v>4</v>
      </c>
    </row>
    <row r="239" spans="23:26" x14ac:dyDescent="0.25">
      <c r="W239" s="4" t="s">
        <v>240</v>
      </c>
      <c r="X239" t="str">
        <f>INDEX(B:B,MATCH(W239,A:A,0))</f>
        <v>F985</v>
      </c>
      <c r="Y239">
        <v>1</v>
      </c>
    </row>
    <row r="240" spans="23:26" x14ac:dyDescent="0.25">
      <c r="W240" s="4" t="s">
        <v>240</v>
      </c>
      <c r="X240" t="str">
        <f>INDEX(B:B,MATCH(W240,A:A,0))</f>
        <v>F985</v>
      </c>
      <c r="Y240">
        <v>2</v>
      </c>
    </row>
    <row r="241" spans="23:26" x14ac:dyDescent="0.25">
      <c r="W241" s="4" t="s">
        <v>240</v>
      </c>
      <c r="X241" t="str">
        <f>INDEX(B:B,MATCH(W241,A:A,0))</f>
        <v>F985</v>
      </c>
      <c r="Y241">
        <v>2</v>
      </c>
      <c r="Z241">
        <v>1</v>
      </c>
    </row>
    <row r="242" spans="23:26" x14ac:dyDescent="0.25">
      <c r="W242" s="4" t="s">
        <v>240</v>
      </c>
      <c r="X242" t="str">
        <f>INDEX(B:B,MATCH(W242,A:A,0))</f>
        <v>F985</v>
      </c>
      <c r="Y242">
        <v>3</v>
      </c>
    </row>
    <row r="243" spans="23:26" x14ac:dyDescent="0.25">
      <c r="W243" s="4" t="s">
        <v>240</v>
      </c>
      <c r="X243" t="str">
        <f>INDEX(B:B,MATCH(W243,A:A,0))</f>
        <v>F985</v>
      </c>
      <c r="Y243">
        <v>1</v>
      </c>
    </row>
    <row r="244" spans="23:26" x14ac:dyDescent="0.25">
      <c r="W244" t="s">
        <v>241</v>
      </c>
      <c r="X244" t="str">
        <f>INDEX(B:B,MATCH(W244,A:A,0))</f>
        <v>F985</v>
      </c>
      <c r="Y244">
        <v>1</v>
      </c>
    </row>
    <row r="245" spans="23:26" x14ac:dyDescent="0.25">
      <c r="W245" t="s">
        <v>241</v>
      </c>
      <c r="X245" t="str">
        <f>INDEX(B:B,MATCH(W245,A:A,0))</f>
        <v>F985</v>
      </c>
      <c r="Y245">
        <v>2</v>
      </c>
    </row>
    <row r="246" spans="23:26" x14ac:dyDescent="0.25">
      <c r="W246" t="s">
        <v>241</v>
      </c>
      <c r="X246" t="str">
        <f>INDEX(B:B,MATCH(W246,A:A,0))</f>
        <v>F985</v>
      </c>
      <c r="Y246">
        <v>1</v>
      </c>
    </row>
    <row r="247" spans="23:26" x14ac:dyDescent="0.25">
      <c r="W247" t="s">
        <v>241</v>
      </c>
      <c r="X247" t="str">
        <f>INDEX(B:B,MATCH(W247,A:A,0))</f>
        <v>F985</v>
      </c>
      <c r="Y247">
        <v>3</v>
      </c>
    </row>
    <row r="248" spans="23:26" x14ac:dyDescent="0.25">
      <c r="W248" t="s">
        <v>241</v>
      </c>
      <c r="X248" t="str">
        <f>INDEX(B:B,MATCH(W248,A:A,0))</f>
        <v>F985</v>
      </c>
      <c r="Y248">
        <v>3</v>
      </c>
    </row>
    <row r="249" spans="23:26" x14ac:dyDescent="0.25">
      <c r="W249" t="s">
        <v>241</v>
      </c>
      <c r="X249" t="str">
        <f>INDEX(B:B,MATCH(W249,A:A,0))</f>
        <v>F985</v>
      </c>
      <c r="Y249">
        <v>1</v>
      </c>
    </row>
    <row r="250" spans="23:26" x14ac:dyDescent="0.25">
      <c r="W250" t="s">
        <v>241</v>
      </c>
      <c r="X250" t="str">
        <f>INDEX(B:B,MATCH(W250,A:A,0))</f>
        <v>F985</v>
      </c>
      <c r="Y250">
        <v>1</v>
      </c>
    </row>
    <row r="251" spans="23:26" x14ac:dyDescent="0.25">
      <c r="W251" t="s">
        <v>241</v>
      </c>
      <c r="X251" t="str">
        <f>INDEX(B:B,MATCH(W251,A:A,0))</f>
        <v>F985</v>
      </c>
      <c r="Y251">
        <v>1</v>
      </c>
      <c r="Z251">
        <v>2</v>
      </c>
    </row>
    <row r="252" spans="23:26" x14ac:dyDescent="0.25">
      <c r="W252" t="s">
        <v>241</v>
      </c>
      <c r="X252" t="str">
        <f>INDEX(B:B,MATCH(W252,A:A,0))</f>
        <v>F985</v>
      </c>
      <c r="Y252">
        <v>3</v>
      </c>
    </row>
    <row r="253" spans="23:26" x14ac:dyDescent="0.25">
      <c r="W253" t="s">
        <v>241</v>
      </c>
      <c r="X253" t="str">
        <f>INDEX(B:B,MATCH(W253,A:A,0))</f>
        <v>F985</v>
      </c>
      <c r="Y253">
        <v>3</v>
      </c>
    </row>
    <row r="254" spans="23:26" x14ac:dyDescent="0.25">
      <c r="W254" t="s">
        <v>241</v>
      </c>
      <c r="X254" t="str">
        <f>INDEX(B:B,MATCH(W254,A:A,0))</f>
        <v>F985</v>
      </c>
      <c r="Y254">
        <v>1</v>
      </c>
    </row>
    <row r="255" spans="23:26" x14ac:dyDescent="0.25">
      <c r="W255" t="s">
        <v>241</v>
      </c>
      <c r="X255" t="str">
        <f>INDEX(B:B,MATCH(W255,A:A,0))</f>
        <v>F985</v>
      </c>
      <c r="Y255">
        <v>5</v>
      </c>
    </row>
    <row r="256" spans="23:26" x14ac:dyDescent="0.25">
      <c r="W256" t="s">
        <v>241</v>
      </c>
      <c r="X256" t="str">
        <f>INDEX(B:B,MATCH(W256,A:A,0))</f>
        <v>F985</v>
      </c>
      <c r="Y256">
        <v>3</v>
      </c>
    </row>
    <row r="257" spans="23:26" x14ac:dyDescent="0.25">
      <c r="W257" t="s">
        <v>241</v>
      </c>
      <c r="X257" t="str">
        <f>INDEX(B:B,MATCH(W257,A:A,0))</f>
        <v>F985</v>
      </c>
      <c r="Y257">
        <v>1</v>
      </c>
    </row>
    <row r="258" spans="23:26" x14ac:dyDescent="0.25">
      <c r="W258" t="s">
        <v>241</v>
      </c>
      <c r="X258" t="str">
        <f>INDEX(B:B,MATCH(W258,A:A,0))</f>
        <v>F985</v>
      </c>
      <c r="Y258">
        <v>1</v>
      </c>
    </row>
    <row r="259" spans="23:26" x14ac:dyDescent="0.25">
      <c r="W259" t="s">
        <v>241</v>
      </c>
      <c r="X259" t="str">
        <f>INDEX(B:B,MATCH(W259,A:A,0))</f>
        <v>F985</v>
      </c>
      <c r="Y259">
        <v>1</v>
      </c>
      <c r="Z259">
        <v>3</v>
      </c>
    </row>
    <row r="260" spans="23:26" x14ac:dyDescent="0.25">
      <c r="W260" s="4" t="s">
        <v>242</v>
      </c>
      <c r="X260" t="str">
        <f>INDEX(B:B,MATCH(W260,A:A,0))</f>
        <v>F985</v>
      </c>
      <c r="Y260">
        <v>1</v>
      </c>
      <c r="Z260">
        <v>1</v>
      </c>
    </row>
    <row r="261" spans="23:26" x14ac:dyDescent="0.25">
      <c r="W261" s="4" t="s">
        <v>242</v>
      </c>
      <c r="X261" t="str">
        <f>INDEX(B:B,MATCH(W261,A:A,0))</f>
        <v>F985</v>
      </c>
      <c r="Y261">
        <v>1</v>
      </c>
      <c r="Z261">
        <v>1</v>
      </c>
    </row>
    <row r="262" spans="23:26" x14ac:dyDescent="0.25">
      <c r="W262" s="4" t="s">
        <v>242</v>
      </c>
      <c r="X262" t="str">
        <f>INDEX(B:B,MATCH(W262,A:A,0))</f>
        <v>F985</v>
      </c>
      <c r="Y262">
        <v>1</v>
      </c>
    </row>
    <row r="263" spans="23:26" x14ac:dyDescent="0.25">
      <c r="W263" s="4" t="s">
        <v>242</v>
      </c>
      <c r="X263" t="str">
        <f>INDEX(B:B,MATCH(W263,A:A,0))</f>
        <v>F985</v>
      </c>
      <c r="Y263">
        <v>1</v>
      </c>
    </row>
    <row r="264" spans="23:26" x14ac:dyDescent="0.25">
      <c r="W264" s="4" t="s">
        <v>242</v>
      </c>
      <c r="X264" t="str">
        <f>INDEX(B:B,MATCH(W264,A:A,0))</f>
        <v>F985</v>
      </c>
      <c r="Y264">
        <v>1</v>
      </c>
    </row>
    <row r="265" spans="23:26" x14ac:dyDescent="0.25">
      <c r="W265" s="4" t="s">
        <v>242</v>
      </c>
      <c r="X265" t="str">
        <f>INDEX(B:B,MATCH(W265,A:A,0))</f>
        <v>F985</v>
      </c>
      <c r="Y265">
        <v>5</v>
      </c>
    </row>
    <row r="266" spans="23:26" x14ac:dyDescent="0.25">
      <c r="W266" s="4" t="s">
        <v>242</v>
      </c>
      <c r="X266" t="str">
        <f>INDEX(B:B,MATCH(W266,A:A,0))</f>
        <v>F985</v>
      </c>
      <c r="Y266">
        <v>1</v>
      </c>
    </row>
    <row r="267" spans="23:26" x14ac:dyDescent="0.25">
      <c r="W267" s="4" t="s">
        <v>242</v>
      </c>
      <c r="X267" t="str">
        <f>INDEX(B:B,MATCH(W267,A:A,0))</f>
        <v>F985</v>
      </c>
      <c r="Y267">
        <v>1</v>
      </c>
    </row>
    <row r="268" spans="23:26" x14ac:dyDescent="0.25">
      <c r="W268" s="4" t="s">
        <v>243</v>
      </c>
      <c r="X268" t="str">
        <f>INDEX(B:B,MATCH(W268,A:A,0))</f>
        <v>X209</v>
      </c>
      <c r="Y268">
        <v>3</v>
      </c>
    </row>
    <row r="269" spans="23:26" x14ac:dyDescent="0.25">
      <c r="W269" s="4" t="s">
        <v>243</v>
      </c>
      <c r="X269" t="str">
        <f>INDEX(B:B,MATCH(W269,A:A,0))</f>
        <v>X209</v>
      </c>
      <c r="Y269">
        <v>1</v>
      </c>
    </row>
    <row r="270" spans="23:26" x14ac:dyDescent="0.25">
      <c r="W270" s="4" t="s">
        <v>243</v>
      </c>
      <c r="X270" t="str">
        <f>INDEX(B:B,MATCH(W270,A:A,0))</f>
        <v>X209</v>
      </c>
      <c r="Y270">
        <v>1</v>
      </c>
    </row>
    <row r="271" spans="23:26" x14ac:dyDescent="0.25">
      <c r="W271" s="4" t="s">
        <v>244</v>
      </c>
      <c r="X271" t="str">
        <f>INDEX(B:B,MATCH(W271,A:A,0))</f>
        <v>X209</v>
      </c>
      <c r="Y271">
        <v>2</v>
      </c>
    </row>
    <row r="272" spans="23:26" x14ac:dyDescent="0.25">
      <c r="W272" s="4" t="s">
        <v>244</v>
      </c>
      <c r="X272" t="str">
        <f>INDEX(B:B,MATCH(W272,A:A,0))</f>
        <v>X209</v>
      </c>
      <c r="Y272">
        <v>2</v>
      </c>
    </row>
    <row r="273" spans="23:26" x14ac:dyDescent="0.25">
      <c r="W273" s="4" t="s">
        <v>244</v>
      </c>
      <c r="X273" t="str">
        <f>INDEX(B:B,MATCH(W273,A:A,0))</f>
        <v>X209</v>
      </c>
      <c r="Y273">
        <v>1</v>
      </c>
    </row>
    <row r="274" spans="23:26" x14ac:dyDescent="0.25">
      <c r="W274" s="4" t="s">
        <v>245</v>
      </c>
      <c r="X274" t="str">
        <f>INDEX(B:B,MATCH(W274,A:A,0))</f>
        <v>X209</v>
      </c>
      <c r="Y274">
        <v>2</v>
      </c>
    </row>
    <row r="275" spans="23:26" x14ac:dyDescent="0.25">
      <c r="W275" s="4" t="s">
        <v>245</v>
      </c>
      <c r="X275" t="str">
        <f>INDEX(B:B,MATCH(W275,A:A,0))</f>
        <v>X209</v>
      </c>
      <c r="Y275">
        <v>1</v>
      </c>
    </row>
    <row r="276" spans="23:26" x14ac:dyDescent="0.25">
      <c r="W276" s="4" t="s">
        <v>245</v>
      </c>
      <c r="X276" t="str">
        <f>INDEX(B:B,MATCH(W276,A:A,0))</f>
        <v>X209</v>
      </c>
      <c r="Y276">
        <v>1</v>
      </c>
    </row>
    <row r="277" spans="23:26" x14ac:dyDescent="0.25">
      <c r="W277" s="4" t="s">
        <v>246</v>
      </c>
      <c r="X277" t="str">
        <f>INDEX(B:B,MATCH(W277,A:A,0))</f>
        <v>X209</v>
      </c>
      <c r="Y277">
        <v>1</v>
      </c>
    </row>
    <row r="278" spans="23:26" x14ac:dyDescent="0.25">
      <c r="W278" s="4" t="s">
        <v>246</v>
      </c>
      <c r="X278" t="str">
        <f>INDEX(B:B,MATCH(W278,A:A,0))</f>
        <v>X209</v>
      </c>
      <c r="Y278">
        <v>1</v>
      </c>
    </row>
    <row r="279" spans="23:26" x14ac:dyDescent="0.25">
      <c r="W279" s="4" t="s">
        <v>247</v>
      </c>
      <c r="X279" t="str">
        <f>INDEX(B:B,MATCH(W279,A:A,0))</f>
        <v>X209</v>
      </c>
      <c r="Y279">
        <v>1</v>
      </c>
    </row>
    <row r="280" spans="23:26" x14ac:dyDescent="0.25">
      <c r="W280" s="4" t="s">
        <v>247</v>
      </c>
      <c r="X280" t="str">
        <f>INDEX(B:B,MATCH(W280,A:A,0))</f>
        <v>X209</v>
      </c>
      <c r="Y280">
        <v>1</v>
      </c>
    </row>
    <row r="281" spans="23:26" x14ac:dyDescent="0.25">
      <c r="W281" s="4" t="s">
        <v>247</v>
      </c>
      <c r="X281" t="str">
        <f>INDEX(B:B,MATCH(W281,A:A,0))</f>
        <v>X209</v>
      </c>
      <c r="Y281">
        <v>1</v>
      </c>
    </row>
    <row r="282" spans="23:26" x14ac:dyDescent="0.25">
      <c r="W282" s="4" t="s">
        <v>248</v>
      </c>
      <c r="X282">
        <f>INDEX(B:B,MATCH(W282,A:A,0))</f>
        <v>91442</v>
      </c>
      <c r="Y282">
        <v>1</v>
      </c>
      <c r="Z282">
        <v>1</v>
      </c>
    </row>
    <row r="283" spans="23:26" x14ac:dyDescent="0.25">
      <c r="W283" s="4" t="s">
        <v>249</v>
      </c>
      <c r="X283">
        <f>INDEX(B:B,MATCH(W283,A:A,0))</f>
        <v>91442</v>
      </c>
      <c r="Y283">
        <v>5</v>
      </c>
    </row>
    <row r="284" spans="23:26" x14ac:dyDescent="0.25">
      <c r="W284" s="4" t="s">
        <v>249</v>
      </c>
      <c r="X284">
        <f>INDEX(B:B,MATCH(W284,A:A,0))</f>
        <v>91442</v>
      </c>
      <c r="Y284">
        <v>1</v>
      </c>
    </row>
    <row r="285" spans="23:26" x14ac:dyDescent="0.25">
      <c r="W285" s="4" t="s">
        <v>250</v>
      </c>
      <c r="X285">
        <f>INDEX(B:B,MATCH(W285,A:A,0))</f>
        <v>91442</v>
      </c>
      <c r="Y285">
        <v>1</v>
      </c>
    </row>
    <row r="286" spans="23:26" x14ac:dyDescent="0.25">
      <c r="W286" s="4" t="s">
        <v>250</v>
      </c>
      <c r="X286">
        <f>INDEX(B:B,MATCH(W286,A:A,0))</f>
        <v>91442</v>
      </c>
      <c r="Y286">
        <v>1</v>
      </c>
    </row>
    <row r="287" spans="23:26" x14ac:dyDescent="0.25">
      <c r="W287" s="4" t="s">
        <v>250</v>
      </c>
      <c r="X287">
        <f>INDEX(B:B,MATCH(W287,A:A,0))</f>
        <v>91442</v>
      </c>
      <c r="Y287">
        <v>1</v>
      </c>
    </row>
    <row r="288" spans="23:26" x14ac:dyDescent="0.25">
      <c r="W288" s="4" t="s">
        <v>250</v>
      </c>
      <c r="X288">
        <f>INDEX(B:B,MATCH(W288,A:A,0))</f>
        <v>91442</v>
      </c>
      <c r="Y288">
        <v>1</v>
      </c>
    </row>
    <row r="289" spans="23:26" x14ac:dyDescent="0.25">
      <c r="W289" s="4" t="s">
        <v>251</v>
      </c>
      <c r="X289">
        <f>INDEX(B:B,MATCH(W289,A:A,0))</f>
        <v>91442</v>
      </c>
      <c r="Y289">
        <v>2</v>
      </c>
    </row>
    <row r="290" spans="23:26" x14ac:dyDescent="0.25">
      <c r="W290" s="4" t="s">
        <v>251</v>
      </c>
      <c r="X290">
        <f>INDEX(B:B,MATCH(W290,A:A,0))</f>
        <v>91442</v>
      </c>
      <c r="Y290">
        <v>1</v>
      </c>
    </row>
    <row r="291" spans="23:26" x14ac:dyDescent="0.25">
      <c r="W291" s="4" t="s">
        <v>251</v>
      </c>
      <c r="X291">
        <f>INDEX(B:B,MATCH(W291,A:A,0))</f>
        <v>91442</v>
      </c>
      <c r="Y291">
        <v>1</v>
      </c>
    </row>
    <row r="292" spans="23:26" x14ac:dyDescent="0.25">
      <c r="W292" t="s">
        <v>252</v>
      </c>
      <c r="X292">
        <f>INDEX(B:B,MATCH(W292,A:A,0))</f>
        <v>91442</v>
      </c>
      <c r="Y292">
        <v>1</v>
      </c>
    </row>
    <row r="293" spans="23:26" x14ac:dyDescent="0.25">
      <c r="W293" s="4" t="s">
        <v>253</v>
      </c>
      <c r="X293" t="str">
        <f>INDEX(B:B,MATCH(W293,A:A,0))</f>
        <v>X205</v>
      </c>
      <c r="Y293">
        <v>2</v>
      </c>
    </row>
    <row r="294" spans="23:26" x14ac:dyDescent="0.25">
      <c r="W294" s="4" t="s">
        <v>253</v>
      </c>
      <c r="X294" t="str">
        <f>INDEX(B:B,MATCH(W294,A:A,0))</f>
        <v>X205</v>
      </c>
      <c r="Y294">
        <v>1</v>
      </c>
    </row>
    <row r="295" spans="23:26" x14ac:dyDescent="0.25">
      <c r="W295" s="4" t="s">
        <v>253</v>
      </c>
      <c r="X295" t="str">
        <f>INDEX(B:B,MATCH(W295,A:A,0))</f>
        <v>X205</v>
      </c>
      <c r="Y295">
        <v>1</v>
      </c>
    </row>
    <row r="296" spans="23:26" x14ac:dyDescent="0.25">
      <c r="W296" s="4" t="s">
        <v>254</v>
      </c>
      <c r="X296" t="str">
        <f>INDEX(B:B,MATCH(W296,A:A,0))</f>
        <v>X205</v>
      </c>
      <c r="Y296">
        <v>1</v>
      </c>
    </row>
    <row r="297" spans="23:26" x14ac:dyDescent="0.25">
      <c r="W297" s="4" t="s">
        <v>254</v>
      </c>
      <c r="X297" t="str">
        <f>INDEX(B:B,MATCH(W297,A:A,0))</f>
        <v>X205</v>
      </c>
      <c r="Y297">
        <v>1</v>
      </c>
    </row>
    <row r="298" spans="23:26" x14ac:dyDescent="0.25">
      <c r="W298" s="4" t="s">
        <v>254</v>
      </c>
      <c r="X298" t="str">
        <f>INDEX(B:B,MATCH(W298,A:A,0))</f>
        <v>X205</v>
      </c>
      <c r="Y298">
        <v>1</v>
      </c>
    </row>
    <row r="299" spans="23:26" x14ac:dyDescent="0.25">
      <c r="W299" s="4" t="s">
        <v>255</v>
      </c>
      <c r="X299" t="str">
        <f>INDEX(B:B,MATCH(W299,A:A,0))</f>
        <v>X205</v>
      </c>
      <c r="Y299">
        <v>1</v>
      </c>
    </row>
    <row r="300" spans="23:26" x14ac:dyDescent="0.25">
      <c r="W300" s="4" t="s">
        <v>256</v>
      </c>
      <c r="X300" t="str">
        <f>INDEX(B:B,MATCH(W300,A:A,0))</f>
        <v>X205</v>
      </c>
      <c r="Y300">
        <v>1</v>
      </c>
      <c r="Z300">
        <v>1</v>
      </c>
    </row>
    <row r="301" spans="23:26" x14ac:dyDescent="0.25">
      <c r="W301" s="4" t="s">
        <v>256</v>
      </c>
      <c r="X301" t="str">
        <f>INDEX(B:B,MATCH(W301,A:A,0))</f>
        <v>X205</v>
      </c>
      <c r="Y301">
        <v>1</v>
      </c>
      <c r="Z301">
        <v>1</v>
      </c>
    </row>
    <row r="302" spans="23:26" x14ac:dyDescent="0.25">
      <c r="W302" s="4" t="s">
        <v>257</v>
      </c>
      <c r="X302" t="str">
        <f>INDEX(B:B,MATCH(W302,A:A,0))</f>
        <v>X205</v>
      </c>
      <c r="Y302">
        <v>3</v>
      </c>
    </row>
    <row r="303" spans="23:26" x14ac:dyDescent="0.25">
      <c r="W303" s="4" t="s">
        <v>257</v>
      </c>
      <c r="X303" t="str">
        <f>INDEX(B:B,MATCH(W303,A:A,0))</f>
        <v>X205</v>
      </c>
      <c r="Y303">
        <v>1</v>
      </c>
    </row>
    <row r="304" spans="23:26" x14ac:dyDescent="0.25">
      <c r="W304" s="4" t="s">
        <v>257</v>
      </c>
      <c r="X304" t="str">
        <f>INDEX(B:B,MATCH(W304,A:A,0))</f>
        <v>X205</v>
      </c>
      <c r="Y304">
        <v>2</v>
      </c>
    </row>
    <row r="305" spans="23:26" x14ac:dyDescent="0.25">
      <c r="W305" s="4" t="s">
        <v>257</v>
      </c>
      <c r="X305" t="str">
        <f>INDEX(B:B,MATCH(W305,A:A,0))</f>
        <v>X205</v>
      </c>
      <c r="Y305">
        <v>1</v>
      </c>
    </row>
    <row r="306" spans="23:26" x14ac:dyDescent="0.25">
      <c r="W306" s="4" t="s">
        <v>257</v>
      </c>
      <c r="X306" t="str">
        <f>INDEX(B:B,MATCH(W306,A:A,0))</f>
        <v>X205</v>
      </c>
      <c r="Y306">
        <v>2</v>
      </c>
    </row>
    <row r="307" spans="23:26" x14ac:dyDescent="0.25">
      <c r="W307" s="4" t="s">
        <v>257</v>
      </c>
      <c r="X307" t="str">
        <f>INDEX(B:B,MATCH(W307,A:A,0))</f>
        <v>X205</v>
      </c>
      <c r="Y307">
        <v>1</v>
      </c>
    </row>
    <row r="308" spans="23:26" x14ac:dyDescent="0.25">
      <c r="W308" s="4" t="s">
        <v>257</v>
      </c>
      <c r="X308" t="str">
        <f>INDEX(B:B,MATCH(W308,A:A,0))</f>
        <v>X205</v>
      </c>
      <c r="Y308">
        <v>1</v>
      </c>
    </row>
    <row r="309" spans="23:26" x14ac:dyDescent="0.25">
      <c r="W309" s="4" t="s">
        <v>258</v>
      </c>
      <c r="X309" t="str">
        <f>INDEX(B:B,MATCH(W309,A:A,0))</f>
        <v>X203</v>
      </c>
      <c r="Y309">
        <v>2</v>
      </c>
      <c r="Z309">
        <v>1</v>
      </c>
    </row>
    <row r="310" spans="23:26" x14ac:dyDescent="0.25">
      <c r="W310" s="4" t="s">
        <v>258</v>
      </c>
      <c r="X310" t="str">
        <f>INDEX(B:B,MATCH(W310,A:A,0))</f>
        <v>X203</v>
      </c>
      <c r="Y310">
        <v>2</v>
      </c>
    </row>
    <row r="311" spans="23:26" x14ac:dyDescent="0.25">
      <c r="W311" s="4" t="s">
        <v>258</v>
      </c>
      <c r="X311" t="str">
        <f>INDEX(B:B,MATCH(W311,A:A,0))</f>
        <v>X203</v>
      </c>
      <c r="Y311">
        <v>2</v>
      </c>
    </row>
    <row r="312" spans="23:26" x14ac:dyDescent="0.25">
      <c r="W312" s="4" t="s">
        <v>259</v>
      </c>
      <c r="X312" t="str">
        <f>INDEX(B:B,MATCH(W312,A:A,0))</f>
        <v>X203</v>
      </c>
      <c r="Y312">
        <v>2</v>
      </c>
    </row>
    <row r="313" spans="23:26" x14ac:dyDescent="0.25">
      <c r="W313" s="4" t="s">
        <v>259</v>
      </c>
      <c r="X313" t="str">
        <f>INDEX(B:B,MATCH(W313,A:A,0))</f>
        <v>X203</v>
      </c>
      <c r="Y313">
        <v>6</v>
      </c>
    </row>
    <row r="314" spans="23:26" x14ac:dyDescent="0.25">
      <c r="W314" s="4" t="s">
        <v>260</v>
      </c>
      <c r="X314" t="str">
        <f>INDEX(B:B,MATCH(W314,A:A,0))</f>
        <v>X203</v>
      </c>
      <c r="Y314">
        <v>1</v>
      </c>
    </row>
    <row r="315" spans="23:26" x14ac:dyDescent="0.25">
      <c r="W315" s="4" t="s">
        <v>260</v>
      </c>
      <c r="X315" t="str">
        <f>INDEX(B:B,MATCH(W315,A:A,0))</f>
        <v>X203</v>
      </c>
      <c r="Y315">
        <v>2</v>
      </c>
    </row>
    <row r="316" spans="23:26" x14ac:dyDescent="0.25">
      <c r="W316" s="4" t="s">
        <v>261</v>
      </c>
      <c r="X316" t="str">
        <f>INDEX(B:B,MATCH(W316,A:A,0))</f>
        <v>X203</v>
      </c>
      <c r="Y316">
        <v>1</v>
      </c>
    </row>
    <row r="317" spans="23:26" x14ac:dyDescent="0.25">
      <c r="W317" s="4" t="s">
        <v>262</v>
      </c>
      <c r="X317" t="str">
        <f>INDEX(B:B,MATCH(W317,A:A,0))</f>
        <v>X203</v>
      </c>
      <c r="Y317">
        <v>2</v>
      </c>
    </row>
    <row r="318" spans="23:26" x14ac:dyDescent="0.25">
      <c r="W318" s="4" t="s">
        <v>262</v>
      </c>
      <c r="X318" t="str">
        <f>INDEX(B:B,MATCH(W318,A:A,0))</f>
        <v>X203</v>
      </c>
      <c r="Y318">
        <v>1</v>
      </c>
    </row>
    <row r="319" spans="23:26" x14ac:dyDescent="0.25">
      <c r="W319" s="4" t="s">
        <v>262</v>
      </c>
      <c r="X319" t="str">
        <f>INDEX(B:B,MATCH(W319,A:A,0))</f>
        <v>X203</v>
      </c>
      <c r="Y319">
        <v>1</v>
      </c>
    </row>
    <row r="320" spans="23:26" x14ac:dyDescent="0.25">
      <c r="W320" s="4" t="s">
        <v>262</v>
      </c>
      <c r="X320" t="str">
        <f>INDEX(B:B,MATCH(W320,A:A,0))</f>
        <v>X203</v>
      </c>
      <c r="Y320">
        <v>1</v>
      </c>
    </row>
    <row r="321" spans="23:26" x14ac:dyDescent="0.25">
      <c r="W321" s="4" t="s">
        <v>263</v>
      </c>
      <c r="X321" t="e">
        <f>INDEX(B:B,MATCH(W321,A:A,0))</f>
        <v>#N/A</v>
      </c>
      <c r="Z321">
        <v>1</v>
      </c>
    </row>
    <row r="322" spans="23:26" x14ac:dyDescent="0.25">
      <c r="W322" s="4" t="s">
        <v>263</v>
      </c>
      <c r="X322" t="e">
        <f>INDEX(B:B,MATCH(W322,A:A,0))</f>
        <v>#N/A</v>
      </c>
      <c r="Y322">
        <v>1</v>
      </c>
      <c r="Z322">
        <v>2</v>
      </c>
    </row>
    <row r="323" spans="23:26" x14ac:dyDescent="0.25">
      <c r="W323" s="4" t="s">
        <v>263</v>
      </c>
      <c r="X323" t="e">
        <f>INDEX(B:B,MATCH(W323,A:A,0))</f>
        <v>#N/A</v>
      </c>
      <c r="Z323">
        <v>1</v>
      </c>
    </row>
    <row r="324" spans="23:26" x14ac:dyDescent="0.25">
      <c r="W324" s="4" t="s">
        <v>264</v>
      </c>
      <c r="X324" t="e">
        <f>INDEX(B:B,MATCH(W324,A:A,0))</f>
        <v>#N/A</v>
      </c>
      <c r="Y324">
        <v>3</v>
      </c>
    </row>
    <row r="325" spans="23:26" x14ac:dyDescent="0.25">
      <c r="W325" s="4" t="s">
        <v>264</v>
      </c>
      <c r="X325" t="e">
        <f>INDEX(B:B,MATCH(W325,A:A,0))</f>
        <v>#N/A</v>
      </c>
      <c r="Y325">
        <v>1</v>
      </c>
    </row>
    <row r="326" spans="23:26" x14ac:dyDescent="0.25">
      <c r="W326" s="4" t="s">
        <v>264</v>
      </c>
      <c r="X326" t="e">
        <f>INDEX(B:B,MATCH(W326,A:A,0))</f>
        <v>#N/A</v>
      </c>
      <c r="Y326">
        <v>1</v>
      </c>
      <c r="Z326">
        <v>1</v>
      </c>
    </row>
    <row r="327" spans="23:26" x14ac:dyDescent="0.25">
      <c r="W327" s="4" t="s">
        <v>264</v>
      </c>
      <c r="X327" t="e">
        <f>INDEX(B:B,MATCH(W327,A:A,0))</f>
        <v>#N/A</v>
      </c>
      <c r="Y327">
        <v>1</v>
      </c>
    </row>
    <row r="328" spans="23:26" x14ac:dyDescent="0.25">
      <c r="W328" s="4" t="s">
        <v>265</v>
      </c>
      <c r="X328" t="e">
        <f>INDEX(B:B,MATCH(W328,A:A,0))</f>
        <v>#N/A</v>
      </c>
      <c r="Y328">
        <v>1</v>
      </c>
    </row>
    <row r="329" spans="23:26" x14ac:dyDescent="0.25">
      <c r="W329" s="4" t="s">
        <v>265</v>
      </c>
      <c r="X329" t="e">
        <f>INDEX(B:B,MATCH(W329,A:A,0))</f>
        <v>#N/A</v>
      </c>
      <c r="Y329">
        <v>1</v>
      </c>
    </row>
    <row r="330" spans="23:26" x14ac:dyDescent="0.25">
      <c r="W330" s="4" t="s">
        <v>265</v>
      </c>
      <c r="X330" t="e">
        <f>INDEX(B:B,MATCH(W330,A:A,0))</f>
        <v>#N/A</v>
      </c>
      <c r="Y330">
        <v>1</v>
      </c>
      <c r="Z330">
        <v>1</v>
      </c>
    </row>
    <row r="331" spans="23:26" x14ac:dyDescent="0.25">
      <c r="W331" s="4" t="s">
        <v>266</v>
      </c>
      <c r="X331" t="e">
        <f>INDEX(B:B,MATCH(W331,A:A,0))</f>
        <v>#N/A</v>
      </c>
      <c r="Y331">
        <v>1</v>
      </c>
      <c r="Z331">
        <v>1</v>
      </c>
    </row>
    <row r="332" spans="23:26" x14ac:dyDescent="0.25">
      <c r="W332" s="4" t="s">
        <v>266</v>
      </c>
      <c r="X332" t="e">
        <f>INDEX(B:B,MATCH(W332,A:A,0))</f>
        <v>#N/A</v>
      </c>
      <c r="Y332">
        <v>1</v>
      </c>
      <c r="Z332">
        <v>1</v>
      </c>
    </row>
    <row r="333" spans="23:26" x14ac:dyDescent="0.25">
      <c r="W333" s="4" t="s">
        <v>266</v>
      </c>
      <c r="X333" t="e">
        <f>INDEX(B:B,MATCH(W333,A:A,0))</f>
        <v>#N/A</v>
      </c>
      <c r="Y333">
        <v>3</v>
      </c>
    </row>
    <row r="334" spans="23:26" x14ac:dyDescent="0.25">
      <c r="W334" s="4" t="s">
        <v>266</v>
      </c>
      <c r="X334" t="e">
        <f>INDEX(B:B,MATCH(W334,A:A,0))</f>
        <v>#N/A</v>
      </c>
      <c r="Y334">
        <v>1</v>
      </c>
    </row>
    <row r="335" spans="23:26" x14ac:dyDescent="0.25">
      <c r="W335" s="4" t="s">
        <v>266</v>
      </c>
      <c r="X335" t="e">
        <f>INDEX(B:B,MATCH(W335,A:A,0))</f>
        <v>#N/A</v>
      </c>
      <c r="Y335">
        <v>1</v>
      </c>
    </row>
    <row r="336" spans="23:26" x14ac:dyDescent="0.25">
      <c r="W336" s="4" t="s">
        <v>266</v>
      </c>
      <c r="X336" t="e">
        <f>INDEX(B:B,MATCH(W336,A:A,0))</f>
        <v>#N/A</v>
      </c>
      <c r="Y336">
        <v>1</v>
      </c>
    </row>
    <row r="337" spans="23:26" x14ac:dyDescent="0.25">
      <c r="W337" s="4" t="s">
        <v>266</v>
      </c>
      <c r="X337" t="e">
        <f>INDEX(B:B,MATCH(W337,A:A,0))</f>
        <v>#N/A</v>
      </c>
      <c r="Y337">
        <v>2</v>
      </c>
      <c r="Z337">
        <v>1</v>
      </c>
    </row>
    <row r="338" spans="23:26" x14ac:dyDescent="0.25">
      <c r="W338" s="4" t="s">
        <v>266</v>
      </c>
      <c r="X338" t="e">
        <f>INDEX(B:B,MATCH(W338,A:A,0))</f>
        <v>#N/A</v>
      </c>
      <c r="Y338">
        <v>2</v>
      </c>
    </row>
    <row r="339" spans="23:26" x14ac:dyDescent="0.25">
      <c r="W339" s="4" t="s">
        <v>267</v>
      </c>
      <c r="X339" t="e">
        <f>INDEX(B:B,MATCH(W339,A:A,0))</f>
        <v>#N/A</v>
      </c>
      <c r="Z339">
        <v>1</v>
      </c>
    </row>
    <row r="340" spans="23:26" x14ac:dyDescent="0.25">
      <c r="W340" s="4" t="s">
        <v>267</v>
      </c>
      <c r="X340" t="e">
        <f>INDEX(B:B,MATCH(W340,A:A,0))</f>
        <v>#N/A</v>
      </c>
      <c r="Y340">
        <v>2</v>
      </c>
      <c r="Z340">
        <v>1</v>
      </c>
    </row>
    <row r="341" spans="23:26" x14ac:dyDescent="0.25">
      <c r="W341" s="4" t="s">
        <v>267</v>
      </c>
      <c r="X341" t="e">
        <f>INDEX(B:B,MATCH(W341,A:A,0))</f>
        <v>#N/A</v>
      </c>
      <c r="Y341">
        <v>1</v>
      </c>
      <c r="Z341">
        <v>2</v>
      </c>
    </row>
    <row r="342" spans="23:26" x14ac:dyDescent="0.25">
      <c r="W342" s="4" t="s">
        <v>267</v>
      </c>
      <c r="X342" t="e">
        <f>INDEX(B:B,MATCH(W342,A:A,0))</f>
        <v>#N/A</v>
      </c>
      <c r="Y342">
        <v>1</v>
      </c>
    </row>
    <row r="343" spans="23:26" x14ac:dyDescent="0.25">
      <c r="W343" s="4" t="s">
        <v>268</v>
      </c>
      <c r="X343" t="str">
        <f>INDEX(B:B,MATCH(W343,A:A,0))</f>
        <v>X245</v>
      </c>
      <c r="Y343">
        <v>1</v>
      </c>
    </row>
    <row r="344" spans="23:26" x14ac:dyDescent="0.25">
      <c r="W344" s="4" t="s">
        <v>268</v>
      </c>
      <c r="X344" t="str">
        <f>INDEX(B:B,MATCH(W344,A:A,0))</f>
        <v>X245</v>
      </c>
      <c r="Y344">
        <v>2</v>
      </c>
      <c r="Z344">
        <v>2</v>
      </c>
    </row>
    <row r="345" spans="23:26" x14ac:dyDescent="0.25">
      <c r="W345" s="4" t="s">
        <v>268</v>
      </c>
      <c r="X345" t="str">
        <f>INDEX(B:B,MATCH(W345,A:A,0))</f>
        <v>X245</v>
      </c>
      <c r="Y345">
        <v>1</v>
      </c>
      <c r="Z345">
        <v>1</v>
      </c>
    </row>
    <row r="346" spans="23:26" x14ac:dyDescent="0.25">
      <c r="W346" s="4" t="s">
        <v>268</v>
      </c>
      <c r="X346" t="str">
        <f>INDEX(B:B,MATCH(W346,A:A,0))</f>
        <v>X245</v>
      </c>
      <c r="Y346">
        <v>4</v>
      </c>
    </row>
    <row r="347" spans="23:26" x14ac:dyDescent="0.25">
      <c r="W347" s="4" t="s">
        <v>268</v>
      </c>
      <c r="X347" t="str">
        <f>INDEX(B:B,MATCH(W347,A:A,0))</f>
        <v>X245</v>
      </c>
      <c r="Y347">
        <v>2</v>
      </c>
    </row>
    <row r="348" spans="23:26" x14ac:dyDescent="0.25">
      <c r="W348" s="4" t="s">
        <v>268</v>
      </c>
      <c r="X348" t="str">
        <f>INDEX(B:B,MATCH(W348,A:A,0))</f>
        <v>X245</v>
      </c>
      <c r="Y348">
        <v>1</v>
      </c>
    </row>
    <row r="349" spans="23:26" x14ac:dyDescent="0.25">
      <c r="W349" s="4" t="s">
        <v>269</v>
      </c>
      <c r="X349" t="str">
        <f>INDEX(B:B,MATCH(W349,A:A,0))</f>
        <v>X245</v>
      </c>
      <c r="Y349">
        <v>1</v>
      </c>
    </row>
    <row r="350" spans="23:26" x14ac:dyDescent="0.25">
      <c r="W350" s="4" t="s">
        <v>269</v>
      </c>
      <c r="X350" t="str">
        <f>INDEX(B:B,MATCH(W350,A:A,0))</f>
        <v>X245</v>
      </c>
      <c r="Y350">
        <v>1</v>
      </c>
    </row>
    <row r="351" spans="23:26" x14ac:dyDescent="0.25">
      <c r="W351" s="4" t="s">
        <v>269</v>
      </c>
      <c r="X351" t="str">
        <f>INDEX(B:B,MATCH(W351,A:A,0))</f>
        <v>X245</v>
      </c>
      <c r="Y351">
        <v>1</v>
      </c>
    </row>
    <row r="352" spans="23:26" x14ac:dyDescent="0.25">
      <c r="W352" s="4" t="s">
        <v>269</v>
      </c>
      <c r="X352" t="str">
        <f>INDEX(B:B,MATCH(W352,A:A,0))</f>
        <v>X245</v>
      </c>
      <c r="Y352">
        <v>1</v>
      </c>
    </row>
    <row r="353" spans="23:26" x14ac:dyDescent="0.25">
      <c r="W353" s="4" t="s">
        <v>269</v>
      </c>
      <c r="X353" t="str">
        <f>INDEX(B:B,MATCH(W353,A:A,0))</f>
        <v>X245</v>
      </c>
      <c r="Y353">
        <v>2</v>
      </c>
      <c r="Z353">
        <v>1</v>
      </c>
    </row>
    <row r="354" spans="23:26" x14ac:dyDescent="0.25">
      <c r="W354" s="4" t="s">
        <v>269</v>
      </c>
      <c r="X354" t="str">
        <f>INDEX(B:B,MATCH(W354,A:A,0))</f>
        <v>X245</v>
      </c>
      <c r="Y354">
        <v>2</v>
      </c>
      <c r="Z354">
        <v>1</v>
      </c>
    </row>
    <row r="355" spans="23:26" x14ac:dyDescent="0.25">
      <c r="W355" s="4" t="s">
        <v>269</v>
      </c>
      <c r="X355" t="str">
        <f>INDEX(B:B,MATCH(W355,A:A,0))</f>
        <v>X245</v>
      </c>
      <c r="Y355">
        <v>1</v>
      </c>
    </row>
    <row r="356" spans="23:26" x14ac:dyDescent="0.25">
      <c r="W356" s="4" t="s">
        <v>270</v>
      </c>
      <c r="X356" t="str">
        <f>INDEX(B:B,MATCH(W356,A:A,0))</f>
        <v>X245</v>
      </c>
      <c r="Y356">
        <v>1</v>
      </c>
    </row>
    <row r="357" spans="23:26" x14ac:dyDescent="0.25">
      <c r="W357" s="4" t="s">
        <v>270</v>
      </c>
      <c r="X357" t="str">
        <f>INDEX(B:B,MATCH(W357,A:A,0))</f>
        <v>X245</v>
      </c>
      <c r="Y357">
        <v>1</v>
      </c>
      <c r="Z357">
        <v>1</v>
      </c>
    </row>
    <row r="358" spans="23:26" x14ac:dyDescent="0.25">
      <c r="W358" s="4" t="s">
        <v>270</v>
      </c>
      <c r="X358" t="str">
        <f>INDEX(B:B,MATCH(W358,A:A,0))</f>
        <v>X245</v>
      </c>
      <c r="Y358">
        <v>1</v>
      </c>
    </row>
    <row r="359" spans="23:26" x14ac:dyDescent="0.25">
      <c r="W359" s="4" t="s">
        <v>270</v>
      </c>
      <c r="X359" t="str">
        <f>INDEX(B:B,MATCH(W359,A:A,0))</f>
        <v>X245</v>
      </c>
      <c r="Y359">
        <v>1</v>
      </c>
    </row>
    <row r="360" spans="23:26" x14ac:dyDescent="0.25">
      <c r="W360" s="4" t="s">
        <v>270</v>
      </c>
      <c r="X360" t="str">
        <f>INDEX(B:B,MATCH(W360,A:A,0))</f>
        <v>X245</v>
      </c>
      <c r="Y360">
        <v>1</v>
      </c>
    </row>
    <row r="361" spans="23:26" x14ac:dyDescent="0.25">
      <c r="W361" s="4" t="s">
        <v>271</v>
      </c>
      <c r="X361" t="str">
        <f>INDEX(B:B,MATCH(W361,A:A,0))</f>
        <v>X245</v>
      </c>
      <c r="Y361">
        <v>4</v>
      </c>
    </row>
    <row r="362" spans="23:26" x14ac:dyDescent="0.25">
      <c r="W362" s="4" t="s">
        <v>271</v>
      </c>
      <c r="X362" t="str">
        <f>INDEX(B:B,MATCH(W362,A:A,0))</f>
        <v>X245</v>
      </c>
      <c r="Y362">
        <v>3</v>
      </c>
    </row>
    <row r="363" spans="23:26" x14ac:dyDescent="0.25">
      <c r="W363" s="4" t="s">
        <v>271</v>
      </c>
      <c r="X363" t="str">
        <f>INDEX(B:B,MATCH(W363,A:A,0))</f>
        <v>X245</v>
      </c>
      <c r="Y363">
        <v>2</v>
      </c>
    </row>
    <row r="364" spans="23:26" x14ac:dyDescent="0.25">
      <c r="W364" s="4" t="s">
        <v>271</v>
      </c>
      <c r="X364" t="str">
        <f>INDEX(B:B,MATCH(W364,A:A,0))</f>
        <v>X245</v>
      </c>
      <c r="Y364">
        <v>1</v>
      </c>
    </row>
    <row r="365" spans="23:26" x14ac:dyDescent="0.25">
      <c r="W365" s="4" t="s">
        <v>271</v>
      </c>
      <c r="X365" t="str">
        <f>INDEX(B:B,MATCH(W365,A:A,0))</f>
        <v>X245</v>
      </c>
      <c r="Y365">
        <v>1</v>
      </c>
    </row>
    <row r="366" spans="23:26" x14ac:dyDescent="0.25">
      <c r="W366" s="4" t="s">
        <v>271</v>
      </c>
      <c r="X366" t="str">
        <f>INDEX(B:B,MATCH(W366,A:A,0))</f>
        <v>X245</v>
      </c>
      <c r="Y366">
        <v>1</v>
      </c>
    </row>
    <row r="367" spans="23:26" x14ac:dyDescent="0.25">
      <c r="W367" s="4" t="s">
        <v>271</v>
      </c>
      <c r="X367" t="str">
        <f>INDEX(B:B,MATCH(W367,A:A,0))</f>
        <v>X245</v>
      </c>
      <c r="Y367">
        <v>1</v>
      </c>
    </row>
    <row r="368" spans="23:26" x14ac:dyDescent="0.25">
      <c r="W368" s="4" t="s">
        <v>271</v>
      </c>
      <c r="X368" t="str">
        <f>INDEX(B:B,MATCH(W368,A:A,0))</f>
        <v>X245</v>
      </c>
      <c r="Y368">
        <v>1</v>
      </c>
    </row>
    <row r="369" spans="23:26" x14ac:dyDescent="0.25">
      <c r="W369" s="4" t="s">
        <v>272</v>
      </c>
      <c r="X369" t="str">
        <f>INDEX(B:B,MATCH(W369,A:A,0))</f>
        <v>X245</v>
      </c>
      <c r="Y369">
        <v>5</v>
      </c>
    </row>
    <row r="370" spans="23:26" x14ac:dyDescent="0.25">
      <c r="W370" s="4" t="s">
        <v>272</v>
      </c>
      <c r="X370" t="str">
        <f>INDEX(B:B,MATCH(W370,A:A,0))</f>
        <v>X245</v>
      </c>
      <c r="Y370">
        <v>2</v>
      </c>
    </row>
    <row r="371" spans="23:26" x14ac:dyDescent="0.25">
      <c r="W371" s="4" t="s">
        <v>272</v>
      </c>
      <c r="X371" t="str">
        <f>INDEX(B:B,MATCH(W371,A:A,0))</f>
        <v>X245</v>
      </c>
      <c r="Y371">
        <v>1</v>
      </c>
    </row>
    <row r="372" spans="23:26" x14ac:dyDescent="0.25">
      <c r="W372" s="4" t="s">
        <v>272</v>
      </c>
      <c r="X372" t="str">
        <f>INDEX(B:B,MATCH(W372,A:A,0))</f>
        <v>X245</v>
      </c>
      <c r="Y372">
        <v>1</v>
      </c>
    </row>
    <row r="373" spans="23:26" x14ac:dyDescent="0.25">
      <c r="W373" s="4" t="s">
        <v>272</v>
      </c>
      <c r="X373" t="str">
        <f>INDEX(B:B,MATCH(W373,A:A,0))</f>
        <v>X245</v>
      </c>
      <c r="Y373">
        <v>3</v>
      </c>
    </row>
    <row r="374" spans="23:26" x14ac:dyDescent="0.25">
      <c r="W374" s="4" t="s">
        <v>272</v>
      </c>
      <c r="X374" t="str">
        <f>INDEX(B:B,MATCH(W374,A:A,0))</f>
        <v>X245</v>
      </c>
      <c r="Y374">
        <v>1</v>
      </c>
    </row>
    <row r="375" spans="23:26" x14ac:dyDescent="0.25">
      <c r="W375" s="4" t="s">
        <v>273</v>
      </c>
      <c r="X375">
        <f>INDEX(B:B,MATCH(W375,A:A,0))</f>
        <v>5043</v>
      </c>
      <c r="Y375">
        <v>1</v>
      </c>
      <c r="Z375">
        <v>5</v>
      </c>
    </row>
    <row r="376" spans="23:26" x14ac:dyDescent="0.25">
      <c r="W376" s="4" t="s">
        <v>273</v>
      </c>
      <c r="X376">
        <f>INDEX(B:B,MATCH(W376,A:A,0))</f>
        <v>5043</v>
      </c>
      <c r="Y376">
        <v>4</v>
      </c>
      <c r="Z376">
        <v>1</v>
      </c>
    </row>
    <row r="377" spans="23:26" x14ac:dyDescent="0.25">
      <c r="W377" s="4" t="s">
        <v>273</v>
      </c>
      <c r="X377">
        <f>INDEX(B:B,MATCH(W377,A:A,0))</f>
        <v>5043</v>
      </c>
      <c r="Y377">
        <v>1</v>
      </c>
      <c r="Z377">
        <v>1</v>
      </c>
    </row>
    <row r="378" spans="23:26" x14ac:dyDescent="0.25">
      <c r="W378" s="4" t="s">
        <v>273</v>
      </c>
      <c r="X378">
        <f>INDEX(B:B,MATCH(W378,A:A,0))</f>
        <v>5043</v>
      </c>
      <c r="Y378">
        <v>2</v>
      </c>
    </row>
    <row r="379" spans="23:26" x14ac:dyDescent="0.25">
      <c r="W379" s="4" t="s">
        <v>273</v>
      </c>
      <c r="X379">
        <f>INDEX(B:B,MATCH(W379,A:A,0))</f>
        <v>5043</v>
      </c>
      <c r="Y379">
        <v>2</v>
      </c>
    </row>
    <row r="380" spans="23:26" x14ac:dyDescent="0.25">
      <c r="W380" s="4" t="s">
        <v>273</v>
      </c>
      <c r="X380">
        <f>INDEX(B:B,MATCH(W380,A:A,0))</f>
        <v>5043</v>
      </c>
      <c r="Y380">
        <v>1</v>
      </c>
    </row>
    <row r="381" spans="23:26" x14ac:dyDescent="0.25">
      <c r="W381" s="4" t="s">
        <v>273</v>
      </c>
      <c r="X381">
        <f>INDEX(B:B,MATCH(W381,A:A,0))</f>
        <v>5043</v>
      </c>
      <c r="Y381">
        <v>4</v>
      </c>
      <c r="Z381">
        <v>1</v>
      </c>
    </row>
    <row r="382" spans="23:26" x14ac:dyDescent="0.25">
      <c r="W382" s="4" t="s">
        <v>273</v>
      </c>
      <c r="X382">
        <f>INDEX(B:B,MATCH(W382,A:A,0))</f>
        <v>5043</v>
      </c>
      <c r="Y382">
        <v>3</v>
      </c>
    </row>
    <row r="383" spans="23:26" x14ac:dyDescent="0.25">
      <c r="W383" s="4" t="s">
        <v>273</v>
      </c>
      <c r="X383">
        <f>INDEX(B:B,MATCH(W383,A:A,0))</f>
        <v>5043</v>
      </c>
      <c r="Y383">
        <v>7</v>
      </c>
    </row>
    <row r="384" spans="23:26" x14ac:dyDescent="0.25">
      <c r="W384" s="4" t="s">
        <v>273</v>
      </c>
      <c r="X384">
        <f>INDEX(B:B,MATCH(W384,A:A,0))</f>
        <v>5043</v>
      </c>
      <c r="Y384">
        <v>2</v>
      </c>
    </row>
    <row r="385" spans="23:26" x14ac:dyDescent="0.25">
      <c r="W385" s="4" t="s">
        <v>273</v>
      </c>
      <c r="X385">
        <f>INDEX(B:B,MATCH(W385,A:A,0))</f>
        <v>5043</v>
      </c>
      <c r="Y385">
        <v>1</v>
      </c>
    </row>
    <row r="386" spans="23:26" x14ac:dyDescent="0.25">
      <c r="W386" s="4" t="s">
        <v>273</v>
      </c>
      <c r="X386">
        <f>INDEX(B:B,MATCH(W386,A:A,0))</f>
        <v>5043</v>
      </c>
      <c r="Y386">
        <v>2</v>
      </c>
    </row>
    <row r="387" spans="23:26" x14ac:dyDescent="0.25">
      <c r="W387" s="4" t="s">
        <v>273</v>
      </c>
      <c r="X387">
        <f>INDEX(B:B,MATCH(W387,A:A,0))</f>
        <v>5043</v>
      </c>
      <c r="Y387">
        <v>1</v>
      </c>
    </row>
    <row r="388" spans="23:26" x14ac:dyDescent="0.25">
      <c r="W388" s="4" t="s">
        <v>273</v>
      </c>
      <c r="X388">
        <f>INDEX(B:B,MATCH(W388,A:A,0))</f>
        <v>5043</v>
      </c>
      <c r="Y388">
        <v>1</v>
      </c>
    </row>
    <row r="389" spans="23:26" x14ac:dyDescent="0.25">
      <c r="W389" s="4" t="s">
        <v>273</v>
      </c>
      <c r="X389">
        <f>INDEX(B:B,MATCH(W389,A:A,0))</f>
        <v>5043</v>
      </c>
      <c r="Y389">
        <v>2</v>
      </c>
    </row>
    <row r="390" spans="23:26" x14ac:dyDescent="0.25">
      <c r="W390" s="4" t="s">
        <v>273</v>
      </c>
      <c r="X390">
        <f>INDEX(B:B,MATCH(W390,A:A,0))</f>
        <v>5043</v>
      </c>
      <c r="Y390">
        <v>4</v>
      </c>
    </row>
    <row r="391" spans="23:26" x14ac:dyDescent="0.25">
      <c r="W391" s="4" t="s">
        <v>273</v>
      </c>
      <c r="X391">
        <f>INDEX(B:B,MATCH(W391,A:A,0))</f>
        <v>5043</v>
      </c>
      <c r="Y391">
        <v>5</v>
      </c>
    </row>
    <row r="392" spans="23:26" x14ac:dyDescent="0.25">
      <c r="W392" s="4" t="s">
        <v>273</v>
      </c>
      <c r="X392">
        <f>INDEX(B:B,MATCH(W392,A:A,0))</f>
        <v>5043</v>
      </c>
      <c r="Y392">
        <v>4</v>
      </c>
    </row>
    <row r="393" spans="23:26" x14ac:dyDescent="0.25">
      <c r="W393" s="4" t="s">
        <v>273</v>
      </c>
      <c r="X393">
        <f>INDEX(B:B,MATCH(W393,A:A,0))</f>
        <v>5043</v>
      </c>
      <c r="Y393">
        <v>1</v>
      </c>
    </row>
    <row r="394" spans="23:26" x14ac:dyDescent="0.25">
      <c r="W394" s="4" t="s">
        <v>273</v>
      </c>
      <c r="X394">
        <f>INDEX(B:B,MATCH(W394,A:A,0))</f>
        <v>5043</v>
      </c>
      <c r="Y394">
        <v>1</v>
      </c>
      <c r="Z394">
        <v>3</v>
      </c>
    </row>
    <row r="395" spans="23:26" x14ac:dyDescent="0.25">
      <c r="W395" s="4" t="s">
        <v>273</v>
      </c>
      <c r="X395">
        <f>INDEX(B:B,MATCH(W395,A:A,0))</f>
        <v>5043</v>
      </c>
      <c r="Y395">
        <v>1</v>
      </c>
    </row>
    <row r="396" spans="23:26" x14ac:dyDescent="0.25">
      <c r="W396" s="4" t="s">
        <v>273</v>
      </c>
      <c r="X396">
        <f>INDEX(B:B,MATCH(W396,A:A,0))</f>
        <v>5043</v>
      </c>
      <c r="Y396">
        <v>1</v>
      </c>
    </row>
    <row r="397" spans="23:26" x14ac:dyDescent="0.25">
      <c r="W397" s="4" t="s">
        <v>273</v>
      </c>
      <c r="X397">
        <f>INDEX(B:B,MATCH(W397,A:A,0))</f>
        <v>5043</v>
      </c>
      <c r="Y397">
        <v>1</v>
      </c>
    </row>
    <row r="398" spans="23:26" x14ac:dyDescent="0.25">
      <c r="W398" s="4" t="s">
        <v>273</v>
      </c>
      <c r="X398">
        <f>INDEX(B:B,MATCH(W398,A:A,0))</f>
        <v>5043</v>
      </c>
      <c r="Y398">
        <v>1</v>
      </c>
    </row>
    <row r="399" spans="23:26" x14ac:dyDescent="0.25">
      <c r="W399" s="4" t="s">
        <v>273</v>
      </c>
      <c r="X399">
        <f>INDEX(B:B,MATCH(W399,A:A,0))</f>
        <v>5043</v>
      </c>
      <c r="Y399">
        <v>2</v>
      </c>
    </row>
    <row r="400" spans="23:26" x14ac:dyDescent="0.25">
      <c r="W400" s="4" t="s">
        <v>273</v>
      </c>
      <c r="X400">
        <f>INDEX(B:B,MATCH(W400,A:A,0))</f>
        <v>5043</v>
      </c>
      <c r="Y400">
        <v>2</v>
      </c>
    </row>
    <row r="401" spans="23:26" x14ac:dyDescent="0.25">
      <c r="W401" s="4" t="s">
        <v>273</v>
      </c>
      <c r="X401">
        <f>INDEX(B:B,MATCH(W401,A:A,0))</f>
        <v>5043</v>
      </c>
      <c r="Y401">
        <v>1</v>
      </c>
    </row>
    <row r="402" spans="23:26" x14ac:dyDescent="0.25">
      <c r="W402" s="4" t="s">
        <v>273</v>
      </c>
      <c r="X402">
        <f>INDEX(B:B,MATCH(W402,A:A,0))</f>
        <v>5043</v>
      </c>
      <c r="Y402">
        <v>1</v>
      </c>
    </row>
    <row r="403" spans="23:26" x14ac:dyDescent="0.25">
      <c r="W403" s="4" t="s">
        <v>273</v>
      </c>
      <c r="X403">
        <f>INDEX(B:B,MATCH(W403,A:A,0))</f>
        <v>5043</v>
      </c>
      <c r="Y403">
        <v>2</v>
      </c>
    </row>
    <row r="404" spans="23:26" x14ac:dyDescent="0.25">
      <c r="W404" s="4" t="s">
        <v>274</v>
      </c>
      <c r="X404">
        <f>INDEX(B:B,MATCH(W404,A:A,0))</f>
        <v>5043</v>
      </c>
      <c r="Y404">
        <v>1</v>
      </c>
    </row>
    <row r="405" spans="23:26" x14ac:dyDescent="0.25">
      <c r="W405" s="4" t="s">
        <v>274</v>
      </c>
      <c r="X405">
        <f>INDEX(B:B,MATCH(W405,A:A,0))</f>
        <v>5043</v>
      </c>
      <c r="Y405">
        <v>2</v>
      </c>
    </row>
    <row r="406" spans="23:26" x14ac:dyDescent="0.25">
      <c r="W406" s="4" t="s">
        <v>274</v>
      </c>
      <c r="X406">
        <f>INDEX(B:B,MATCH(W406,A:A,0))</f>
        <v>5043</v>
      </c>
      <c r="Y406">
        <v>1</v>
      </c>
    </row>
    <row r="407" spans="23:26" x14ac:dyDescent="0.25">
      <c r="W407" s="4" t="s">
        <v>274</v>
      </c>
      <c r="X407">
        <f>INDEX(B:B,MATCH(W407,A:A,0))</f>
        <v>5043</v>
      </c>
      <c r="Y407">
        <v>1</v>
      </c>
    </row>
    <row r="408" spans="23:26" x14ac:dyDescent="0.25">
      <c r="W408" s="4" t="s">
        <v>274</v>
      </c>
      <c r="X408">
        <f>INDEX(B:B,MATCH(W408,A:A,0))</f>
        <v>5043</v>
      </c>
      <c r="Y408">
        <v>3</v>
      </c>
    </row>
    <row r="409" spans="23:26" x14ac:dyDescent="0.25">
      <c r="W409" s="4" t="s">
        <v>274</v>
      </c>
      <c r="X409">
        <f>INDEX(B:B,MATCH(W409,A:A,0))</f>
        <v>5043</v>
      </c>
      <c r="Y409">
        <v>6</v>
      </c>
    </row>
    <row r="410" spans="23:26" x14ac:dyDescent="0.25">
      <c r="W410" s="4" t="s">
        <v>274</v>
      </c>
      <c r="X410">
        <f>INDEX(B:B,MATCH(W410,A:A,0))</f>
        <v>5043</v>
      </c>
      <c r="Y410">
        <v>1</v>
      </c>
    </row>
    <row r="411" spans="23:26" x14ac:dyDescent="0.25">
      <c r="W411" s="4" t="s">
        <v>274</v>
      </c>
      <c r="X411">
        <f>INDEX(B:B,MATCH(W411,A:A,0))</f>
        <v>5043</v>
      </c>
      <c r="Y411">
        <v>2</v>
      </c>
    </row>
    <row r="412" spans="23:26" x14ac:dyDescent="0.25">
      <c r="W412" s="4" t="s">
        <v>274</v>
      </c>
      <c r="X412">
        <f>INDEX(B:B,MATCH(W412,A:A,0))</f>
        <v>5043</v>
      </c>
      <c r="Y412">
        <v>1</v>
      </c>
    </row>
    <row r="413" spans="23:26" x14ac:dyDescent="0.25">
      <c r="W413" s="4" t="s">
        <v>274</v>
      </c>
      <c r="X413">
        <f>INDEX(B:B,MATCH(W413,A:A,0))</f>
        <v>5043</v>
      </c>
      <c r="Y413">
        <v>1</v>
      </c>
    </row>
    <row r="414" spans="23:26" x14ac:dyDescent="0.25">
      <c r="W414" s="4" t="s">
        <v>274</v>
      </c>
      <c r="X414">
        <f>INDEX(B:B,MATCH(W414,A:A,0))</f>
        <v>5043</v>
      </c>
      <c r="Y414">
        <v>3</v>
      </c>
    </row>
    <row r="415" spans="23:26" x14ac:dyDescent="0.25">
      <c r="W415" s="4" t="s">
        <v>275</v>
      </c>
      <c r="X415">
        <f>INDEX(B:B,MATCH(W415,A:A,0))</f>
        <v>5043</v>
      </c>
      <c r="Y415">
        <v>1</v>
      </c>
      <c r="Z415">
        <v>1</v>
      </c>
    </row>
    <row r="416" spans="23:26" x14ac:dyDescent="0.25">
      <c r="W416" s="4" t="s">
        <v>275</v>
      </c>
      <c r="X416">
        <f>INDEX(B:B,MATCH(W416,A:A,0))</f>
        <v>5043</v>
      </c>
      <c r="Y416">
        <v>2</v>
      </c>
    </row>
    <row r="417" spans="23:26" x14ac:dyDescent="0.25">
      <c r="W417" s="4" t="s">
        <v>275</v>
      </c>
      <c r="X417">
        <f>INDEX(B:B,MATCH(W417,A:A,0))</f>
        <v>5043</v>
      </c>
      <c r="Y417">
        <v>1</v>
      </c>
    </row>
    <row r="418" spans="23:26" x14ac:dyDescent="0.25">
      <c r="W418" s="4" t="s">
        <v>275</v>
      </c>
      <c r="X418">
        <f>INDEX(B:B,MATCH(W418,A:A,0))</f>
        <v>5043</v>
      </c>
      <c r="Y418">
        <v>3</v>
      </c>
    </row>
    <row r="419" spans="23:26" x14ac:dyDescent="0.25">
      <c r="W419" s="4" t="s">
        <v>275</v>
      </c>
      <c r="X419">
        <f>INDEX(B:B,MATCH(W419,A:A,0))</f>
        <v>5043</v>
      </c>
      <c r="Y419">
        <v>1</v>
      </c>
    </row>
    <row r="420" spans="23:26" x14ac:dyDescent="0.25">
      <c r="W420" s="4" t="s">
        <v>275</v>
      </c>
      <c r="X420">
        <f>INDEX(B:B,MATCH(W420,A:A,0))</f>
        <v>5043</v>
      </c>
      <c r="Y420">
        <v>1</v>
      </c>
    </row>
    <row r="421" spans="23:26" x14ac:dyDescent="0.25">
      <c r="W421" s="4" t="s">
        <v>275</v>
      </c>
      <c r="X421">
        <f>INDEX(B:B,MATCH(W421,A:A,0))</f>
        <v>5043</v>
      </c>
      <c r="Y421">
        <v>1</v>
      </c>
    </row>
    <row r="422" spans="23:26" x14ac:dyDescent="0.25">
      <c r="W422" s="4" t="s">
        <v>275</v>
      </c>
      <c r="X422">
        <f>INDEX(B:B,MATCH(W422,A:A,0))</f>
        <v>5043</v>
      </c>
      <c r="Y422">
        <v>1</v>
      </c>
    </row>
    <row r="423" spans="23:26" x14ac:dyDescent="0.25">
      <c r="W423" s="4" t="s">
        <v>275</v>
      </c>
      <c r="X423">
        <f>INDEX(B:B,MATCH(W423,A:A,0))</f>
        <v>5043</v>
      </c>
      <c r="Y423">
        <v>1</v>
      </c>
    </row>
    <row r="424" spans="23:26" x14ac:dyDescent="0.25">
      <c r="W424" s="4" t="s">
        <v>275</v>
      </c>
      <c r="X424">
        <f>INDEX(B:B,MATCH(W424,A:A,0))</f>
        <v>5043</v>
      </c>
      <c r="Y424">
        <v>1</v>
      </c>
    </row>
    <row r="425" spans="23:26" x14ac:dyDescent="0.25">
      <c r="W425" s="4" t="s">
        <v>275</v>
      </c>
      <c r="X425">
        <f>INDEX(B:B,MATCH(W425,A:A,0))</f>
        <v>5043</v>
      </c>
      <c r="Y425">
        <v>2</v>
      </c>
    </row>
    <row r="426" spans="23:26" x14ac:dyDescent="0.25">
      <c r="W426" s="4" t="s">
        <v>275</v>
      </c>
      <c r="X426">
        <f>INDEX(B:B,MATCH(W426,A:A,0))</f>
        <v>5043</v>
      </c>
      <c r="Y426">
        <v>2</v>
      </c>
    </row>
    <row r="427" spans="23:26" x14ac:dyDescent="0.25">
      <c r="W427" s="4" t="s">
        <v>275</v>
      </c>
      <c r="X427">
        <f>INDEX(B:B,MATCH(W427,A:A,0))</f>
        <v>5043</v>
      </c>
      <c r="Y427">
        <v>5</v>
      </c>
    </row>
    <row r="428" spans="23:26" x14ac:dyDescent="0.25">
      <c r="W428" s="4" t="s">
        <v>275</v>
      </c>
      <c r="X428">
        <f>INDEX(B:B,MATCH(W428,A:A,0))</f>
        <v>5043</v>
      </c>
      <c r="Y428">
        <v>1</v>
      </c>
    </row>
    <row r="429" spans="23:26" x14ac:dyDescent="0.25">
      <c r="W429" s="4" t="s">
        <v>275</v>
      </c>
      <c r="X429">
        <f>INDEX(B:B,MATCH(W429,A:A,0))</f>
        <v>5043</v>
      </c>
      <c r="Y429">
        <v>1</v>
      </c>
    </row>
    <row r="430" spans="23:26" x14ac:dyDescent="0.25">
      <c r="W430" s="4" t="s">
        <v>276</v>
      </c>
      <c r="X430">
        <f>INDEX(B:B,MATCH(W430,A:A,0))</f>
        <v>5043</v>
      </c>
      <c r="Y430">
        <v>3</v>
      </c>
      <c r="Z430">
        <v>1</v>
      </c>
    </row>
    <row r="431" spans="23:26" x14ac:dyDescent="0.25">
      <c r="W431" s="4" t="s">
        <v>276</v>
      </c>
      <c r="X431">
        <f>INDEX(B:B,MATCH(W431,A:A,0))</f>
        <v>5043</v>
      </c>
      <c r="Y431">
        <v>1</v>
      </c>
    </row>
    <row r="432" spans="23:26" x14ac:dyDescent="0.25">
      <c r="W432" s="4" t="s">
        <v>276</v>
      </c>
      <c r="X432">
        <f>INDEX(B:B,MATCH(W432,A:A,0))</f>
        <v>5043</v>
      </c>
      <c r="Y432">
        <v>2</v>
      </c>
    </row>
    <row r="433" spans="23:26" x14ac:dyDescent="0.25">
      <c r="W433" s="4" t="s">
        <v>276</v>
      </c>
      <c r="X433">
        <f>INDEX(B:B,MATCH(W433,A:A,0))</f>
        <v>5043</v>
      </c>
      <c r="Y433">
        <v>3</v>
      </c>
    </row>
    <row r="434" spans="23:26" x14ac:dyDescent="0.25">
      <c r="W434" s="4" t="s">
        <v>276</v>
      </c>
      <c r="X434">
        <f>INDEX(B:B,MATCH(W434,A:A,0))</f>
        <v>5043</v>
      </c>
      <c r="Y434">
        <v>3</v>
      </c>
      <c r="Z434">
        <v>1</v>
      </c>
    </row>
    <row r="435" spans="23:26" x14ac:dyDescent="0.25">
      <c r="W435" s="4" t="s">
        <v>276</v>
      </c>
      <c r="X435">
        <f>INDEX(B:B,MATCH(W435,A:A,0))</f>
        <v>5043</v>
      </c>
      <c r="Y435">
        <v>1</v>
      </c>
      <c r="Z435">
        <v>2</v>
      </c>
    </row>
    <row r="436" spans="23:26" x14ac:dyDescent="0.25">
      <c r="W436" s="4" t="s">
        <v>276</v>
      </c>
      <c r="X436">
        <f>INDEX(B:B,MATCH(W436,A:A,0))</f>
        <v>5043</v>
      </c>
      <c r="Y436">
        <v>2</v>
      </c>
      <c r="Z436">
        <v>1</v>
      </c>
    </row>
    <row r="437" spans="23:26" x14ac:dyDescent="0.25">
      <c r="W437" s="4" t="s">
        <v>276</v>
      </c>
      <c r="X437">
        <f>INDEX(B:B,MATCH(W437,A:A,0))</f>
        <v>5043</v>
      </c>
      <c r="Y437">
        <v>1</v>
      </c>
      <c r="Z437">
        <v>2</v>
      </c>
    </row>
    <row r="438" spans="23:26" x14ac:dyDescent="0.25">
      <c r="W438" s="4" t="s">
        <v>276</v>
      </c>
      <c r="X438">
        <f>INDEX(B:B,MATCH(W438,A:A,0))</f>
        <v>5043</v>
      </c>
      <c r="Y438">
        <v>1</v>
      </c>
    </row>
    <row r="439" spans="23:26" x14ac:dyDescent="0.25">
      <c r="W439" s="4" t="s">
        <v>276</v>
      </c>
      <c r="X439">
        <f>INDEX(B:B,MATCH(W439,A:A,0))</f>
        <v>5043</v>
      </c>
      <c r="Y439">
        <v>3</v>
      </c>
    </row>
    <row r="440" spans="23:26" x14ac:dyDescent="0.25">
      <c r="W440" s="4" t="s">
        <v>276</v>
      </c>
      <c r="X440">
        <f>INDEX(B:B,MATCH(W440,A:A,0))</f>
        <v>5043</v>
      </c>
      <c r="Y440">
        <v>1</v>
      </c>
    </row>
    <row r="441" spans="23:26" x14ac:dyDescent="0.25">
      <c r="W441" s="4" t="s">
        <v>276</v>
      </c>
      <c r="X441">
        <f>INDEX(B:B,MATCH(W441,A:A,0))</f>
        <v>5043</v>
      </c>
      <c r="Y441">
        <v>1</v>
      </c>
    </row>
    <row r="442" spans="23:26" x14ac:dyDescent="0.25">
      <c r="W442" s="4" t="s">
        <v>277</v>
      </c>
      <c r="X442">
        <f>INDEX(B:B,MATCH(W442,A:A,0))</f>
        <v>5043</v>
      </c>
      <c r="Y442">
        <v>4</v>
      </c>
    </row>
    <row r="443" spans="23:26" x14ac:dyDescent="0.25">
      <c r="W443" s="4" t="s">
        <v>277</v>
      </c>
      <c r="X443">
        <f>INDEX(B:B,MATCH(W443,A:A,0))</f>
        <v>5043</v>
      </c>
      <c r="Y443">
        <v>2</v>
      </c>
    </row>
    <row r="444" spans="23:26" x14ac:dyDescent="0.25">
      <c r="W444" s="4" t="s">
        <v>277</v>
      </c>
      <c r="X444">
        <f>INDEX(B:B,MATCH(W444,A:A,0))</f>
        <v>5043</v>
      </c>
      <c r="Y444">
        <v>2</v>
      </c>
    </row>
    <row r="445" spans="23:26" x14ac:dyDescent="0.25">
      <c r="W445" s="4" t="s">
        <v>277</v>
      </c>
      <c r="X445">
        <f>INDEX(B:B,MATCH(W445,A:A,0))</f>
        <v>5043</v>
      </c>
      <c r="Y445">
        <v>2</v>
      </c>
    </row>
    <row r="446" spans="23:26" x14ac:dyDescent="0.25">
      <c r="W446" s="4" t="s">
        <v>277</v>
      </c>
      <c r="X446">
        <f>INDEX(B:B,MATCH(W446,A:A,0))</f>
        <v>5043</v>
      </c>
      <c r="Y446">
        <v>3</v>
      </c>
    </row>
    <row r="447" spans="23:26" x14ac:dyDescent="0.25">
      <c r="W447" s="4" t="s">
        <v>277</v>
      </c>
      <c r="X447">
        <f>INDEX(B:B,MATCH(W447,A:A,0))</f>
        <v>5043</v>
      </c>
      <c r="Y447">
        <v>1</v>
      </c>
    </row>
    <row r="448" spans="23:26" x14ac:dyDescent="0.25">
      <c r="W448" s="4" t="s">
        <v>277</v>
      </c>
      <c r="X448">
        <f>INDEX(B:B,MATCH(W448,A:A,0))</f>
        <v>5043</v>
      </c>
      <c r="Y448">
        <v>3</v>
      </c>
    </row>
    <row r="449" spans="23:26" x14ac:dyDescent="0.25">
      <c r="W449" s="4" t="s">
        <v>277</v>
      </c>
      <c r="X449">
        <f>INDEX(B:B,MATCH(W449,A:A,0))</f>
        <v>5043</v>
      </c>
      <c r="Y449">
        <v>3</v>
      </c>
    </row>
    <row r="450" spans="23:26" x14ac:dyDescent="0.25">
      <c r="W450" s="4" t="s">
        <v>277</v>
      </c>
      <c r="X450">
        <f>INDEX(B:B,MATCH(W450,A:A,0))</f>
        <v>5043</v>
      </c>
      <c r="Y450">
        <v>2</v>
      </c>
    </row>
    <row r="451" spans="23:26" x14ac:dyDescent="0.25">
      <c r="W451" s="4" t="s">
        <v>277</v>
      </c>
      <c r="X451">
        <f>INDEX(B:B,MATCH(W451,A:A,0))</f>
        <v>5043</v>
      </c>
      <c r="Y451">
        <v>1</v>
      </c>
    </row>
    <row r="452" spans="23:26" x14ac:dyDescent="0.25">
      <c r="W452" s="4" t="s">
        <v>277</v>
      </c>
      <c r="X452">
        <f>INDEX(B:B,MATCH(W452,A:A,0))</f>
        <v>5043</v>
      </c>
      <c r="Y452">
        <v>2</v>
      </c>
    </row>
    <row r="453" spans="23:26" x14ac:dyDescent="0.25">
      <c r="W453" s="4" t="s">
        <v>277</v>
      </c>
      <c r="X453">
        <f>INDEX(B:B,MATCH(W453,A:A,0))</f>
        <v>5043</v>
      </c>
      <c r="Y453">
        <v>2</v>
      </c>
    </row>
    <row r="454" spans="23:26" x14ac:dyDescent="0.25">
      <c r="W454" s="4" t="s">
        <v>278</v>
      </c>
      <c r="X454" t="str">
        <f>INDEX(B:B,MATCH(W454,A:A,0))</f>
        <v>F322</v>
      </c>
      <c r="Y454">
        <v>5</v>
      </c>
    </row>
    <row r="455" spans="23:26" x14ac:dyDescent="0.25">
      <c r="W455" s="4" t="s">
        <v>278</v>
      </c>
      <c r="X455" t="str">
        <f>INDEX(B:B,MATCH(W455,A:A,0))</f>
        <v>F322</v>
      </c>
      <c r="Y455">
        <v>1</v>
      </c>
    </row>
    <row r="456" spans="23:26" x14ac:dyDescent="0.25">
      <c r="W456" s="4" t="s">
        <v>278</v>
      </c>
      <c r="X456" t="str">
        <f>INDEX(B:B,MATCH(W456,A:A,0))</f>
        <v>F322</v>
      </c>
      <c r="Y456">
        <v>1</v>
      </c>
    </row>
    <row r="457" spans="23:26" x14ac:dyDescent="0.25">
      <c r="W457" s="4" t="s">
        <v>278</v>
      </c>
      <c r="X457" t="str">
        <f>INDEX(B:B,MATCH(W457,A:A,0))</f>
        <v>F322</v>
      </c>
      <c r="Y457">
        <v>3</v>
      </c>
    </row>
    <row r="458" spans="23:26" x14ac:dyDescent="0.25">
      <c r="W458" s="4" t="s">
        <v>278</v>
      </c>
      <c r="X458" t="str">
        <f>INDEX(B:B,MATCH(W458,A:A,0))</f>
        <v>F322</v>
      </c>
      <c r="Y458">
        <v>3</v>
      </c>
    </row>
    <row r="459" spans="23:26" x14ac:dyDescent="0.25">
      <c r="W459" s="4" t="s">
        <v>278</v>
      </c>
      <c r="X459" t="str">
        <f>INDEX(B:B,MATCH(W459,A:A,0))</f>
        <v>F322</v>
      </c>
      <c r="Y459">
        <v>2</v>
      </c>
    </row>
    <row r="460" spans="23:26" x14ac:dyDescent="0.25">
      <c r="W460" s="4" t="s">
        <v>279</v>
      </c>
      <c r="X460" t="str">
        <f>INDEX(B:B,MATCH(W460,A:A,0))</f>
        <v>F322</v>
      </c>
      <c r="Y460">
        <v>2</v>
      </c>
    </row>
    <row r="461" spans="23:26" x14ac:dyDescent="0.25">
      <c r="W461" s="4" t="s">
        <v>279</v>
      </c>
      <c r="X461" t="str">
        <f>INDEX(B:B,MATCH(W461,A:A,0))</f>
        <v>F322</v>
      </c>
      <c r="Y461">
        <v>3</v>
      </c>
      <c r="Z461">
        <v>1</v>
      </c>
    </row>
    <row r="462" spans="23:26" x14ac:dyDescent="0.25">
      <c r="W462" s="4" t="s">
        <v>279</v>
      </c>
      <c r="X462" t="str">
        <f>INDEX(B:B,MATCH(W462,A:A,0))</f>
        <v>F322</v>
      </c>
      <c r="Z462">
        <v>1</v>
      </c>
    </row>
    <row r="463" spans="23:26" x14ac:dyDescent="0.25">
      <c r="W463" s="4" t="s">
        <v>279</v>
      </c>
      <c r="X463" t="str">
        <f>INDEX(B:B,MATCH(W463,A:A,0))</f>
        <v>F322</v>
      </c>
      <c r="Y463">
        <v>1</v>
      </c>
      <c r="Z463">
        <v>4</v>
      </c>
    </row>
    <row r="464" spans="23:26" x14ac:dyDescent="0.25">
      <c r="W464" s="4" t="s">
        <v>279</v>
      </c>
      <c r="X464" t="str">
        <f>INDEX(B:B,MATCH(W464,A:A,0))</f>
        <v>F322</v>
      </c>
      <c r="Y464">
        <v>1</v>
      </c>
    </row>
    <row r="465" spans="23:26" x14ac:dyDescent="0.25">
      <c r="W465" s="4" t="s">
        <v>279</v>
      </c>
      <c r="X465" t="str">
        <f>INDEX(B:B,MATCH(W465,A:A,0))</f>
        <v>F322</v>
      </c>
      <c r="Y465">
        <v>1</v>
      </c>
    </row>
    <row r="466" spans="23:26" x14ac:dyDescent="0.25">
      <c r="W466" s="4" t="s">
        <v>279</v>
      </c>
      <c r="X466" t="str">
        <f>INDEX(B:B,MATCH(W466,A:A,0))</f>
        <v>F322</v>
      </c>
      <c r="Y466">
        <v>2</v>
      </c>
    </row>
    <row r="467" spans="23:26" x14ac:dyDescent="0.25">
      <c r="W467" s="4" t="s">
        <v>279</v>
      </c>
      <c r="X467" t="str">
        <f>INDEX(B:B,MATCH(W467,A:A,0))</f>
        <v>F322</v>
      </c>
      <c r="Y467">
        <v>2</v>
      </c>
      <c r="Z467">
        <v>2</v>
      </c>
    </row>
    <row r="468" spans="23:26" x14ac:dyDescent="0.25">
      <c r="W468" s="4" t="s">
        <v>279</v>
      </c>
      <c r="X468" t="str">
        <f>INDEX(B:B,MATCH(W468,A:A,0))</f>
        <v>F322</v>
      </c>
      <c r="Y468">
        <v>1</v>
      </c>
      <c r="Z468">
        <v>1</v>
      </c>
    </row>
    <row r="469" spans="23:26" x14ac:dyDescent="0.25">
      <c r="W469" s="4" t="s">
        <v>279</v>
      </c>
      <c r="X469" t="str">
        <f>INDEX(B:B,MATCH(W469,A:A,0))</f>
        <v>F322</v>
      </c>
      <c r="Y469">
        <v>1</v>
      </c>
    </row>
    <row r="470" spans="23:26" x14ac:dyDescent="0.25">
      <c r="W470" s="4" t="s">
        <v>279</v>
      </c>
      <c r="X470" t="str">
        <f>INDEX(B:B,MATCH(W470,A:A,0))</f>
        <v>F322</v>
      </c>
      <c r="Y470">
        <v>2</v>
      </c>
    </row>
    <row r="471" spans="23:26" x14ac:dyDescent="0.25">
      <c r="W471" s="4" t="s">
        <v>279</v>
      </c>
      <c r="X471" t="str">
        <f>INDEX(B:B,MATCH(W471,A:A,0))</f>
        <v>F322</v>
      </c>
      <c r="Y471">
        <v>2</v>
      </c>
    </row>
    <row r="472" spans="23:26" x14ac:dyDescent="0.25">
      <c r="W472" s="4" t="s">
        <v>280</v>
      </c>
      <c r="X472" t="str">
        <f>INDEX(B:B,MATCH(W472,A:A,0))</f>
        <v>F322</v>
      </c>
      <c r="Y472">
        <v>4</v>
      </c>
    </row>
    <row r="473" spans="23:26" x14ac:dyDescent="0.25">
      <c r="W473" s="4" t="s">
        <v>280</v>
      </c>
      <c r="X473" t="str">
        <f>INDEX(B:B,MATCH(W473,A:A,0))</f>
        <v>F322</v>
      </c>
      <c r="Y473">
        <v>4</v>
      </c>
    </row>
    <row r="474" spans="23:26" x14ac:dyDescent="0.25">
      <c r="W474" s="4" t="s">
        <v>280</v>
      </c>
      <c r="X474" t="str">
        <f>INDEX(B:B,MATCH(W474,A:A,0))</f>
        <v>F322</v>
      </c>
      <c r="Y474">
        <v>2</v>
      </c>
    </row>
    <row r="475" spans="23:26" x14ac:dyDescent="0.25">
      <c r="W475" s="4" t="s">
        <v>280</v>
      </c>
      <c r="X475" t="str">
        <f>INDEX(B:B,MATCH(W475,A:A,0))</f>
        <v>F322</v>
      </c>
      <c r="Y475">
        <v>1</v>
      </c>
    </row>
    <row r="476" spans="23:26" x14ac:dyDescent="0.25">
      <c r="W476" s="4" t="s">
        <v>280</v>
      </c>
      <c r="X476" t="str">
        <f>INDEX(B:B,MATCH(W476,A:A,0))</f>
        <v>F322</v>
      </c>
      <c r="Y476">
        <v>3</v>
      </c>
      <c r="Z476">
        <v>2</v>
      </c>
    </row>
    <row r="477" spans="23:26" x14ac:dyDescent="0.25">
      <c r="W477" s="4" t="s">
        <v>280</v>
      </c>
      <c r="X477" t="str">
        <f>INDEX(B:B,MATCH(W477,A:A,0))</f>
        <v>F322</v>
      </c>
      <c r="Y477">
        <v>1</v>
      </c>
      <c r="Z477">
        <v>3</v>
      </c>
    </row>
    <row r="478" spans="23:26" x14ac:dyDescent="0.25">
      <c r="W478" s="4" t="s">
        <v>280</v>
      </c>
      <c r="X478" t="str">
        <f>INDEX(B:B,MATCH(W478,A:A,0))</f>
        <v>F322</v>
      </c>
      <c r="Y478">
        <v>1</v>
      </c>
    </row>
    <row r="479" spans="23:26" x14ac:dyDescent="0.25">
      <c r="W479" s="4" t="s">
        <v>280</v>
      </c>
      <c r="X479" t="str">
        <f>INDEX(B:B,MATCH(W479,A:A,0))</f>
        <v>F322</v>
      </c>
      <c r="Y479">
        <v>1</v>
      </c>
    </row>
    <row r="480" spans="23:26" x14ac:dyDescent="0.25">
      <c r="W480" s="4" t="s">
        <v>280</v>
      </c>
      <c r="X480" t="str">
        <f>INDEX(B:B,MATCH(W480,A:A,0))</f>
        <v>F322</v>
      </c>
      <c r="Y480">
        <v>3</v>
      </c>
    </row>
    <row r="481" spans="23:26" x14ac:dyDescent="0.25">
      <c r="W481" s="4" t="s">
        <v>281</v>
      </c>
      <c r="X481" t="str">
        <f>INDEX(B:B,MATCH(W481,A:A,0))</f>
        <v>F322</v>
      </c>
      <c r="Y481">
        <v>3</v>
      </c>
      <c r="Z481">
        <v>2</v>
      </c>
    </row>
    <row r="482" spans="23:26" x14ac:dyDescent="0.25">
      <c r="W482" s="4" t="s">
        <v>281</v>
      </c>
      <c r="X482" t="str">
        <f>INDEX(B:B,MATCH(W482,A:A,0))</f>
        <v>F322</v>
      </c>
      <c r="Y482">
        <v>1</v>
      </c>
    </row>
    <row r="483" spans="23:26" x14ac:dyDescent="0.25">
      <c r="W483" s="4" t="s">
        <v>281</v>
      </c>
      <c r="X483" t="str">
        <f>INDEX(B:B,MATCH(W483,A:A,0))</f>
        <v>F322</v>
      </c>
      <c r="Y483">
        <v>1</v>
      </c>
    </row>
    <row r="484" spans="23:26" x14ac:dyDescent="0.25">
      <c r="W484" s="4" t="s">
        <v>281</v>
      </c>
      <c r="X484" t="str">
        <f>INDEX(B:B,MATCH(W484,A:A,0))</f>
        <v>F322</v>
      </c>
      <c r="Y484">
        <v>1</v>
      </c>
    </row>
    <row r="485" spans="23:26" x14ac:dyDescent="0.25">
      <c r="W485" s="4" t="s">
        <v>282</v>
      </c>
      <c r="X485" t="str">
        <f>INDEX(B:B,MATCH(W485,A:A,0))</f>
        <v>F322</v>
      </c>
      <c r="Y485">
        <v>3</v>
      </c>
      <c r="Z485">
        <v>1</v>
      </c>
    </row>
    <row r="486" spans="23:26" x14ac:dyDescent="0.25">
      <c r="W486" s="4" t="s">
        <v>282</v>
      </c>
      <c r="X486" t="str">
        <f>INDEX(B:B,MATCH(W486,A:A,0))</f>
        <v>F322</v>
      </c>
      <c r="Z486">
        <v>1</v>
      </c>
    </row>
    <row r="487" spans="23:26" x14ac:dyDescent="0.25">
      <c r="W487" s="4" t="s">
        <v>283</v>
      </c>
      <c r="X487" t="str">
        <f>INDEX(B:B,MATCH(W487,A:A,0))</f>
        <v>H962</v>
      </c>
    </row>
    <row r="488" spans="23:26" x14ac:dyDescent="0.25">
      <c r="W488" s="4" t="s">
        <v>284</v>
      </c>
      <c r="X488" t="str">
        <f>INDEX(B:B,MATCH(W488,A:A,0))</f>
        <v>H962</v>
      </c>
      <c r="Y488">
        <v>3</v>
      </c>
      <c r="Z488">
        <v>3</v>
      </c>
    </row>
    <row r="489" spans="23:26" x14ac:dyDescent="0.25">
      <c r="W489" s="4" t="s">
        <v>284</v>
      </c>
      <c r="X489" t="str">
        <f>INDEX(B:B,MATCH(W489,A:A,0))</f>
        <v>H962</v>
      </c>
      <c r="Y489">
        <v>1</v>
      </c>
    </row>
    <row r="490" spans="23:26" x14ac:dyDescent="0.25">
      <c r="W490" s="4" t="s">
        <v>284</v>
      </c>
      <c r="X490" t="str">
        <f>INDEX(B:B,MATCH(W490,A:A,0))</f>
        <v>H962</v>
      </c>
      <c r="Y490">
        <v>4</v>
      </c>
    </row>
    <row r="491" spans="23:26" x14ac:dyDescent="0.25">
      <c r="W491" s="4" t="s">
        <v>284</v>
      </c>
      <c r="X491" t="str">
        <f>INDEX(B:B,MATCH(W491,A:A,0))</f>
        <v>H962</v>
      </c>
      <c r="Y491">
        <v>6</v>
      </c>
      <c r="Z491">
        <v>3</v>
      </c>
    </row>
    <row r="492" spans="23:26" x14ac:dyDescent="0.25">
      <c r="W492" s="4" t="s">
        <v>284</v>
      </c>
      <c r="X492" t="str">
        <f>INDEX(B:B,MATCH(W492,A:A,0))</f>
        <v>H962</v>
      </c>
      <c r="Y492">
        <v>3</v>
      </c>
    </row>
    <row r="493" spans="23:26" x14ac:dyDescent="0.25">
      <c r="W493" s="4" t="s">
        <v>284</v>
      </c>
      <c r="X493" t="str">
        <f>INDEX(B:B,MATCH(W493,A:A,0))</f>
        <v>H962</v>
      </c>
      <c r="Y493">
        <v>4</v>
      </c>
    </row>
    <row r="494" spans="23:26" x14ac:dyDescent="0.25">
      <c r="W494" s="4" t="s">
        <v>284</v>
      </c>
      <c r="X494" t="str">
        <f>INDEX(B:B,MATCH(W494,A:A,0))</f>
        <v>H962</v>
      </c>
      <c r="Y494">
        <v>2</v>
      </c>
    </row>
    <row r="495" spans="23:26" x14ac:dyDescent="0.25">
      <c r="W495" s="4" t="s">
        <v>284</v>
      </c>
      <c r="X495" t="str">
        <f>INDEX(B:B,MATCH(W495,A:A,0))</f>
        <v>H962</v>
      </c>
      <c r="Y495">
        <v>4</v>
      </c>
      <c r="Z495">
        <v>3</v>
      </c>
    </row>
    <row r="496" spans="23:26" x14ac:dyDescent="0.25">
      <c r="W496" s="4" t="s">
        <v>284</v>
      </c>
      <c r="X496" t="str">
        <f>INDEX(B:B,MATCH(W496,A:A,0))</f>
        <v>H962</v>
      </c>
      <c r="Y496">
        <v>3</v>
      </c>
    </row>
    <row r="497" spans="23:26" x14ac:dyDescent="0.25">
      <c r="W497" s="4" t="s">
        <v>284</v>
      </c>
      <c r="X497" t="str">
        <f>INDEX(B:B,MATCH(W497,A:A,0))</f>
        <v>H962</v>
      </c>
      <c r="Y497">
        <v>3</v>
      </c>
    </row>
    <row r="498" spans="23:26" x14ac:dyDescent="0.25">
      <c r="W498" s="4" t="s">
        <v>284</v>
      </c>
      <c r="X498" t="str">
        <f>INDEX(B:B,MATCH(W498,A:A,0))</f>
        <v>H962</v>
      </c>
      <c r="Y498">
        <v>2</v>
      </c>
    </row>
    <row r="499" spans="23:26" x14ac:dyDescent="0.25">
      <c r="W499" s="4" t="s">
        <v>284</v>
      </c>
      <c r="X499" t="str">
        <f>INDEX(B:B,MATCH(W499,A:A,0))</f>
        <v>H962</v>
      </c>
      <c r="Y499">
        <v>3</v>
      </c>
    </row>
    <row r="500" spans="23:26" x14ac:dyDescent="0.25">
      <c r="W500" s="4" t="s">
        <v>284</v>
      </c>
      <c r="X500" t="str">
        <f>INDEX(B:B,MATCH(W500,A:A,0))</f>
        <v>H962</v>
      </c>
      <c r="Y500">
        <v>1</v>
      </c>
    </row>
    <row r="501" spans="23:26" x14ac:dyDescent="0.25">
      <c r="W501" s="4" t="s">
        <v>284</v>
      </c>
      <c r="X501" t="str">
        <f>INDEX(B:B,MATCH(W501,A:A,0))</f>
        <v>H962</v>
      </c>
      <c r="Y501">
        <v>3</v>
      </c>
    </row>
    <row r="502" spans="23:26" x14ac:dyDescent="0.25">
      <c r="W502" s="4" t="s">
        <v>285</v>
      </c>
      <c r="X502" t="str">
        <f>INDEX(B:B,MATCH(W502,A:A,0))</f>
        <v>H962</v>
      </c>
      <c r="Y502">
        <v>3</v>
      </c>
      <c r="Z502">
        <v>4</v>
      </c>
    </row>
    <row r="503" spans="23:26" x14ac:dyDescent="0.25">
      <c r="W503" s="4" t="s">
        <v>285</v>
      </c>
      <c r="X503" t="str">
        <f>INDEX(B:B,MATCH(W503,A:A,0))</f>
        <v>H962</v>
      </c>
      <c r="Y503">
        <v>4</v>
      </c>
    </row>
    <row r="504" spans="23:26" x14ac:dyDescent="0.25">
      <c r="W504" s="4" t="s">
        <v>285</v>
      </c>
      <c r="X504" t="str">
        <f>INDEX(B:B,MATCH(W504,A:A,0))</f>
        <v>H962</v>
      </c>
      <c r="Y504">
        <v>2</v>
      </c>
    </row>
    <row r="505" spans="23:26" x14ac:dyDescent="0.25">
      <c r="W505" s="4" t="s">
        <v>285</v>
      </c>
      <c r="X505" t="str">
        <f>INDEX(B:B,MATCH(W505,A:A,0))</f>
        <v>H962</v>
      </c>
      <c r="Y505">
        <v>1</v>
      </c>
    </row>
    <row r="506" spans="23:26" x14ac:dyDescent="0.25">
      <c r="W506" s="4" t="s">
        <v>285</v>
      </c>
      <c r="X506" t="str">
        <f>INDEX(B:B,MATCH(W506,A:A,0))</f>
        <v>H962</v>
      </c>
      <c r="Y506">
        <v>3</v>
      </c>
    </row>
    <row r="507" spans="23:26" x14ac:dyDescent="0.25">
      <c r="W507" s="4" t="s">
        <v>285</v>
      </c>
      <c r="X507" t="str">
        <f>INDEX(B:B,MATCH(W507,A:A,0))</f>
        <v>H962</v>
      </c>
      <c r="Y507">
        <v>3</v>
      </c>
    </row>
    <row r="508" spans="23:26" x14ac:dyDescent="0.25">
      <c r="W508" s="4" t="s">
        <v>285</v>
      </c>
      <c r="X508" t="str">
        <f>INDEX(B:B,MATCH(W508,A:A,0))</f>
        <v>H962</v>
      </c>
      <c r="Y508">
        <v>2</v>
      </c>
    </row>
    <row r="509" spans="23:26" x14ac:dyDescent="0.25">
      <c r="W509" s="4" t="s">
        <v>285</v>
      </c>
      <c r="X509" t="str">
        <f>INDEX(B:B,MATCH(W509,A:A,0))</f>
        <v>H962</v>
      </c>
      <c r="Y509">
        <v>2</v>
      </c>
    </row>
    <row r="510" spans="23:26" x14ac:dyDescent="0.25">
      <c r="W510" s="4" t="s">
        <v>285</v>
      </c>
      <c r="X510" t="str">
        <f>INDEX(B:B,MATCH(W510,A:A,0))</f>
        <v>H962</v>
      </c>
      <c r="Y510">
        <v>2</v>
      </c>
    </row>
    <row r="511" spans="23:26" x14ac:dyDescent="0.25">
      <c r="W511" s="4" t="s">
        <v>285</v>
      </c>
      <c r="X511" t="str">
        <f>INDEX(B:B,MATCH(W511,A:A,0))</f>
        <v>H962</v>
      </c>
      <c r="Y511">
        <v>3</v>
      </c>
      <c r="Z511">
        <v>1</v>
      </c>
    </row>
    <row r="512" spans="23:26" x14ac:dyDescent="0.25">
      <c r="W512" s="4" t="s">
        <v>286</v>
      </c>
      <c r="X512" t="str">
        <f>INDEX(B:B,MATCH(W512,A:A,0))</f>
        <v>H962</v>
      </c>
      <c r="Y512">
        <v>3</v>
      </c>
    </row>
    <row r="513" spans="23:26" x14ac:dyDescent="0.25">
      <c r="W513" s="4" t="s">
        <v>286</v>
      </c>
      <c r="X513" t="str">
        <f>INDEX(B:B,MATCH(W513,A:A,0))</f>
        <v>H962</v>
      </c>
      <c r="Y513">
        <v>2</v>
      </c>
    </row>
    <row r="514" spans="23:26" x14ac:dyDescent="0.25">
      <c r="W514" s="4" t="s">
        <v>286</v>
      </c>
      <c r="X514" t="str">
        <f>INDEX(B:B,MATCH(W514,A:A,0))</f>
        <v>H962</v>
      </c>
      <c r="Y514">
        <v>3</v>
      </c>
    </row>
    <row r="515" spans="23:26" x14ac:dyDescent="0.25">
      <c r="W515" s="4" t="s">
        <v>286</v>
      </c>
      <c r="X515" t="str">
        <f>INDEX(B:B,MATCH(W515,A:A,0))</f>
        <v>H962</v>
      </c>
      <c r="Y515">
        <v>1</v>
      </c>
    </row>
    <row r="516" spans="23:26" x14ac:dyDescent="0.25">
      <c r="W516" s="4" t="s">
        <v>286</v>
      </c>
      <c r="X516" t="str">
        <f>INDEX(B:B,MATCH(W516,A:A,0))</f>
        <v>H962</v>
      </c>
      <c r="Y516">
        <v>3</v>
      </c>
    </row>
    <row r="517" spans="23:26" x14ac:dyDescent="0.25">
      <c r="W517" s="4" t="s">
        <v>286</v>
      </c>
      <c r="X517" t="str">
        <f>INDEX(B:B,MATCH(W517,A:A,0))</f>
        <v>H962</v>
      </c>
      <c r="Y517">
        <v>3</v>
      </c>
    </row>
    <row r="518" spans="23:26" x14ac:dyDescent="0.25">
      <c r="W518" s="4" t="s">
        <v>286</v>
      </c>
      <c r="X518" t="str">
        <f>INDEX(B:B,MATCH(W518,A:A,0))</f>
        <v>H962</v>
      </c>
      <c r="Y518">
        <v>3</v>
      </c>
    </row>
    <row r="519" spans="23:26" x14ac:dyDescent="0.25">
      <c r="W519" s="4" t="s">
        <v>286</v>
      </c>
      <c r="X519" t="str">
        <f>INDEX(B:B,MATCH(W519,A:A,0))</f>
        <v>H962</v>
      </c>
      <c r="Y519">
        <v>3</v>
      </c>
    </row>
    <row r="520" spans="23:26" x14ac:dyDescent="0.25">
      <c r="W520" s="4" t="s">
        <v>286</v>
      </c>
      <c r="X520" t="str">
        <f>INDEX(B:B,MATCH(W520,A:A,0))</f>
        <v>H962</v>
      </c>
      <c r="Y520">
        <v>3</v>
      </c>
      <c r="Z520">
        <v>3</v>
      </c>
    </row>
    <row r="521" spans="23:26" x14ac:dyDescent="0.25">
      <c r="W521" s="4" t="s">
        <v>286</v>
      </c>
      <c r="X521" t="str">
        <f>INDEX(B:B,MATCH(W521,A:A,0))</f>
        <v>H962</v>
      </c>
      <c r="Y521">
        <v>2</v>
      </c>
    </row>
    <row r="522" spans="23:26" x14ac:dyDescent="0.25">
      <c r="W522" s="4" t="s">
        <v>287</v>
      </c>
      <c r="X522" t="str">
        <f>INDEX(B:B,MATCH(W522,A:A,0))</f>
        <v>H962</v>
      </c>
      <c r="Y522">
        <v>1</v>
      </c>
    </row>
    <row r="523" spans="23:26" x14ac:dyDescent="0.25">
      <c r="W523" s="4" t="s">
        <v>287</v>
      </c>
      <c r="X523" t="str">
        <f>INDEX(B:B,MATCH(W523,A:A,0))</f>
        <v>H962</v>
      </c>
      <c r="Y523">
        <v>2</v>
      </c>
    </row>
    <row r="524" spans="23:26" x14ac:dyDescent="0.25">
      <c r="W524" s="4" t="s">
        <v>287</v>
      </c>
      <c r="X524" t="str">
        <f>INDEX(B:B,MATCH(W524,A:A,0))</f>
        <v>H962</v>
      </c>
      <c r="Y524">
        <v>1</v>
      </c>
    </row>
    <row r="525" spans="23:26" x14ac:dyDescent="0.25">
      <c r="W525" s="4" t="s">
        <v>287</v>
      </c>
      <c r="X525" t="str">
        <f>INDEX(B:B,MATCH(W525,A:A,0))</f>
        <v>H962</v>
      </c>
      <c r="Y525">
        <v>2</v>
      </c>
    </row>
    <row r="526" spans="23:26" x14ac:dyDescent="0.25">
      <c r="W526" s="4" t="s">
        <v>287</v>
      </c>
      <c r="X526" t="str">
        <f>INDEX(B:B,MATCH(W526,A:A,0))</f>
        <v>H962</v>
      </c>
      <c r="Y526">
        <v>3</v>
      </c>
    </row>
    <row r="527" spans="23:26" x14ac:dyDescent="0.25">
      <c r="W527" s="4" t="s">
        <v>287</v>
      </c>
      <c r="X527" t="str">
        <f>INDEX(B:B,MATCH(W527,A:A,0))</f>
        <v>H962</v>
      </c>
      <c r="Y527">
        <v>2</v>
      </c>
    </row>
    <row r="528" spans="23:26" x14ac:dyDescent="0.25">
      <c r="W528" s="4" t="s">
        <v>287</v>
      </c>
      <c r="X528" t="str">
        <f>INDEX(B:B,MATCH(W528,A:A,0))</f>
        <v>H962</v>
      </c>
      <c r="Y528">
        <v>2</v>
      </c>
    </row>
    <row r="529" spans="23:26" x14ac:dyDescent="0.25">
      <c r="W529" s="4" t="s">
        <v>287</v>
      </c>
      <c r="X529" t="str">
        <f>INDEX(B:B,MATCH(W529,A:A,0))</f>
        <v>H962</v>
      </c>
      <c r="Y529">
        <v>2</v>
      </c>
    </row>
    <row r="530" spans="23:26" x14ac:dyDescent="0.25">
      <c r="W530" s="4" t="s">
        <v>287</v>
      </c>
      <c r="X530" t="str">
        <f>INDEX(B:B,MATCH(W530,A:A,0))</f>
        <v>H962</v>
      </c>
      <c r="Y530">
        <v>5</v>
      </c>
    </row>
    <row r="531" spans="23:26" x14ac:dyDescent="0.25">
      <c r="W531" t="s">
        <v>288</v>
      </c>
      <c r="X531">
        <f>INDEX(B:B,MATCH(W531,A:A,0))</f>
        <v>5001</v>
      </c>
      <c r="Y531">
        <v>1</v>
      </c>
    </row>
    <row r="532" spans="23:26" x14ac:dyDescent="0.25">
      <c r="W532" t="s">
        <v>288</v>
      </c>
      <c r="X532">
        <f>INDEX(B:B,MATCH(W532,A:A,0))</f>
        <v>5001</v>
      </c>
      <c r="Y532">
        <v>1</v>
      </c>
    </row>
    <row r="533" spans="23:26" x14ac:dyDescent="0.25">
      <c r="W533" t="s">
        <v>288</v>
      </c>
      <c r="X533">
        <f>INDEX(B:B,MATCH(W533,A:A,0))</f>
        <v>5001</v>
      </c>
      <c r="Y533">
        <v>1</v>
      </c>
    </row>
    <row r="534" spans="23:26" x14ac:dyDescent="0.25">
      <c r="W534" t="s">
        <v>288</v>
      </c>
      <c r="X534">
        <f>INDEX(B:B,MATCH(W534,A:A,0))</f>
        <v>5001</v>
      </c>
      <c r="Y534">
        <v>1</v>
      </c>
    </row>
    <row r="535" spans="23:26" x14ac:dyDescent="0.25">
      <c r="W535" t="s">
        <v>288</v>
      </c>
      <c r="X535">
        <f>INDEX(B:B,MATCH(W535,A:A,0))</f>
        <v>5001</v>
      </c>
      <c r="Y535">
        <v>2</v>
      </c>
    </row>
    <row r="536" spans="23:26" x14ac:dyDescent="0.25">
      <c r="W536" t="s">
        <v>288</v>
      </c>
      <c r="X536">
        <f>INDEX(B:B,MATCH(W536,A:A,0))</f>
        <v>5001</v>
      </c>
      <c r="Y536">
        <v>3</v>
      </c>
    </row>
    <row r="537" spans="23:26" x14ac:dyDescent="0.25">
      <c r="W537" t="s">
        <v>288</v>
      </c>
      <c r="X537">
        <f>INDEX(B:B,MATCH(W537,A:A,0))</f>
        <v>5001</v>
      </c>
      <c r="Y537">
        <v>2</v>
      </c>
    </row>
    <row r="538" spans="23:26" x14ac:dyDescent="0.25">
      <c r="W538" t="s">
        <v>288</v>
      </c>
      <c r="X538">
        <f>INDEX(B:B,MATCH(W538,A:A,0))</f>
        <v>5001</v>
      </c>
      <c r="Y538">
        <v>2</v>
      </c>
    </row>
    <row r="539" spans="23:26" x14ac:dyDescent="0.25">
      <c r="W539" t="s">
        <v>288</v>
      </c>
      <c r="X539">
        <f>INDEX(B:B,MATCH(W539,A:A,0))</f>
        <v>5001</v>
      </c>
      <c r="Y539">
        <v>2</v>
      </c>
    </row>
    <row r="540" spans="23:26" x14ac:dyDescent="0.25">
      <c r="W540" t="s">
        <v>288</v>
      </c>
      <c r="X540">
        <f>INDEX(B:B,MATCH(W540,A:A,0))</f>
        <v>5001</v>
      </c>
      <c r="Y540">
        <v>7</v>
      </c>
    </row>
    <row r="541" spans="23:26" x14ac:dyDescent="0.25">
      <c r="W541" t="s">
        <v>288</v>
      </c>
      <c r="X541">
        <f>INDEX(B:B,MATCH(W541,A:A,0))</f>
        <v>5001</v>
      </c>
      <c r="Y541">
        <v>4</v>
      </c>
    </row>
    <row r="542" spans="23:26" x14ac:dyDescent="0.25">
      <c r="W542" t="s">
        <v>288</v>
      </c>
      <c r="X542">
        <f>INDEX(B:B,MATCH(W542,A:A,0))</f>
        <v>5001</v>
      </c>
      <c r="Y542">
        <v>2</v>
      </c>
    </row>
    <row r="543" spans="23:26" x14ac:dyDescent="0.25">
      <c r="W543" s="4" t="s">
        <v>289</v>
      </c>
      <c r="X543">
        <f>INDEX(B:B,MATCH(W543,A:A,0))</f>
        <v>5001</v>
      </c>
      <c r="Y543">
        <v>4</v>
      </c>
    </row>
    <row r="544" spans="23:26" x14ac:dyDescent="0.25">
      <c r="W544" s="4" t="s">
        <v>289</v>
      </c>
      <c r="X544">
        <f>INDEX(B:B,MATCH(W544,A:A,0))</f>
        <v>5001</v>
      </c>
      <c r="Y544">
        <v>1</v>
      </c>
      <c r="Z544">
        <v>1</v>
      </c>
    </row>
    <row r="545" spans="23:26" x14ac:dyDescent="0.25">
      <c r="W545" s="4" t="s">
        <v>289</v>
      </c>
      <c r="X545">
        <f>INDEX(B:B,MATCH(W545,A:A,0))</f>
        <v>5001</v>
      </c>
      <c r="Y545">
        <v>3</v>
      </c>
    </row>
    <row r="546" spans="23:26" x14ac:dyDescent="0.25">
      <c r="W546" s="4" t="s">
        <v>289</v>
      </c>
      <c r="X546">
        <f>INDEX(B:B,MATCH(W546,A:A,0))</f>
        <v>5001</v>
      </c>
      <c r="Y546">
        <v>2</v>
      </c>
    </row>
    <row r="547" spans="23:26" x14ac:dyDescent="0.25">
      <c r="W547" s="4" t="s">
        <v>290</v>
      </c>
      <c r="X547">
        <f>INDEX(B:B,MATCH(W547,A:A,0))</f>
        <v>5001</v>
      </c>
      <c r="Y547">
        <v>2</v>
      </c>
    </row>
    <row r="548" spans="23:26" x14ac:dyDescent="0.25">
      <c r="W548" s="4" t="s">
        <v>290</v>
      </c>
      <c r="X548">
        <f>INDEX(B:B,MATCH(W548,A:A,0))</f>
        <v>5001</v>
      </c>
      <c r="Y548">
        <v>3</v>
      </c>
    </row>
    <row r="549" spans="23:26" x14ac:dyDescent="0.25">
      <c r="W549" s="4" t="s">
        <v>290</v>
      </c>
      <c r="X549">
        <f>INDEX(B:B,MATCH(W549,A:A,0))</f>
        <v>5001</v>
      </c>
      <c r="Y549">
        <v>1</v>
      </c>
    </row>
    <row r="550" spans="23:26" x14ac:dyDescent="0.25">
      <c r="W550" s="4" t="s">
        <v>290</v>
      </c>
      <c r="X550">
        <f>INDEX(B:B,MATCH(W550,A:A,0))</f>
        <v>5001</v>
      </c>
      <c r="Y550">
        <v>2</v>
      </c>
    </row>
    <row r="551" spans="23:26" x14ac:dyDescent="0.25">
      <c r="W551" s="4" t="s">
        <v>290</v>
      </c>
      <c r="X551">
        <f>INDEX(B:B,MATCH(W551,A:A,0))</f>
        <v>5001</v>
      </c>
      <c r="Y551">
        <v>3</v>
      </c>
      <c r="Z551">
        <v>1</v>
      </c>
    </row>
    <row r="552" spans="23:26" x14ac:dyDescent="0.25">
      <c r="W552" s="4" t="s">
        <v>290</v>
      </c>
      <c r="X552">
        <f>INDEX(B:B,MATCH(W552,A:A,0))</f>
        <v>5001</v>
      </c>
      <c r="Y552">
        <v>4</v>
      </c>
    </row>
    <row r="553" spans="23:26" x14ac:dyDescent="0.25">
      <c r="W553" s="4" t="s">
        <v>291</v>
      </c>
      <c r="X553">
        <f>INDEX(B:B,MATCH(W553,A:A,0))</f>
        <v>5001</v>
      </c>
      <c r="Y553">
        <v>3</v>
      </c>
    </row>
    <row r="554" spans="23:26" x14ac:dyDescent="0.25">
      <c r="W554" s="4" t="s">
        <v>291</v>
      </c>
      <c r="X554">
        <f>INDEX(B:B,MATCH(W554,A:A,0))</f>
        <v>5001</v>
      </c>
      <c r="Y554">
        <v>1</v>
      </c>
    </row>
    <row r="555" spans="23:26" x14ac:dyDescent="0.25">
      <c r="W555" s="4" t="s">
        <v>291</v>
      </c>
      <c r="X555">
        <f>INDEX(B:B,MATCH(W555,A:A,0))</f>
        <v>5001</v>
      </c>
      <c r="Y555">
        <v>1</v>
      </c>
    </row>
    <row r="556" spans="23:26" x14ac:dyDescent="0.25">
      <c r="W556" s="4" t="s">
        <v>291</v>
      </c>
      <c r="X556">
        <f>INDEX(B:B,MATCH(W556,A:A,0))</f>
        <v>5001</v>
      </c>
      <c r="Y556">
        <v>1</v>
      </c>
    </row>
    <row r="557" spans="23:26" x14ac:dyDescent="0.25">
      <c r="W557" s="4" t="s">
        <v>291</v>
      </c>
      <c r="X557">
        <f>INDEX(B:B,MATCH(W557,A:A,0))</f>
        <v>5001</v>
      </c>
      <c r="Y557">
        <v>2</v>
      </c>
    </row>
    <row r="558" spans="23:26" x14ac:dyDescent="0.25">
      <c r="W558" s="4" t="s">
        <v>291</v>
      </c>
      <c r="X558">
        <f>INDEX(B:B,MATCH(W558,A:A,0))</f>
        <v>5001</v>
      </c>
      <c r="Y558">
        <v>7</v>
      </c>
    </row>
    <row r="559" spans="23:26" x14ac:dyDescent="0.25">
      <c r="W559" s="4" t="s">
        <v>291</v>
      </c>
      <c r="X559">
        <f>INDEX(B:B,MATCH(W559,A:A,0))</f>
        <v>5001</v>
      </c>
      <c r="Y559">
        <v>2</v>
      </c>
      <c r="Z559">
        <v>1</v>
      </c>
    </row>
    <row r="560" spans="23:26" x14ac:dyDescent="0.25">
      <c r="W560" s="4" t="s">
        <v>291</v>
      </c>
      <c r="X560">
        <f>INDEX(B:B,MATCH(W560,A:A,0))</f>
        <v>5001</v>
      </c>
      <c r="Y560">
        <v>2</v>
      </c>
      <c r="Z560">
        <v>2</v>
      </c>
    </row>
    <row r="561" spans="23:26" x14ac:dyDescent="0.25">
      <c r="W561" s="4" t="s">
        <v>291</v>
      </c>
      <c r="X561">
        <f>INDEX(B:B,MATCH(W561,A:A,0))</f>
        <v>5001</v>
      </c>
      <c r="Y561">
        <v>1</v>
      </c>
    </row>
    <row r="562" spans="23:26" x14ac:dyDescent="0.25">
      <c r="W562" s="4" t="s">
        <v>291</v>
      </c>
      <c r="X562">
        <f>INDEX(B:B,MATCH(W562,A:A,0))</f>
        <v>5001</v>
      </c>
      <c r="Y562">
        <v>3</v>
      </c>
    </row>
    <row r="563" spans="23:26" x14ac:dyDescent="0.25">
      <c r="W563" s="4" t="s">
        <v>291</v>
      </c>
      <c r="X563">
        <f>INDEX(B:B,MATCH(W563,A:A,0))</f>
        <v>5001</v>
      </c>
      <c r="Y563">
        <v>3</v>
      </c>
      <c r="Z563">
        <v>2</v>
      </c>
    </row>
    <row r="564" spans="23:26" x14ac:dyDescent="0.25">
      <c r="W564" s="4" t="s">
        <v>291</v>
      </c>
      <c r="X564">
        <f>INDEX(B:B,MATCH(W564,A:A,0))</f>
        <v>5001</v>
      </c>
      <c r="Y564">
        <v>1</v>
      </c>
      <c r="Z564">
        <v>1</v>
      </c>
    </row>
    <row r="565" spans="23:26" x14ac:dyDescent="0.25">
      <c r="W565" s="4" t="s">
        <v>292</v>
      </c>
      <c r="X565">
        <f>INDEX(B:B,MATCH(W565,A:A,0))</f>
        <v>5001</v>
      </c>
      <c r="Y565">
        <v>3</v>
      </c>
    </row>
    <row r="566" spans="23:26" x14ac:dyDescent="0.25">
      <c r="W566" s="4" t="s">
        <v>292</v>
      </c>
      <c r="X566">
        <f>INDEX(B:B,MATCH(W566,A:A,0))</f>
        <v>5001</v>
      </c>
      <c r="Y566">
        <v>4</v>
      </c>
    </row>
    <row r="567" spans="23:26" x14ac:dyDescent="0.25">
      <c r="W567" s="4" t="s">
        <v>292</v>
      </c>
      <c r="X567">
        <f>INDEX(B:B,MATCH(W567,A:A,0))</f>
        <v>5001</v>
      </c>
      <c r="Y567">
        <v>2</v>
      </c>
    </row>
    <row r="568" spans="23:26" x14ac:dyDescent="0.25">
      <c r="W568" s="4" t="s">
        <v>292</v>
      </c>
      <c r="X568">
        <f>INDEX(B:B,MATCH(W568,A:A,0))</f>
        <v>5001</v>
      </c>
      <c r="Y568">
        <v>3</v>
      </c>
    </row>
    <row r="569" spans="23:26" x14ac:dyDescent="0.25">
      <c r="W569" s="4" t="s">
        <v>292</v>
      </c>
      <c r="X569">
        <f>INDEX(B:B,MATCH(W569,A:A,0))</f>
        <v>5001</v>
      </c>
      <c r="Y569">
        <v>1</v>
      </c>
    </row>
    <row r="570" spans="23:26" x14ac:dyDescent="0.25">
      <c r="W570" s="4" t="s">
        <v>292</v>
      </c>
      <c r="X570">
        <f>INDEX(B:B,MATCH(W570,A:A,0))</f>
        <v>5001</v>
      </c>
      <c r="Y570">
        <v>2</v>
      </c>
      <c r="Z570">
        <v>6</v>
      </c>
    </row>
    <row r="571" spans="23:26" x14ac:dyDescent="0.25">
      <c r="W571" s="4" t="s">
        <v>292</v>
      </c>
      <c r="X571">
        <f>INDEX(B:B,MATCH(W571,A:A,0))</f>
        <v>5001</v>
      </c>
      <c r="Y571">
        <v>1</v>
      </c>
    </row>
    <row r="572" spans="23:26" x14ac:dyDescent="0.25">
      <c r="W572" s="4" t="s">
        <v>292</v>
      </c>
      <c r="X572">
        <f>INDEX(B:B,MATCH(W572,A:A,0))</f>
        <v>5001</v>
      </c>
      <c r="Y572">
        <v>2</v>
      </c>
    </row>
    <row r="573" spans="23:26" x14ac:dyDescent="0.25">
      <c r="W573" s="4" t="s">
        <v>292</v>
      </c>
      <c r="X573">
        <f>INDEX(B:B,MATCH(W573,A:A,0))</f>
        <v>5001</v>
      </c>
      <c r="Y573">
        <v>1</v>
      </c>
    </row>
    <row r="574" spans="23:26" x14ac:dyDescent="0.25">
      <c r="W574" s="4" t="s">
        <v>292</v>
      </c>
      <c r="X574">
        <f>INDEX(B:B,MATCH(W574,A:A,0))</f>
        <v>5001</v>
      </c>
      <c r="Y574">
        <v>2</v>
      </c>
    </row>
    <row r="575" spans="23:26" x14ac:dyDescent="0.25">
      <c r="W575" s="4" t="s">
        <v>292</v>
      </c>
      <c r="X575">
        <f>INDEX(B:B,MATCH(W575,A:A,0))</f>
        <v>5001</v>
      </c>
      <c r="Y575">
        <v>3</v>
      </c>
    </row>
    <row r="576" spans="23:26" x14ac:dyDescent="0.25">
      <c r="W576" s="4" t="s">
        <v>292</v>
      </c>
      <c r="X576">
        <f>INDEX(B:B,MATCH(W576,A:A,0))</f>
        <v>5001</v>
      </c>
      <c r="Y576">
        <v>2</v>
      </c>
    </row>
    <row r="577" spans="23:25" x14ac:dyDescent="0.25">
      <c r="W577" s="4" t="s">
        <v>292</v>
      </c>
      <c r="X577">
        <f>INDEX(B:B,MATCH(W577,A:A,0))</f>
        <v>5001</v>
      </c>
      <c r="Y577">
        <v>2</v>
      </c>
    </row>
    <row r="578" spans="23:25" x14ac:dyDescent="0.25">
      <c r="W578" s="4" t="s">
        <v>292</v>
      </c>
      <c r="X578">
        <f>INDEX(B:B,MATCH(W578,A:A,0))</f>
        <v>5001</v>
      </c>
      <c r="Y578">
        <v>1</v>
      </c>
    </row>
    <row r="579" spans="23:25" x14ac:dyDescent="0.25">
      <c r="W579" s="4" t="s">
        <v>292</v>
      </c>
      <c r="X579">
        <f>INDEX(B:B,MATCH(W579,A:A,0))</f>
        <v>5001</v>
      </c>
      <c r="Y579">
        <v>1</v>
      </c>
    </row>
    <row r="580" spans="23:25" x14ac:dyDescent="0.25">
      <c r="W580" s="4" t="s">
        <v>292</v>
      </c>
      <c r="X580">
        <f>INDEX(B:B,MATCH(W580,A:A,0))</f>
        <v>5001</v>
      </c>
      <c r="Y580">
        <v>1</v>
      </c>
    </row>
    <row r="581" spans="23:25" x14ac:dyDescent="0.25">
      <c r="W581" s="4" t="s">
        <v>293</v>
      </c>
      <c r="X581" t="str">
        <f>INDEX(B:B,MATCH(W581,A:A,0))</f>
        <v>D216</v>
      </c>
      <c r="Y581">
        <v>1</v>
      </c>
    </row>
    <row r="582" spans="23:25" x14ac:dyDescent="0.25">
      <c r="W582" s="4" t="s">
        <v>293</v>
      </c>
      <c r="X582" t="str">
        <f>INDEX(B:B,MATCH(W582,A:A,0))</f>
        <v>D216</v>
      </c>
      <c r="Y582">
        <v>2</v>
      </c>
    </row>
    <row r="583" spans="23:25" x14ac:dyDescent="0.25">
      <c r="W583" s="4" t="s">
        <v>293</v>
      </c>
      <c r="X583" t="str">
        <f>INDEX(B:B,MATCH(W583,A:A,0))</f>
        <v>D216</v>
      </c>
      <c r="Y583">
        <v>2</v>
      </c>
    </row>
    <row r="584" spans="23:25" x14ac:dyDescent="0.25">
      <c r="W584" s="4" t="s">
        <v>293</v>
      </c>
      <c r="X584" t="str">
        <f>INDEX(B:B,MATCH(W584,A:A,0))</f>
        <v>D216</v>
      </c>
      <c r="Y584">
        <v>1</v>
      </c>
    </row>
    <row r="585" spans="23:25" x14ac:dyDescent="0.25">
      <c r="W585" s="4" t="s">
        <v>293</v>
      </c>
      <c r="X585" t="str">
        <f>INDEX(B:B,MATCH(W585,A:A,0))</f>
        <v>D216</v>
      </c>
      <c r="Y585">
        <v>2</v>
      </c>
    </row>
    <row r="586" spans="23:25" x14ac:dyDescent="0.25">
      <c r="W586" s="4" t="s">
        <v>293</v>
      </c>
      <c r="X586" t="str">
        <f>INDEX(B:B,MATCH(W586,A:A,0))</f>
        <v>D216</v>
      </c>
      <c r="Y586">
        <v>1</v>
      </c>
    </row>
    <row r="587" spans="23:25" x14ac:dyDescent="0.25">
      <c r="W587" s="4" t="s">
        <v>293</v>
      </c>
      <c r="X587" t="str">
        <f>INDEX(B:B,MATCH(W587,A:A,0))</f>
        <v>D216</v>
      </c>
      <c r="Y587">
        <v>1</v>
      </c>
    </row>
    <row r="588" spans="23:25" x14ac:dyDescent="0.25">
      <c r="W588" s="4" t="s">
        <v>294</v>
      </c>
      <c r="X588" t="str">
        <f>INDEX(B:B,MATCH(W588,A:A,0))</f>
        <v>D216</v>
      </c>
      <c r="Y588">
        <v>5</v>
      </c>
    </row>
    <row r="589" spans="23:25" x14ac:dyDescent="0.25">
      <c r="W589" s="4" t="s">
        <v>294</v>
      </c>
      <c r="X589" t="str">
        <f>INDEX(B:B,MATCH(W589,A:A,0))</f>
        <v>D216</v>
      </c>
      <c r="Y589">
        <v>2</v>
      </c>
    </row>
    <row r="590" spans="23:25" x14ac:dyDescent="0.25">
      <c r="W590" s="4" t="s">
        <v>295</v>
      </c>
      <c r="X590" t="str">
        <f>INDEX(B:B,MATCH(W590,A:A,0))</f>
        <v>D216</v>
      </c>
      <c r="Y590">
        <v>1</v>
      </c>
    </row>
    <row r="591" spans="23:25" x14ac:dyDescent="0.25">
      <c r="W591" s="4" t="s">
        <v>295</v>
      </c>
      <c r="X591" t="str">
        <f>INDEX(B:B,MATCH(W591,A:A,0))</f>
        <v>D216</v>
      </c>
      <c r="Y591">
        <v>1</v>
      </c>
    </row>
    <row r="592" spans="23:25" x14ac:dyDescent="0.25">
      <c r="W592" s="4" t="s">
        <v>295</v>
      </c>
      <c r="X592" t="str">
        <f>INDEX(B:B,MATCH(W592,A:A,0))</f>
        <v>D216</v>
      </c>
      <c r="Y592">
        <v>2</v>
      </c>
    </row>
    <row r="593" spans="23:26" x14ac:dyDescent="0.25">
      <c r="W593" s="4" t="s">
        <v>295</v>
      </c>
      <c r="X593" t="str">
        <f>INDEX(B:B,MATCH(W593,A:A,0))</f>
        <v>D216</v>
      </c>
      <c r="Y593">
        <v>1</v>
      </c>
    </row>
    <row r="594" spans="23:26" x14ac:dyDescent="0.25">
      <c r="W594" s="4" t="s">
        <v>295</v>
      </c>
      <c r="X594" t="str">
        <f>INDEX(B:B,MATCH(W594,A:A,0))</f>
        <v>D216</v>
      </c>
      <c r="Y594">
        <v>1</v>
      </c>
    </row>
    <row r="595" spans="23:26" x14ac:dyDescent="0.25">
      <c r="W595" s="4" t="s">
        <v>295</v>
      </c>
      <c r="X595" t="str">
        <f>INDEX(B:B,MATCH(W595,A:A,0))</f>
        <v>D216</v>
      </c>
      <c r="Y595">
        <v>3</v>
      </c>
    </row>
    <row r="596" spans="23:26" x14ac:dyDescent="0.25">
      <c r="W596" s="4" t="s">
        <v>295</v>
      </c>
      <c r="X596" t="str">
        <f>INDEX(B:B,MATCH(W596,A:A,0))</f>
        <v>D216</v>
      </c>
      <c r="Y596">
        <v>2</v>
      </c>
    </row>
    <row r="597" spans="23:26" x14ac:dyDescent="0.25">
      <c r="W597" s="4" t="s">
        <v>296</v>
      </c>
      <c r="X597" t="str">
        <f>INDEX(B:B,MATCH(W597,A:A,0))</f>
        <v>D216</v>
      </c>
      <c r="Y597">
        <v>1</v>
      </c>
      <c r="Z597">
        <v>6</v>
      </c>
    </row>
    <row r="598" spans="23:26" x14ac:dyDescent="0.25">
      <c r="W598" s="4" t="s">
        <v>296</v>
      </c>
      <c r="X598" t="str">
        <f>INDEX(B:B,MATCH(W598,A:A,0))</f>
        <v>D216</v>
      </c>
      <c r="Y598">
        <v>1</v>
      </c>
    </row>
    <row r="599" spans="23:26" x14ac:dyDescent="0.25">
      <c r="W599" s="4" t="s">
        <v>296</v>
      </c>
      <c r="X599" t="str">
        <f>INDEX(B:B,MATCH(W599,A:A,0))</f>
        <v>D216</v>
      </c>
      <c r="Y599">
        <v>1</v>
      </c>
      <c r="Z599">
        <v>2</v>
      </c>
    </row>
    <row r="600" spans="23:26" x14ac:dyDescent="0.25">
      <c r="W600" s="4" t="s">
        <v>296</v>
      </c>
      <c r="X600" t="str">
        <f>INDEX(B:B,MATCH(W600,A:A,0))</f>
        <v>D216</v>
      </c>
      <c r="Y600">
        <v>5</v>
      </c>
    </row>
    <row r="601" spans="23:26" x14ac:dyDescent="0.25">
      <c r="W601" s="4" t="s">
        <v>296</v>
      </c>
      <c r="X601" t="str">
        <f>INDEX(B:B,MATCH(W601,A:A,0))</f>
        <v>D216</v>
      </c>
      <c r="Y601">
        <v>2</v>
      </c>
    </row>
    <row r="602" spans="23:26" x14ac:dyDescent="0.25">
      <c r="W602" s="4" t="s">
        <v>297</v>
      </c>
      <c r="X602" t="str">
        <f>INDEX(B:B,MATCH(W602,A:A,0))</f>
        <v>D216</v>
      </c>
      <c r="Z602">
        <v>1</v>
      </c>
    </row>
    <row r="603" spans="23:26" x14ac:dyDescent="0.25">
      <c r="W603" s="4" t="s">
        <v>297</v>
      </c>
      <c r="X603" t="str">
        <f>INDEX(B:B,MATCH(W603,A:A,0))</f>
        <v>D216</v>
      </c>
      <c r="Z603">
        <v>2</v>
      </c>
    </row>
    <row r="604" spans="23:26" x14ac:dyDescent="0.25">
      <c r="W604" s="4" t="s">
        <v>297</v>
      </c>
      <c r="X604" t="str">
        <f>INDEX(B:B,MATCH(W604,A:A,0))</f>
        <v>D216</v>
      </c>
      <c r="Z604">
        <v>4</v>
      </c>
    </row>
    <row r="605" spans="23:26" x14ac:dyDescent="0.25">
      <c r="W605" s="4" t="s">
        <v>297</v>
      </c>
      <c r="X605" t="str">
        <f>INDEX(B:B,MATCH(W605,A:A,0))</f>
        <v>D216</v>
      </c>
      <c r="Y605">
        <v>1</v>
      </c>
      <c r="Z605">
        <v>1</v>
      </c>
    </row>
    <row r="606" spans="23:26" x14ac:dyDescent="0.25">
      <c r="W606" s="4" t="s">
        <v>297</v>
      </c>
      <c r="X606" t="str">
        <f>INDEX(B:B,MATCH(W606,A:A,0))</f>
        <v>D216</v>
      </c>
      <c r="Z606">
        <v>1</v>
      </c>
    </row>
    <row r="607" spans="23:26" x14ac:dyDescent="0.25">
      <c r="W607" s="4" t="s">
        <v>298</v>
      </c>
      <c r="X607" t="str">
        <f>INDEX(B:B,MATCH(W607,A:A,0))</f>
        <v>C567</v>
      </c>
      <c r="Z607">
        <v>1</v>
      </c>
    </row>
    <row r="608" spans="23:26" x14ac:dyDescent="0.25">
      <c r="W608" s="4" t="s">
        <v>298</v>
      </c>
      <c r="X608" t="str">
        <f>INDEX(B:B,MATCH(W608,A:A,0))</f>
        <v>C567</v>
      </c>
      <c r="Z608">
        <v>2</v>
      </c>
    </row>
    <row r="609" spans="23:26" x14ac:dyDescent="0.25">
      <c r="W609" s="4" t="s">
        <v>298</v>
      </c>
      <c r="X609" t="str">
        <f>INDEX(B:B,MATCH(W609,A:A,0))</f>
        <v>C567</v>
      </c>
      <c r="Z609">
        <v>1</v>
      </c>
    </row>
    <row r="610" spans="23:26" x14ac:dyDescent="0.25">
      <c r="W610" s="4" t="s">
        <v>298</v>
      </c>
      <c r="X610" t="str">
        <f>INDEX(B:B,MATCH(W610,A:A,0))</f>
        <v>C567</v>
      </c>
      <c r="Z610">
        <v>1</v>
      </c>
    </row>
    <row r="611" spans="23:26" x14ac:dyDescent="0.25">
      <c r="W611" s="4" t="s">
        <v>298</v>
      </c>
      <c r="X611" t="str">
        <f>INDEX(B:B,MATCH(W611,A:A,0))</f>
        <v>C567</v>
      </c>
      <c r="Z611">
        <v>3</v>
      </c>
    </row>
    <row r="612" spans="23:26" x14ac:dyDescent="0.25">
      <c r="W612" s="4" t="s">
        <v>298</v>
      </c>
      <c r="X612" t="str">
        <f>INDEX(B:B,MATCH(W612,A:A,0))</f>
        <v>C567</v>
      </c>
      <c r="Y612">
        <v>2</v>
      </c>
      <c r="Z612">
        <v>1</v>
      </c>
    </row>
    <row r="613" spans="23:26" x14ac:dyDescent="0.25">
      <c r="W613" s="4" t="s">
        <v>298</v>
      </c>
      <c r="X613" t="str">
        <f>INDEX(B:B,MATCH(W613,A:A,0))</f>
        <v>C567</v>
      </c>
      <c r="Z613">
        <v>1</v>
      </c>
    </row>
    <row r="614" spans="23:26" x14ac:dyDescent="0.25">
      <c r="W614" s="4" t="s">
        <v>299</v>
      </c>
      <c r="X614" t="str">
        <f>INDEX(B:B,MATCH(W614,A:A,0))</f>
        <v>C567</v>
      </c>
      <c r="Y614">
        <v>5</v>
      </c>
    </row>
    <row r="615" spans="23:26" x14ac:dyDescent="0.25">
      <c r="W615" s="4" t="s">
        <v>299</v>
      </c>
      <c r="X615" t="str">
        <f>INDEX(B:B,MATCH(W615,A:A,0))</f>
        <v>C567</v>
      </c>
      <c r="Y615">
        <v>1</v>
      </c>
    </row>
    <row r="616" spans="23:26" x14ac:dyDescent="0.25">
      <c r="W616" s="4" t="s">
        <v>299</v>
      </c>
      <c r="X616" t="str">
        <f>INDEX(B:B,MATCH(W616,A:A,0))</f>
        <v>C567</v>
      </c>
      <c r="Y616">
        <v>1</v>
      </c>
    </row>
    <row r="617" spans="23:26" x14ac:dyDescent="0.25">
      <c r="W617" s="4" t="s">
        <v>299</v>
      </c>
      <c r="X617" t="str">
        <f>INDEX(B:B,MATCH(W617,A:A,0))</f>
        <v>C567</v>
      </c>
      <c r="Y617">
        <v>5</v>
      </c>
    </row>
    <row r="618" spans="23:26" x14ac:dyDescent="0.25">
      <c r="W618" s="4" t="s">
        <v>299</v>
      </c>
      <c r="X618" t="str">
        <f>INDEX(B:B,MATCH(W618,A:A,0))</f>
        <v>C567</v>
      </c>
      <c r="Y618">
        <v>1</v>
      </c>
      <c r="Z618">
        <v>1</v>
      </c>
    </row>
    <row r="619" spans="23:26" x14ac:dyDescent="0.25">
      <c r="W619" s="4" t="s">
        <v>300</v>
      </c>
      <c r="X619" t="str">
        <f>INDEX(B:B,MATCH(W619,A:A,0))</f>
        <v>C567</v>
      </c>
      <c r="Z619">
        <v>7</v>
      </c>
    </row>
    <row r="620" spans="23:26" x14ac:dyDescent="0.25">
      <c r="W620" s="4" t="s">
        <v>300</v>
      </c>
      <c r="X620" t="str">
        <f>INDEX(B:B,MATCH(W620,A:A,0))</f>
        <v>C567</v>
      </c>
      <c r="Y620">
        <v>2</v>
      </c>
      <c r="Z620">
        <v>1</v>
      </c>
    </row>
    <row r="621" spans="23:26" x14ac:dyDescent="0.25">
      <c r="W621" s="4" t="s">
        <v>300</v>
      </c>
      <c r="X621" t="str">
        <f>INDEX(B:B,MATCH(W621,A:A,0))</f>
        <v>C567</v>
      </c>
      <c r="Y621">
        <v>1</v>
      </c>
    </row>
    <row r="622" spans="23:26" x14ac:dyDescent="0.25">
      <c r="W622" s="4" t="s">
        <v>301</v>
      </c>
      <c r="X622" t="str">
        <f>INDEX(B:B,MATCH(W622,A:A,0))</f>
        <v>C567</v>
      </c>
      <c r="Y622">
        <v>1</v>
      </c>
      <c r="Z622">
        <v>1</v>
      </c>
    </row>
    <row r="623" spans="23:26" x14ac:dyDescent="0.25">
      <c r="W623" s="4" t="s">
        <v>301</v>
      </c>
      <c r="X623" t="str">
        <f>INDEX(B:B,MATCH(W623,A:A,0))</f>
        <v>C567</v>
      </c>
      <c r="Y623">
        <v>2</v>
      </c>
      <c r="Z623">
        <v>1</v>
      </c>
    </row>
    <row r="624" spans="23:26" x14ac:dyDescent="0.25">
      <c r="W624" s="4" t="s">
        <v>301</v>
      </c>
      <c r="X624" t="str">
        <f>INDEX(B:B,MATCH(W624,A:A,0))</f>
        <v>C567</v>
      </c>
      <c r="Y624">
        <v>1</v>
      </c>
    </row>
    <row r="625" spans="23:26" x14ac:dyDescent="0.25">
      <c r="W625" s="4" t="s">
        <v>302</v>
      </c>
      <c r="X625" t="str">
        <f>INDEX(B:B,MATCH(W625,A:A,0))</f>
        <v>C567</v>
      </c>
      <c r="Y625">
        <v>4</v>
      </c>
      <c r="Z625">
        <v>2</v>
      </c>
    </row>
    <row r="626" spans="23:26" x14ac:dyDescent="0.25">
      <c r="W626" s="4" t="s">
        <v>302</v>
      </c>
      <c r="X626" t="str">
        <f>INDEX(B:B,MATCH(W626,A:A,0))</f>
        <v>C567</v>
      </c>
      <c r="Z626">
        <v>1</v>
      </c>
    </row>
    <row r="627" spans="23:26" x14ac:dyDescent="0.25">
      <c r="W627" s="4" t="s">
        <v>303</v>
      </c>
      <c r="X627" t="str">
        <f>INDEX(B:B,MATCH(W627,A:A,0))</f>
        <v>F949</v>
      </c>
      <c r="Y627">
        <v>3</v>
      </c>
    </row>
    <row r="628" spans="23:26" x14ac:dyDescent="0.25">
      <c r="W628" s="4" t="s">
        <v>303</v>
      </c>
      <c r="X628" t="str">
        <f>INDEX(B:B,MATCH(W628,A:A,0))</f>
        <v>F949</v>
      </c>
      <c r="Y628">
        <v>1</v>
      </c>
    </row>
    <row r="629" spans="23:26" x14ac:dyDescent="0.25">
      <c r="W629" s="4" t="s">
        <v>303</v>
      </c>
      <c r="X629" t="str">
        <f>INDEX(B:B,MATCH(W629,A:A,0))</f>
        <v>F949</v>
      </c>
      <c r="Y629">
        <v>3</v>
      </c>
    </row>
    <row r="630" spans="23:26" x14ac:dyDescent="0.25">
      <c r="W630" s="4" t="s">
        <v>303</v>
      </c>
      <c r="X630" t="str">
        <f>INDEX(B:B,MATCH(W630,A:A,0))</f>
        <v>F949</v>
      </c>
      <c r="Y630">
        <v>3</v>
      </c>
    </row>
    <row r="631" spans="23:26" x14ac:dyDescent="0.25">
      <c r="W631" s="4" t="s">
        <v>303</v>
      </c>
      <c r="X631" t="str">
        <f>INDEX(B:B,MATCH(W631,A:A,0))</f>
        <v>F949</v>
      </c>
      <c r="Y631">
        <v>1</v>
      </c>
    </row>
    <row r="632" spans="23:26" x14ac:dyDescent="0.25">
      <c r="W632" s="4" t="s">
        <v>303</v>
      </c>
      <c r="X632" t="str">
        <f>INDEX(B:B,MATCH(W632,A:A,0))</f>
        <v>F949</v>
      </c>
      <c r="Y632">
        <v>3</v>
      </c>
    </row>
    <row r="633" spans="23:26" x14ac:dyDescent="0.25">
      <c r="W633" s="4" t="s">
        <v>303</v>
      </c>
      <c r="X633" t="str">
        <f>INDEX(B:B,MATCH(W633,A:A,0))</f>
        <v>F949</v>
      </c>
      <c r="Y633">
        <v>1</v>
      </c>
    </row>
    <row r="634" spans="23:26" x14ac:dyDescent="0.25">
      <c r="W634" t="s">
        <v>304</v>
      </c>
      <c r="X634" t="str">
        <f>INDEX(B:B,MATCH(W634,A:A,0))</f>
        <v>F949</v>
      </c>
      <c r="Y634">
        <v>1</v>
      </c>
    </row>
    <row r="635" spans="23:26" x14ac:dyDescent="0.25">
      <c r="W635" t="s">
        <v>304</v>
      </c>
      <c r="X635" t="str">
        <f>INDEX(B:B,MATCH(W635,A:A,0))</f>
        <v>F949</v>
      </c>
      <c r="Y635">
        <v>2</v>
      </c>
    </row>
    <row r="636" spans="23:26" x14ac:dyDescent="0.25">
      <c r="W636" t="s">
        <v>304</v>
      </c>
      <c r="X636" t="str">
        <f>INDEX(B:B,MATCH(W636,A:A,0))</f>
        <v>F949</v>
      </c>
      <c r="Y636">
        <v>4</v>
      </c>
    </row>
    <row r="637" spans="23:26" x14ac:dyDescent="0.25">
      <c r="W637" t="s">
        <v>304</v>
      </c>
      <c r="X637" t="str">
        <f>INDEX(B:B,MATCH(W637,A:A,0))</f>
        <v>F949</v>
      </c>
      <c r="Y637">
        <v>1</v>
      </c>
    </row>
    <row r="638" spans="23:26" x14ac:dyDescent="0.25">
      <c r="W638" t="s">
        <v>304</v>
      </c>
      <c r="X638" t="str">
        <f>INDEX(B:B,MATCH(W638,A:A,0))</f>
        <v>F949</v>
      </c>
      <c r="Y638">
        <v>1</v>
      </c>
    </row>
    <row r="639" spans="23:26" x14ac:dyDescent="0.25">
      <c r="W639" t="s">
        <v>304</v>
      </c>
      <c r="X639" t="str">
        <f>INDEX(B:B,MATCH(W639,A:A,0))</f>
        <v>F949</v>
      </c>
      <c r="Y639">
        <v>1</v>
      </c>
    </row>
    <row r="640" spans="23:26" x14ac:dyDescent="0.25">
      <c r="W640" t="s">
        <v>304</v>
      </c>
      <c r="X640" t="str">
        <f>INDEX(B:B,MATCH(W640,A:A,0))</f>
        <v>F949</v>
      </c>
      <c r="Y640">
        <v>1</v>
      </c>
    </row>
    <row r="641" spans="23:26" x14ac:dyDescent="0.25">
      <c r="W641" s="4" t="s">
        <v>305</v>
      </c>
      <c r="X641" t="str">
        <f>INDEX(B:B,MATCH(W641,A:A,0))</f>
        <v>F949</v>
      </c>
      <c r="Y641">
        <v>1</v>
      </c>
    </row>
    <row r="642" spans="23:26" x14ac:dyDescent="0.25">
      <c r="W642" s="4" t="s">
        <v>305</v>
      </c>
      <c r="X642" t="str">
        <f>INDEX(B:B,MATCH(W642,A:A,0))</f>
        <v>F949</v>
      </c>
      <c r="Y642">
        <v>1</v>
      </c>
    </row>
    <row r="643" spans="23:26" x14ac:dyDescent="0.25">
      <c r="W643" s="4" t="s">
        <v>305</v>
      </c>
      <c r="X643" t="str">
        <f>INDEX(B:B,MATCH(W643,A:A,0))</f>
        <v>F949</v>
      </c>
      <c r="Y643">
        <v>3</v>
      </c>
    </row>
    <row r="644" spans="23:26" x14ac:dyDescent="0.25">
      <c r="W644" s="4" t="s">
        <v>305</v>
      </c>
      <c r="X644" t="str">
        <f>INDEX(B:B,MATCH(W644,A:A,0))</f>
        <v>F949</v>
      </c>
      <c r="Y644">
        <v>1</v>
      </c>
    </row>
    <row r="645" spans="23:26" x14ac:dyDescent="0.25">
      <c r="W645" s="4" t="s">
        <v>306</v>
      </c>
      <c r="X645" t="str">
        <f>INDEX(B:B,MATCH(W645,A:A,0))</f>
        <v>F949</v>
      </c>
      <c r="Y645">
        <v>1</v>
      </c>
    </row>
    <row r="646" spans="23:26" x14ac:dyDescent="0.25">
      <c r="W646" s="4" t="s">
        <v>306</v>
      </c>
      <c r="X646" t="str">
        <f>INDEX(B:B,MATCH(W646,A:A,0))</f>
        <v>F949</v>
      </c>
      <c r="Y646">
        <v>2</v>
      </c>
      <c r="Z646">
        <v>1</v>
      </c>
    </row>
    <row r="647" spans="23:26" x14ac:dyDescent="0.25">
      <c r="W647" s="4" t="s">
        <v>307</v>
      </c>
      <c r="X647" t="str">
        <f>INDEX(B:B,MATCH(W647,A:A,0))</f>
        <v>F949</v>
      </c>
      <c r="Y647">
        <v>2</v>
      </c>
    </row>
    <row r="648" spans="23:26" x14ac:dyDescent="0.25">
      <c r="W648" s="4" t="s">
        <v>307</v>
      </c>
      <c r="X648" t="str">
        <f>INDEX(B:B,MATCH(W648,A:A,0))</f>
        <v>F949</v>
      </c>
      <c r="Y648">
        <v>1</v>
      </c>
    </row>
    <row r="649" spans="23:26" x14ac:dyDescent="0.25">
      <c r="W649" s="4" t="s">
        <v>307</v>
      </c>
      <c r="X649" t="str">
        <f>INDEX(B:B,MATCH(W649,A:A,0))</f>
        <v>F949</v>
      </c>
      <c r="Y649">
        <v>1</v>
      </c>
    </row>
    <row r="650" spans="23:26" x14ac:dyDescent="0.25">
      <c r="W650" s="4" t="s">
        <v>307</v>
      </c>
      <c r="X650" t="str">
        <f>INDEX(B:B,MATCH(W650,A:A,0))</f>
        <v>F949</v>
      </c>
      <c r="Y650">
        <v>1</v>
      </c>
    </row>
    <row r="651" spans="23:26" x14ac:dyDescent="0.25">
      <c r="W651" s="4" t="s">
        <v>307</v>
      </c>
      <c r="X651" t="str">
        <f>INDEX(B:B,MATCH(W651,A:A,0))</f>
        <v>F949</v>
      </c>
      <c r="Y651">
        <v>1</v>
      </c>
    </row>
    <row r="652" spans="23:26" x14ac:dyDescent="0.25">
      <c r="W652" s="4" t="s">
        <v>307</v>
      </c>
      <c r="X652" t="str">
        <f>INDEX(B:B,MATCH(W652,A:A,0))</f>
        <v>F949</v>
      </c>
      <c r="Y652">
        <v>1</v>
      </c>
    </row>
    <row r="653" spans="23:26" x14ac:dyDescent="0.25">
      <c r="W653" s="4" t="s">
        <v>307</v>
      </c>
      <c r="X653" t="str">
        <f>INDEX(B:B,MATCH(W653,A:A,0))</f>
        <v>F949</v>
      </c>
      <c r="Y653">
        <v>1</v>
      </c>
    </row>
    <row r="654" spans="23:26" x14ac:dyDescent="0.25">
      <c r="W654" s="4" t="s">
        <v>307</v>
      </c>
      <c r="X654" t="str">
        <f>INDEX(B:B,MATCH(W654,A:A,0))</f>
        <v>F949</v>
      </c>
      <c r="Y654">
        <v>1</v>
      </c>
    </row>
    <row r="655" spans="23:26" x14ac:dyDescent="0.25">
      <c r="W655" t="s">
        <v>308</v>
      </c>
      <c r="X655" t="str">
        <f>INDEX(B:B,MATCH(W655,A:A,0))</f>
        <v>D212</v>
      </c>
      <c r="Y655">
        <v>2</v>
      </c>
    </row>
    <row r="656" spans="23:26" x14ac:dyDescent="0.25">
      <c r="W656" s="4" t="s">
        <v>309</v>
      </c>
      <c r="X656" t="str">
        <f>INDEX(B:B,MATCH(W656,A:A,0))</f>
        <v>D212</v>
      </c>
      <c r="Y656">
        <v>3</v>
      </c>
    </row>
    <row r="657" spans="23:25" x14ac:dyDescent="0.25">
      <c r="W657" s="4" t="s">
        <v>309</v>
      </c>
      <c r="X657" t="str">
        <f>INDEX(B:B,MATCH(W657,A:A,0))</f>
        <v>D212</v>
      </c>
      <c r="Y657">
        <v>2</v>
      </c>
    </row>
    <row r="658" spans="23:25" x14ac:dyDescent="0.25">
      <c r="W658" s="4" t="s">
        <v>309</v>
      </c>
      <c r="X658" t="str">
        <f>INDEX(B:B,MATCH(W658,A:A,0))</f>
        <v>D212</v>
      </c>
      <c r="Y658">
        <v>3</v>
      </c>
    </row>
    <row r="659" spans="23:25" x14ac:dyDescent="0.25">
      <c r="W659" s="4" t="s">
        <v>309</v>
      </c>
      <c r="X659" t="str">
        <f>INDEX(B:B,MATCH(W659,A:A,0))</f>
        <v>D212</v>
      </c>
      <c r="Y659">
        <v>3</v>
      </c>
    </row>
    <row r="660" spans="23:25" x14ac:dyDescent="0.25">
      <c r="W660" s="4" t="s">
        <v>309</v>
      </c>
      <c r="X660" t="str">
        <f>INDEX(B:B,MATCH(W660,A:A,0))</f>
        <v>D212</v>
      </c>
      <c r="Y660">
        <v>1</v>
      </c>
    </row>
    <row r="661" spans="23:25" x14ac:dyDescent="0.25">
      <c r="W661" s="4" t="s">
        <v>309</v>
      </c>
      <c r="X661" t="str">
        <f>INDEX(B:B,MATCH(W661,A:A,0))</f>
        <v>D212</v>
      </c>
      <c r="Y661">
        <v>3</v>
      </c>
    </row>
    <row r="662" spans="23:25" x14ac:dyDescent="0.25">
      <c r="W662" s="4" t="s">
        <v>309</v>
      </c>
      <c r="X662" t="str">
        <f>INDEX(B:B,MATCH(W662,A:A,0))</f>
        <v>D212</v>
      </c>
      <c r="Y662">
        <v>2</v>
      </c>
    </row>
    <row r="663" spans="23:25" x14ac:dyDescent="0.25">
      <c r="W663" s="4" t="s">
        <v>309</v>
      </c>
      <c r="X663" t="str">
        <f>INDEX(B:B,MATCH(W663,A:A,0))</f>
        <v>D212</v>
      </c>
      <c r="Y663">
        <v>1</v>
      </c>
    </row>
    <row r="664" spans="23:25" x14ac:dyDescent="0.25">
      <c r="W664" s="4" t="s">
        <v>309</v>
      </c>
      <c r="X664" t="str">
        <f>INDEX(B:B,MATCH(W664,A:A,0))</f>
        <v>D212</v>
      </c>
      <c r="Y664">
        <v>2</v>
      </c>
    </row>
    <row r="665" spans="23:25" x14ac:dyDescent="0.25">
      <c r="W665" s="4" t="s">
        <v>309</v>
      </c>
      <c r="X665" t="str">
        <f>INDEX(B:B,MATCH(W665,A:A,0))</f>
        <v>D212</v>
      </c>
      <c r="Y665">
        <v>1</v>
      </c>
    </row>
    <row r="666" spans="23:25" x14ac:dyDescent="0.25">
      <c r="W666" s="4" t="s">
        <v>309</v>
      </c>
      <c r="X666" t="str">
        <f>INDEX(B:B,MATCH(W666,A:A,0))</f>
        <v>D212</v>
      </c>
      <c r="Y666">
        <v>1</v>
      </c>
    </row>
    <row r="667" spans="23:25" x14ac:dyDescent="0.25">
      <c r="W667" s="4" t="s">
        <v>310</v>
      </c>
      <c r="X667" t="str">
        <f>INDEX(B:B,MATCH(W667,A:A,0))</f>
        <v>D212</v>
      </c>
      <c r="Y667">
        <v>5</v>
      </c>
    </row>
    <row r="668" spans="23:25" x14ac:dyDescent="0.25">
      <c r="W668" s="4" t="s">
        <v>310</v>
      </c>
      <c r="X668" t="str">
        <f>INDEX(B:B,MATCH(W668,A:A,0))</f>
        <v>D212</v>
      </c>
      <c r="Y668">
        <v>2</v>
      </c>
    </row>
    <row r="669" spans="23:25" x14ac:dyDescent="0.25">
      <c r="W669" s="4" t="s">
        <v>310</v>
      </c>
      <c r="X669" t="str">
        <f>INDEX(B:B,MATCH(W669,A:A,0))</f>
        <v>D212</v>
      </c>
      <c r="Y669">
        <v>5</v>
      </c>
    </row>
    <row r="670" spans="23:25" x14ac:dyDescent="0.25">
      <c r="W670" s="4" t="s">
        <v>311</v>
      </c>
      <c r="X670" t="str">
        <f>INDEX(B:B,MATCH(W670,A:A,0))</f>
        <v>D212</v>
      </c>
      <c r="Y670">
        <v>1</v>
      </c>
    </row>
    <row r="671" spans="23:25" x14ac:dyDescent="0.25">
      <c r="W671" s="4" t="s">
        <v>311</v>
      </c>
      <c r="X671" t="str">
        <f>INDEX(B:B,MATCH(W671,A:A,0))</f>
        <v>D212</v>
      </c>
      <c r="Y671">
        <v>2</v>
      </c>
    </row>
    <row r="672" spans="23:25" x14ac:dyDescent="0.25">
      <c r="W672" s="4" t="s">
        <v>311</v>
      </c>
      <c r="X672" t="str">
        <f>INDEX(B:B,MATCH(W672,A:A,0))</f>
        <v>D212</v>
      </c>
      <c r="Y672">
        <v>2</v>
      </c>
    </row>
    <row r="673" spans="23:26" x14ac:dyDescent="0.25">
      <c r="W673" s="4" t="s">
        <v>311</v>
      </c>
      <c r="X673" t="str">
        <f>INDEX(B:B,MATCH(W673,A:A,0))</f>
        <v>D212</v>
      </c>
      <c r="Y673">
        <v>1</v>
      </c>
      <c r="Z673">
        <v>1</v>
      </c>
    </row>
    <row r="674" spans="23:26" x14ac:dyDescent="0.25">
      <c r="W674" s="4" t="s">
        <v>311</v>
      </c>
      <c r="X674" t="str">
        <f>INDEX(B:B,MATCH(W674,A:A,0))</f>
        <v>D212</v>
      </c>
      <c r="Y674">
        <v>2</v>
      </c>
    </row>
    <row r="675" spans="23:26" x14ac:dyDescent="0.25">
      <c r="W675" s="4" t="s">
        <v>311</v>
      </c>
      <c r="X675" t="str">
        <f>INDEX(B:B,MATCH(W675,A:A,0))</f>
        <v>D212</v>
      </c>
      <c r="Y675">
        <v>1</v>
      </c>
    </row>
    <row r="676" spans="23:26" x14ac:dyDescent="0.25">
      <c r="W676" s="4" t="s">
        <v>311</v>
      </c>
      <c r="X676" t="str">
        <f>INDEX(B:B,MATCH(W676,A:A,0))</f>
        <v>D212</v>
      </c>
      <c r="Y676">
        <v>3</v>
      </c>
    </row>
    <row r="677" spans="23:26" x14ac:dyDescent="0.25">
      <c r="W677" s="4" t="s">
        <v>311</v>
      </c>
      <c r="X677" t="str">
        <f>INDEX(B:B,MATCH(W677,A:A,0))</f>
        <v>D212</v>
      </c>
      <c r="Y677">
        <v>2</v>
      </c>
    </row>
    <row r="678" spans="23:26" x14ac:dyDescent="0.25">
      <c r="W678" s="4" t="s">
        <v>311</v>
      </c>
      <c r="X678" t="str">
        <f>INDEX(B:B,MATCH(W678,A:A,0))</f>
        <v>D212</v>
      </c>
      <c r="Y678">
        <v>1</v>
      </c>
    </row>
    <row r="679" spans="23:26" x14ac:dyDescent="0.25">
      <c r="W679" s="4" t="s">
        <v>311</v>
      </c>
      <c r="X679" t="str">
        <f>INDEX(B:B,MATCH(W679,A:A,0))</f>
        <v>D212</v>
      </c>
      <c r="Y679">
        <v>1</v>
      </c>
    </row>
    <row r="680" spans="23:26" x14ac:dyDescent="0.25">
      <c r="W680" s="4" t="s">
        <v>311</v>
      </c>
      <c r="X680" t="str">
        <f>INDEX(B:B,MATCH(W680,A:A,0))</f>
        <v>D212</v>
      </c>
      <c r="Y680">
        <v>1</v>
      </c>
    </row>
    <row r="681" spans="23:26" x14ac:dyDescent="0.25">
      <c r="W681" s="4" t="s">
        <v>311</v>
      </c>
      <c r="X681" t="str">
        <f>INDEX(B:B,MATCH(W681,A:A,0))</f>
        <v>D212</v>
      </c>
      <c r="Y681">
        <v>1</v>
      </c>
    </row>
    <row r="682" spans="23:26" x14ac:dyDescent="0.25">
      <c r="W682" s="4" t="s">
        <v>311</v>
      </c>
      <c r="X682" t="str">
        <f>INDEX(B:B,MATCH(W682,A:A,0))</f>
        <v>D212</v>
      </c>
      <c r="Y682">
        <v>1</v>
      </c>
    </row>
    <row r="683" spans="23:26" x14ac:dyDescent="0.25">
      <c r="W683" s="4" t="s">
        <v>311</v>
      </c>
      <c r="X683" t="str">
        <f>INDEX(B:B,MATCH(W683,A:A,0))</f>
        <v>D212</v>
      </c>
      <c r="Y683">
        <v>1</v>
      </c>
    </row>
    <row r="684" spans="23:26" x14ac:dyDescent="0.25">
      <c r="W684" s="4" t="s">
        <v>311</v>
      </c>
      <c r="X684" t="str">
        <f>INDEX(B:B,MATCH(W684,A:A,0))</f>
        <v>D212</v>
      </c>
      <c r="Y684">
        <v>1</v>
      </c>
    </row>
    <row r="685" spans="23:26" x14ac:dyDescent="0.25">
      <c r="W685" s="4" t="s">
        <v>311</v>
      </c>
      <c r="X685" t="str">
        <f>INDEX(B:B,MATCH(W685,A:A,0))</f>
        <v>D212</v>
      </c>
      <c r="Y685">
        <v>1</v>
      </c>
    </row>
    <row r="686" spans="23:26" x14ac:dyDescent="0.25">
      <c r="W686" s="4" t="s">
        <v>312</v>
      </c>
      <c r="X686" t="str">
        <f>INDEX(B:B,MATCH(W686,A:A,0))</f>
        <v>D212</v>
      </c>
      <c r="Y686">
        <v>3</v>
      </c>
    </row>
    <row r="687" spans="23:26" x14ac:dyDescent="0.25">
      <c r="W687" s="4" t="s">
        <v>312</v>
      </c>
      <c r="X687" t="str">
        <f>INDEX(B:B,MATCH(W687,A:A,0))</f>
        <v>D212</v>
      </c>
      <c r="Y687">
        <v>4</v>
      </c>
    </row>
    <row r="688" spans="23:26" x14ac:dyDescent="0.25">
      <c r="W688" s="4" t="s">
        <v>312</v>
      </c>
      <c r="X688" t="str">
        <f>INDEX(B:B,MATCH(W688,A:A,0))</f>
        <v>D212</v>
      </c>
      <c r="Y688">
        <v>1</v>
      </c>
    </row>
    <row r="689" spans="23:25" x14ac:dyDescent="0.25">
      <c r="W689" s="4" t="s">
        <v>313</v>
      </c>
      <c r="X689" t="str">
        <f>INDEX(B:B,MATCH(W689,A:A,0))</f>
        <v>X247</v>
      </c>
      <c r="Y689">
        <v>3</v>
      </c>
    </row>
    <row r="690" spans="23:25" x14ac:dyDescent="0.25">
      <c r="W690" s="4" t="s">
        <v>313</v>
      </c>
      <c r="X690" t="str">
        <f>INDEX(B:B,MATCH(W690,A:A,0))</f>
        <v>X247</v>
      </c>
      <c r="Y690">
        <v>2</v>
      </c>
    </row>
    <row r="691" spans="23:25" x14ac:dyDescent="0.25">
      <c r="W691" s="4" t="s">
        <v>313</v>
      </c>
      <c r="X691" t="str">
        <f>INDEX(B:B,MATCH(W691,A:A,0))</f>
        <v>X247</v>
      </c>
      <c r="Y691">
        <v>1</v>
      </c>
    </row>
    <row r="692" spans="23:25" x14ac:dyDescent="0.25">
      <c r="W692" s="4" t="s">
        <v>313</v>
      </c>
      <c r="X692" t="str">
        <f>INDEX(B:B,MATCH(W692,A:A,0))</f>
        <v>X247</v>
      </c>
      <c r="Y692">
        <v>6</v>
      </c>
    </row>
    <row r="693" spans="23:25" x14ac:dyDescent="0.25">
      <c r="W693" s="4" t="s">
        <v>313</v>
      </c>
      <c r="X693" t="str">
        <f>INDEX(B:B,MATCH(W693,A:A,0))</f>
        <v>X247</v>
      </c>
      <c r="Y693">
        <v>2</v>
      </c>
    </row>
    <row r="694" spans="23:25" x14ac:dyDescent="0.25">
      <c r="W694" s="4" t="s">
        <v>314</v>
      </c>
      <c r="X694" t="str">
        <f>INDEX(B:B,MATCH(W694,A:A,0))</f>
        <v>X247</v>
      </c>
      <c r="Y694">
        <v>1</v>
      </c>
    </row>
    <row r="695" spans="23:25" x14ac:dyDescent="0.25">
      <c r="W695" s="4" t="s">
        <v>315</v>
      </c>
      <c r="X695" t="str">
        <f>INDEX(B:B,MATCH(W695,A:A,0))</f>
        <v>X247</v>
      </c>
      <c r="Y695">
        <v>4</v>
      </c>
    </row>
    <row r="696" spans="23:25" x14ac:dyDescent="0.25">
      <c r="W696" s="4" t="s">
        <v>315</v>
      </c>
      <c r="X696" t="str">
        <f>INDEX(B:B,MATCH(W696,A:A,0))</f>
        <v>X247</v>
      </c>
      <c r="Y696">
        <v>1</v>
      </c>
    </row>
    <row r="697" spans="23:25" x14ac:dyDescent="0.25">
      <c r="W697" s="4" t="s">
        <v>315</v>
      </c>
      <c r="X697" t="str">
        <f>INDEX(B:B,MATCH(W697,A:A,0))</f>
        <v>X247</v>
      </c>
      <c r="Y697">
        <v>1</v>
      </c>
    </row>
    <row r="698" spans="23:25" x14ac:dyDescent="0.25">
      <c r="W698" s="4" t="s">
        <v>315</v>
      </c>
      <c r="X698" t="str">
        <f>INDEX(B:B,MATCH(W698,A:A,0))</f>
        <v>X247</v>
      </c>
      <c r="Y698">
        <v>1</v>
      </c>
    </row>
    <row r="699" spans="23:25" x14ac:dyDescent="0.25">
      <c r="W699" s="4" t="s">
        <v>316</v>
      </c>
      <c r="X699" t="str">
        <f>INDEX(B:B,MATCH(W699,A:A,0))</f>
        <v>X247</v>
      </c>
      <c r="Y699">
        <v>1</v>
      </c>
    </row>
    <row r="700" spans="23:25" x14ac:dyDescent="0.25">
      <c r="W700" s="4" t="s">
        <v>316</v>
      </c>
      <c r="X700" t="str">
        <f>INDEX(B:B,MATCH(W700,A:A,0))</f>
        <v>X247</v>
      </c>
      <c r="Y700">
        <v>1</v>
      </c>
    </row>
    <row r="701" spans="23:25" x14ac:dyDescent="0.25">
      <c r="W701" s="4" t="s">
        <v>317</v>
      </c>
      <c r="X701" t="str">
        <f>INDEX(B:B,MATCH(W701,A:A,0))</f>
        <v>X247</v>
      </c>
      <c r="Y701">
        <v>3</v>
      </c>
    </row>
    <row r="702" spans="23:25" x14ac:dyDescent="0.25">
      <c r="W702" s="4" t="s">
        <v>317</v>
      </c>
      <c r="X702" t="str">
        <f>INDEX(B:B,MATCH(W702,A:A,0))</f>
        <v>X247</v>
      </c>
      <c r="Y702">
        <v>1</v>
      </c>
    </row>
    <row r="703" spans="23:25" x14ac:dyDescent="0.25">
      <c r="W703" s="4" t="s">
        <v>317</v>
      </c>
      <c r="X703" t="str">
        <f>INDEX(B:B,MATCH(W703,A:A,0))</f>
        <v>X247</v>
      </c>
      <c r="Y703">
        <v>3</v>
      </c>
    </row>
    <row r="704" spans="23:25" x14ac:dyDescent="0.25">
      <c r="W704" s="4" t="s">
        <v>317</v>
      </c>
      <c r="X704" t="str">
        <f>INDEX(B:B,MATCH(W704,A:A,0))</f>
        <v>X247</v>
      </c>
      <c r="Y704">
        <v>1</v>
      </c>
    </row>
    <row r="705" spans="23:26" x14ac:dyDescent="0.25">
      <c r="W705" t="s">
        <v>318</v>
      </c>
      <c r="X705" t="str">
        <f>INDEX(B:B,MATCH(W705,A:A,0))</f>
        <v>F184</v>
      </c>
      <c r="Y705">
        <v>1</v>
      </c>
      <c r="Z705">
        <v>2</v>
      </c>
    </row>
    <row r="706" spans="23:26" x14ac:dyDescent="0.25">
      <c r="W706" t="s">
        <v>318</v>
      </c>
      <c r="X706" t="str">
        <f>INDEX(B:B,MATCH(W706,A:A,0))</f>
        <v>F184</v>
      </c>
      <c r="Y706">
        <v>1</v>
      </c>
    </row>
    <row r="707" spans="23:26" x14ac:dyDescent="0.25">
      <c r="W707" t="s">
        <v>319</v>
      </c>
      <c r="X707" t="str">
        <f>INDEX(B:B,MATCH(W707,A:A,0))</f>
        <v>F184</v>
      </c>
      <c r="Y707">
        <v>2</v>
      </c>
    </row>
    <row r="708" spans="23:26" x14ac:dyDescent="0.25">
      <c r="W708" s="4" t="s">
        <v>320</v>
      </c>
      <c r="X708" t="str">
        <f>INDEX(B:B,MATCH(W708,A:A,0))</f>
        <v>F184</v>
      </c>
      <c r="Y708">
        <v>3</v>
      </c>
    </row>
    <row r="709" spans="23:26" x14ac:dyDescent="0.25">
      <c r="W709" s="4" t="s">
        <v>321</v>
      </c>
      <c r="X709" t="str">
        <f>INDEX(B:B,MATCH(W709,A:A,0))</f>
        <v>F184</v>
      </c>
      <c r="Y709">
        <v>5</v>
      </c>
      <c r="Z709">
        <v>3</v>
      </c>
    </row>
    <row r="710" spans="23:26" x14ac:dyDescent="0.25">
      <c r="W710" s="4" t="s">
        <v>321</v>
      </c>
      <c r="X710" t="str">
        <f>INDEX(B:B,MATCH(W710,A:A,0))</f>
        <v>F184</v>
      </c>
      <c r="Z710">
        <v>3</v>
      </c>
    </row>
    <row r="711" spans="23:26" x14ac:dyDescent="0.25">
      <c r="W711" s="4" t="s">
        <v>322</v>
      </c>
      <c r="X711" t="str">
        <f>INDEX(B:B,MATCH(W711,A:A,0))</f>
        <v>F184</v>
      </c>
      <c r="Y711">
        <v>1</v>
      </c>
    </row>
    <row r="712" spans="23:26" x14ac:dyDescent="0.25">
      <c r="W712" t="s">
        <v>417</v>
      </c>
      <c r="X712">
        <v>554</v>
      </c>
      <c r="Y712">
        <v>3</v>
      </c>
    </row>
    <row r="713" spans="23:26" x14ac:dyDescent="0.25">
      <c r="W713" t="s">
        <v>417</v>
      </c>
      <c r="X713">
        <v>554</v>
      </c>
      <c r="Y713">
        <v>1</v>
      </c>
      <c r="Z713">
        <v>2</v>
      </c>
    </row>
    <row r="714" spans="23:26" x14ac:dyDescent="0.25">
      <c r="W714" t="s">
        <v>417</v>
      </c>
      <c r="X714">
        <v>554</v>
      </c>
      <c r="Y714">
        <v>9</v>
      </c>
    </row>
    <row r="715" spans="23:26" x14ac:dyDescent="0.25">
      <c r="W715" t="s">
        <v>417</v>
      </c>
      <c r="X715">
        <v>554</v>
      </c>
      <c r="Y715">
        <v>2</v>
      </c>
    </row>
    <row r="716" spans="23:26" x14ac:dyDescent="0.25">
      <c r="W716" t="s">
        <v>417</v>
      </c>
      <c r="X716">
        <v>554</v>
      </c>
      <c r="Y716">
        <v>1</v>
      </c>
    </row>
    <row r="717" spans="23:26" x14ac:dyDescent="0.25">
      <c r="W717" t="s">
        <v>417</v>
      </c>
      <c r="X717">
        <v>554</v>
      </c>
      <c r="Y717">
        <v>5</v>
      </c>
    </row>
    <row r="718" spans="23:26" x14ac:dyDescent="0.25">
      <c r="W718" t="s">
        <v>417</v>
      </c>
      <c r="X718">
        <v>554</v>
      </c>
      <c r="Y718">
        <v>5</v>
      </c>
    </row>
    <row r="719" spans="23:26" x14ac:dyDescent="0.25">
      <c r="W719" t="s">
        <v>417</v>
      </c>
      <c r="X719">
        <v>554</v>
      </c>
      <c r="Y719">
        <v>1</v>
      </c>
    </row>
    <row r="720" spans="23:26" x14ac:dyDescent="0.25">
      <c r="W720" t="s">
        <v>417</v>
      </c>
      <c r="X720">
        <v>554</v>
      </c>
      <c r="Y720">
        <v>2</v>
      </c>
    </row>
    <row r="721" spans="23:26" x14ac:dyDescent="0.25">
      <c r="W721" t="s">
        <v>418</v>
      </c>
      <c r="X721">
        <v>554</v>
      </c>
      <c r="Y721">
        <v>1</v>
      </c>
    </row>
    <row r="722" spans="23:26" x14ac:dyDescent="0.25">
      <c r="W722" t="s">
        <v>418</v>
      </c>
      <c r="X722">
        <v>554</v>
      </c>
      <c r="Y722">
        <v>3</v>
      </c>
    </row>
    <row r="723" spans="23:26" x14ac:dyDescent="0.25">
      <c r="W723" t="s">
        <v>418</v>
      </c>
      <c r="X723">
        <v>554</v>
      </c>
      <c r="Y723">
        <v>1</v>
      </c>
    </row>
    <row r="724" spans="23:26" x14ac:dyDescent="0.25">
      <c r="W724" t="s">
        <v>418</v>
      </c>
      <c r="X724">
        <v>554</v>
      </c>
      <c r="Y724">
        <v>2</v>
      </c>
    </row>
    <row r="725" spans="23:26" x14ac:dyDescent="0.25">
      <c r="W725" t="s">
        <v>418</v>
      </c>
      <c r="X725">
        <v>554</v>
      </c>
      <c r="Y725">
        <v>1</v>
      </c>
      <c r="Z725">
        <v>4</v>
      </c>
    </row>
    <row r="726" spans="23:26" x14ac:dyDescent="0.25">
      <c r="W726" t="s">
        <v>418</v>
      </c>
      <c r="X726">
        <v>554</v>
      </c>
      <c r="Y726">
        <v>4</v>
      </c>
    </row>
    <row r="727" spans="23:26" x14ac:dyDescent="0.25">
      <c r="W727" t="s">
        <v>418</v>
      </c>
      <c r="X727">
        <v>554</v>
      </c>
      <c r="Y727">
        <v>2</v>
      </c>
    </row>
    <row r="728" spans="23:26" x14ac:dyDescent="0.25">
      <c r="W728" t="s">
        <v>418</v>
      </c>
      <c r="X728">
        <v>554</v>
      </c>
      <c r="Y728">
        <v>2</v>
      </c>
    </row>
    <row r="729" spans="23:26" x14ac:dyDescent="0.25">
      <c r="W729" t="s">
        <v>418</v>
      </c>
      <c r="X729">
        <v>554</v>
      </c>
      <c r="Y729">
        <v>2</v>
      </c>
    </row>
    <row r="730" spans="23:26" x14ac:dyDescent="0.25">
      <c r="W730" t="s">
        <v>418</v>
      </c>
      <c r="X730">
        <v>554</v>
      </c>
      <c r="Y730">
        <v>1</v>
      </c>
    </row>
    <row r="731" spans="23:26" x14ac:dyDescent="0.25">
      <c r="W731" t="s">
        <v>418</v>
      </c>
      <c r="X731">
        <v>554</v>
      </c>
      <c r="Y731">
        <v>3</v>
      </c>
    </row>
    <row r="732" spans="23:26" x14ac:dyDescent="0.25">
      <c r="W732" t="s">
        <v>418</v>
      </c>
      <c r="X732">
        <v>554</v>
      </c>
      <c r="Y732">
        <v>3</v>
      </c>
    </row>
    <row r="733" spans="23:26" x14ac:dyDescent="0.25">
      <c r="W733" t="s">
        <v>418</v>
      </c>
      <c r="X733">
        <v>554</v>
      </c>
      <c r="Y733">
        <v>1</v>
      </c>
    </row>
    <row r="734" spans="23:26" x14ac:dyDescent="0.25">
      <c r="W734" t="s">
        <v>418</v>
      </c>
      <c r="X734">
        <v>554</v>
      </c>
      <c r="Y734">
        <v>1</v>
      </c>
    </row>
    <row r="735" spans="23:26" x14ac:dyDescent="0.25">
      <c r="W735" t="s">
        <v>418</v>
      </c>
      <c r="X735">
        <v>554</v>
      </c>
      <c r="Y735">
        <v>1</v>
      </c>
    </row>
    <row r="736" spans="23:26" x14ac:dyDescent="0.25">
      <c r="W736" t="s">
        <v>419</v>
      </c>
      <c r="X736">
        <v>554</v>
      </c>
      <c r="Z736">
        <v>3</v>
      </c>
    </row>
    <row r="737" spans="23:26" x14ac:dyDescent="0.25">
      <c r="W737" t="s">
        <v>419</v>
      </c>
      <c r="X737">
        <v>554</v>
      </c>
      <c r="Y737">
        <v>2</v>
      </c>
    </row>
    <row r="738" spans="23:26" x14ac:dyDescent="0.25">
      <c r="W738" t="s">
        <v>419</v>
      </c>
      <c r="X738">
        <v>554</v>
      </c>
      <c r="Y738">
        <v>1</v>
      </c>
    </row>
    <row r="739" spans="23:26" x14ac:dyDescent="0.25">
      <c r="W739" t="s">
        <v>419</v>
      </c>
      <c r="X739">
        <v>554</v>
      </c>
      <c r="Y739">
        <v>10</v>
      </c>
    </row>
    <row r="740" spans="23:26" x14ac:dyDescent="0.25">
      <c r="W740" t="s">
        <v>419</v>
      </c>
      <c r="X740">
        <v>554</v>
      </c>
      <c r="Y740">
        <v>4</v>
      </c>
      <c r="Z740">
        <v>1</v>
      </c>
    </row>
    <row r="741" spans="23:26" x14ac:dyDescent="0.25">
      <c r="W741" t="s">
        <v>419</v>
      </c>
      <c r="X741">
        <v>554</v>
      </c>
      <c r="Y741">
        <v>2</v>
      </c>
    </row>
    <row r="742" spans="23:26" x14ac:dyDescent="0.25">
      <c r="W742" t="s">
        <v>419</v>
      </c>
      <c r="X742">
        <v>554</v>
      </c>
      <c r="Y742">
        <v>1</v>
      </c>
    </row>
    <row r="743" spans="23:26" x14ac:dyDescent="0.25">
      <c r="W743" t="s">
        <v>419</v>
      </c>
      <c r="X743">
        <v>554</v>
      </c>
      <c r="Y743">
        <v>5</v>
      </c>
    </row>
    <row r="744" spans="23:26" x14ac:dyDescent="0.25">
      <c r="W744" t="s">
        <v>419</v>
      </c>
      <c r="X744">
        <v>554</v>
      </c>
      <c r="Y744">
        <v>3</v>
      </c>
    </row>
    <row r="745" spans="23:26" x14ac:dyDescent="0.25">
      <c r="W745" t="s">
        <v>420</v>
      </c>
      <c r="X745">
        <v>554</v>
      </c>
      <c r="Y745">
        <v>2</v>
      </c>
      <c r="Z745">
        <v>5</v>
      </c>
    </row>
    <row r="746" spans="23:26" x14ac:dyDescent="0.25">
      <c r="W746" t="s">
        <v>420</v>
      </c>
      <c r="X746">
        <v>554</v>
      </c>
      <c r="Y746">
        <v>2</v>
      </c>
    </row>
    <row r="747" spans="23:26" x14ac:dyDescent="0.25">
      <c r="W747" t="s">
        <v>420</v>
      </c>
      <c r="X747">
        <v>554</v>
      </c>
      <c r="Y747">
        <v>2</v>
      </c>
    </row>
    <row r="748" spans="23:26" x14ac:dyDescent="0.25">
      <c r="W748" t="s">
        <v>420</v>
      </c>
      <c r="X748">
        <v>554</v>
      </c>
      <c r="Y748">
        <v>1</v>
      </c>
    </row>
    <row r="749" spans="23:26" x14ac:dyDescent="0.25">
      <c r="W749" t="s">
        <v>420</v>
      </c>
      <c r="X749">
        <v>554</v>
      </c>
      <c r="Y749">
        <v>1</v>
      </c>
    </row>
    <row r="750" spans="23:26" x14ac:dyDescent="0.25">
      <c r="W750" t="s">
        <v>420</v>
      </c>
      <c r="X750">
        <v>554</v>
      </c>
      <c r="Y750">
        <v>1</v>
      </c>
    </row>
    <row r="751" spans="23:26" x14ac:dyDescent="0.25">
      <c r="W751" t="s">
        <v>420</v>
      </c>
      <c r="X751">
        <v>554</v>
      </c>
      <c r="Y751">
        <v>1</v>
      </c>
    </row>
    <row r="752" spans="23:26" x14ac:dyDescent="0.25">
      <c r="W752" t="s">
        <v>420</v>
      </c>
      <c r="X752">
        <v>554</v>
      </c>
      <c r="Y752">
        <v>3</v>
      </c>
    </row>
    <row r="753" spans="23:26" x14ac:dyDescent="0.25">
      <c r="W753" t="s">
        <v>420</v>
      </c>
      <c r="X753">
        <v>554</v>
      </c>
      <c r="Y753">
        <v>1</v>
      </c>
    </row>
    <row r="754" spans="23:26" x14ac:dyDescent="0.25">
      <c r="W754" t="s">
        <v>420</v>
      </c>
      <c r="X754">
        <v>554</v>
      </c>
      <c r="Y754">
        <v>3</v>
      </c>
    </row>
    <row r="755" spans="23:26" x14ac:dyDescent="0.25">
      <c r="W755" t="s">
        <v>420</v>
      </c>
      <c r="X755">
        <v>554</v>
      </c>
      <c r="Y755">
        <v>2</v>
      </c>
    </row>
    <row r="756" spans="23:26" x14ac:dyDescent="0.25">
      <c r="W756" t="s">
        <v>420</v>
      </c>
      <c r="X756">
        <v>554</v>
      </c>
      <c r="Y756">
        <v>1</v>
      </c>
    </row>
    <row r="757" spans="23:26" x14ac:dyDescent="0.25">
      <c r="W757" t="s">
        <v>420</v>
      </c>
      <c r="X757">
        <v>554</v>
      </c>
      <c r="Y757">
        <v>3</v>
      </c>
    </row>
    <row r="758" spans="23:26" x14ac:dyDescent="0.25">
      <c r="W758" t="s">
        <v>421</v>
      </c>
      <c r="X758">
        <v>554</v>
      </c>
      <c r="Y758">
        <v>2</v>
      </c>
    </row>
    <row r="759" spans="23:26" x14ac:dyDescent="0.25">
      <c r="W759" t="s">
        <v>421</v>
      </c>
      <c r="X759">
        <v>554</v>
      </c>
      <c r="Y759">
        <v>1</v>
      </c>
    </row>
    <row r="760" spans="23:26" x14ac:dyDescent="0.25">
      <c r="W760" t="s">
        <v>421</v>
      </c>
      <c r="X760">
        <v>554</v>
      </c>
      <c r="Y760">
        <v>1</v>
      </c>
    </row>
    <row r="761" spans="23:26" x14ac:dyDescent="0.25">
      <c r="W761" t="s">
        <v>421</v>
      </c>
      <c r="X761">
        <v>554</v>
      </c>
      <c r="Y761">
        <v>3</v>
      </c>
    </row>
    <row r="762" spans="23:26" x14ac:dyDescent="0.25">
      <c r="W762" t="s">
        <v>421</v>
      </c>
      <c r="X762">
        <v>554</v>
      </c>
      <c r="Y762">
        <v>1</v>
      </c>
    </row>
    <row r="763" spans="23:26" x14ac:dyDescent="0.25">
      <c r="W763" t="s">
        <v>421</v>
      </c>
      <c r="X763">
        <v>554</v>
      </c>
      <c r="Y763">
        <v>2</v>
      </c>
    </row>
    <row r="764" spans="23:26" x14ac:dyDescent="0.25">
      <c r="W764" t="s">
        <v>421</v>
      </c>
      <c r="X764">
        <v>554</v>
      </c>
      <c r="Y764">
        <v>3</v>
      </c>
    </row>
    <row r="765" spans="23:26" x14ac:dyDescent="0.25">
      <c r="W765" t="s">
        <v>421</v>
      </c>
      <c r="X765">
        <v>554</v>
      </c>
      <c r="Y765">
        <v>1</v>
      </c>
    </row>
    <row r="766" spans="23:26" x14ac:dyDescent="0.25">
      <c r="W766" t="s">
        <v>421</v>
      </c>
      <c r="X766">
        <v>554</v>
      </c>
      <c r="Y766">
        <v>1</v>
      </c>
    </row>
    <row r="767" spans="23:26" x14ac:dyDescent="0.25">
      <c r="W767" t="s">
        <v>421</v>
      </c>
      <c r="X767">
        <v>554</v>
      </c>
      <c r="Y767">
        <v>1</v>
      </c>
    </row>
    <row r="768" spans="23:26" x14ac:dyDescent="0.25">
      <c r="W768" s="4" t="s">
        <v>422</v>
      </c>
      <c r="X768" t="s">
        <v>15</v>
      </c>
      <c r="Y768">
        <v>2</v>
      </c>
      <c r="Z768">
        <v>2</v>
      </c>
    </row>
    <row r="769" spans="23:26" x14ac:dyDescent="0.25">
      <c r="W769" s="4" t="s">
        <v>422</v>
      </c>
      <c r="X769" t="s">
        <v>15</v>
      </c>
      <c r="Y769">
        <v>1</v>
      </c>
      <c r="Z769">
        <v>2</v>
      </c>
    </row>
    <row r="770" spans="23:26" x14ac:dyDescent="0.25">
      <c r="W770" s="4" t="s">
        <v>422</v>
      </c>
      <c r="X770" t="s">
        <v>15</v>
      </c>
      <c r="Y770">
        <v>1</v>
      </c>
      <c r="Z770">
        <v>1</v>
      </c>
    </row>
    <row r="771" spans="23:26" x14ac:dyDescent="0.25">
      <c r="W771" s="4" t="s">
        <v>422</v>
      </c>
      <c r="X771" t="s">
        <v>15</v>
      </c>
      <c r="Y771">
        <v>3</v>
      </c>
    </row>
    <row r="772" spans="23:26" x14ac:dyDescent="0.25">
      <c r="W772" s="4" t="s">
        <v>422</v>
      </c>
      <c r="X772" t="s">
        <v>15</v>
      </c>
      <c r="Y772">
        <v>1</v>
      </c>
    </row>
    <row r="773" spans="23:26" x14ac:dyDescent="0.25">
      <c r="W773" s="4" t="s">
        <v>422</v>
      </c>
      <c r="X773" t="s">
        <v>15</v>
      </c>
      <c r="Y773">
        <v>2</v>
      </c>
    </row>
    <row r="774" spans="23:26" x14ac:dyDescent="0.25">
      <c r="W774" s="4" t="s">
        <v>422</v>
      </c>
      <c r="X774" t="s">
        <v>15</v>
      </c>
      <c r="Y774">
        <v>1</v>
      </c>
    </row>
    <row r="775" spans="23:26" x14ac:dyDescent="0.25">
      <c r="W775" s="4" t="s">
        <v>422</v>
      </c>
      <c r="X775" t="s">
        <v>15</v>
      </c>
      <c r="Y775">
        <v>1</v>
      </c>
    </row>
    <row r="776" spans="23:26" x14ac:dyDescent="0.25">
      <c r="W776" s="4" t="s">
        <v>422</v>
      </c>
      <c r="X776" t="s">
        <v>15</v>
      </c>
      <c r="Y776">
        <v>1</v>
      </c>
    </row>
    <row r="777" spans="23:26" x14ac:dyDescent="0.25">
      <c r="W777" s="4" t="s">
        <v>423</v>
      </c>
      <c r="X777" t="s">
        <v>15</v>
      </c>
      <c r="Y777">
        <v>2</v>
      </c>
    </row>
    <row r="778" spans="23:26" x14ac:dyDescent="0.25">
      <c r="W778" s="4" t="s">
        <v>423</v>
      </c>
      <c r="X778" t="s">
        <v>15</v>
      </c>
      <c r="Y778">
        <v>3</v>
      </c>
    </row>
    <row r="779" spans="23:26" x14ac:dyDescent="0.25">
      <c r="W779" s="4" t="s">
        <v>423</v>
      </c>
      <c r="X779" t="s">
        <v>15</v>
      </c>
      <c r="Y779">
        <v>1</v>
      </c>
    </row>
    <row r="780" spans="23:26" x14ac:dyDescent="0.25">
      <c r="W780" s="4" t="s">
        <v>423</v>
      </c>
      <c r="X780" t="s">
        <v>15</v>
      </c>
      <c r="Y780">
        <v>3</v>
      </c>
    </row>
    <row r="781" spans="23:26" x14ac:dyDescent="0.25">
      <c r="W781" s="4" t="s">
        <v>423</v>
      </c>
      <c r="X781" t="s">
        <v>15</v>
      </c>
      <c r="Y781">
        <v>3</v>
      </c>
    </row>
    <row r="782" spans="23:26" x14ac:dyDescent="0.25">
      <c r="W782" s="4" t="s">
        <v>423</v>
      </c>
      <c r="X782" t="s">
        <v>15</v>
      </c>
      <c r="Y782">
        <v>1</v>
      </c>
    </row>
    <row r="783" spans="23:26" x14ac:dyDescent="0.25">
      <c r="W783" s="4" t="s">
        <v>423</v>
      </c>
      <c r="X783" t="s">
        <v>15</v>
      </c>
      <c r="Y783">
        <v>1</v>
      </c>
    </row>
    <row r="784" spans="23:26" x14ac:dyDescent="0.25">
      <c r="W784" s="4" t="s">
        <v>423</v>
      </c>
      <c r="X784" t="s">
        <v>15</v>
      </c>
      <c r="Y784">
        <v>1</v>
      </c>
    </row>
    <row r="785" spans="23:25" x14ac:dyDescent="0.25">
      <c r="W785" s="4" t="s">
        <v>423</v>
      </c>
      <c r="X785" t="s">
        <v>15</v>
      </c>
      <c r="Y785">
        <v>1</v>
      </c>
    </row>
    <row r="786" spans="23:25" x14ac:dyDescent="0.25">
      <c r="W786" s="4" t="s">
        <v>423</v>
      </c>
      <c r="X786" t="s">
        <v>15</v>
      </c>
      <c r="Y786">
        <v>1</v>
      </c>
    </row>
    <row r="787" spans="23:25" x14ac:dyDescent="0.25">
      <c r="W787" s="4" t="s">
        <v>423</v>
      </c>
      <c r="X787" t="s">
        <v>15</v>
      </c>
      <c r="Y787">
        <v>1</v>
      </c>
    </row>
    <row r="788" spans="23:25" x14ac:dyDescent="0.25">
      <c r="W788" s="4" t="s">
        <v>423</v>
      </c>
      <c r="X788" t="s">
        <v>15</v>
      </c>
      <c r="Y788">
        <v>1</v>
      </c>
    </row>
    <row r="789" spans="23:25" x14ac:dyDescent="0.25">
      <c r="W789" s="4" t="s">
        <v>423</v>
      </c>
      <c r="X789" t="s">
        <v>15</v>
      </c>
      <c r="Y789">
        <v>2</v>
      </c>
    </row>
    <row r="790" spans="23:25" x14ac:dyDescent="0.25">
      <c r="W790" s="4" t="s">
        <v>423</v>
      </c>
      <c r="X790" t="s">
        <v>15</v>
      </c>
      <c r="Y790">
        <v>2</v>
      </c>
    </row>
    <row r="791" spans="23:25" x14ac:dyDescent="0.25">
      <c r="W791" s="4" t="s">
        <v>423</v>
      </c>
      <c r="X791" t="s">
        <v>15</v>
      </c>
      <c r="Y791">
        <v>3</v>
      </c>
    </row>
    <row r="792" spans="23:25" x14ac:dyDescent="0.25">
      <c r="W792" s="4" t="s">
        <v>423</v>
      </c>
      <c r="X792" t="s">
        <v>15</v>
      </c>
      <c r="Y792">
        <v>1</v>
      </c>
    </row>
    <row r="793" spans="23:25" x14ac:dyDescent="0.25">
      <c r="W793" s="4" t="s">
        <v>423</v>
      </c>
      <c r="X793" t="s">
        <v>15</v>
      </c>
      <c r="Y793">
        <v>1</v>
      </c>
    </row>
    <row r="794" spans="23:25" x14ac:dyDescent="0.25">
      <c r="W794" s="4" t="s">
        <v>423</v>
      </c>
      <c r="X794" t="s">
        <v>15</v>
      </c>
      <c r="Y794">
        <v>1</v>
      </c>
    </row>
    <row r="795" spans="23:25" x14ac:dyDescent="0.25">
      <c r="W795" s="4" t="s">
        <v>423</v>
      </c>
      <c r="X795" t="s">
        <v>15</v>
      </c>
      <c r="Y795">
        <v>4</v>
      </c>
    </row>
    <row r="796" spans="23:25" x14ac:dyDescent="0.25">
      <c r="W796" s="4" t="s">
        <v>423</v>
      </c>
      <c r="X796" t="s">
        <v>15</v>
      </c>
      <c r="Y796">
        <v>3</v>
      </c>
    </row>
    <row r="797" spans="23:25" x14ac:dyDescent="0.25">
      <c r="W797" s="4" t="s">
        <v>423</v>
      </c>
      <c r="X797" t="s">
        <v>15</v>
      </c>
      <c r="Y797">
        <v>5</v>
      </c>
    </row>
    <row r="798" spans="23:25" x14ac:dyDescent="0.25">
      <c r="W798" s="4" t="s">
        <v>423</v>
      </c>
      <c r="X798" t="s">
        <v>15</v>
      </c>
      <c r="Y798">
        <v>1</v>
      </c>
    </row>
    <row r="799" spans="23:25" x14ac:dyDescent="0.25">
      <c r="W799" s="4" t="s">
        <v>423</v>
      </c>
      <c r="X799" t="s">
        <v>15</v>
      </c>
      <c r="Y799">
        <v>2</v>
      </c>
    </row>
    <row r="800" spans="23:25" x14ac:dyDescent="0.25">
      <c r="W800" s="4" t="s">
        <v>423</v>
      </c>
      <c r="X800" t="s">
        <v>15</v>
      </c>
      <c r="Y800">
        <v>3</v>
      </c>
    </row>
    <row r="801" spans="23:26" x14ac:dyDescent="0.25">
      <c r="W801" s="4" t="s">
        <v>423</v>
      </c>
      <c r="X801" t="s">
        <v>15</v>
      </c>
      <c r="Y801">
        <v>1</v>
      </c>
    </row>
    <row r="802" spans="23:26" x14ac:dyDescent="0.25">
      <c r="W802" s="4" t="s">
        <v>423</v>
      </c>
      <c r="X802" t="s">
        <v>15</v>
      </c>
      <c r="Y802">
        <v>1</v>
      </c>
    </row>
    <row r="803" spans="23:26" x14ac:dyDescent="0.25">
      <c r="W803" s="4" t="s">
        <v>423</v>
      </c>
      <c r="X803" t="s">
        <v>15</v>
      </c>
      <c r="Y803">
        <v>1</v>
      </c>
    </row>
    <row r="804" spans="23:26" x14ac:dyDescent="0.25">
      <c r="W804" s="4" t="s">
        <v>424</v>
      </c>
      <c r="X804" t="s">
        <v>15</v>
      </c>
      <c r="Y804">
        <v>2</v>
      </c>
    </row>
    <row r="805" spans="23:26" x14ac:dyDescent="0.25">
      <c r="W805" s="4" t="s">
        <v>424</v>
      </c>
      <c r="X805" t="s">
        <v>15</v>
      </c>
      <c r="Y805">
        <v>2</v>
      </c>
    </row>
    <row r="806" spans="23:26" x14ac:dyDescent="0.25">
      <c r="W806" s="4" t="s">
        <v>424</v>
      </c>
      <c r="X806" t="s">
        <v>15</v>
      </c>
      <c r="Y806">
        <v>4</v>
      </c>
    </row>
    <row r="807" spans="23:26" x14ac:dyDescent="0.25">
      <c r="W807" s="4" t="s">
        <v>424</v>
      </c>
      <c r="X807" t="s">
        <v>15</v>
      </c>
      <c r="Y807">
        <v>2</v>
      </c>
    </row>
    <row r="808" spans="23:26" x14ac:dyDescent="0.25">
      <c r="W808" s="4" t="s">
        <v>424</v>
      </c>
      <c r="X808" t="s">
        <v>15</v>
      </c>
      <c r="Y808">
        <v>1</v>
      </c>
    </row>
    <row r="809" spans="23:26" x14ac:dyDescent="0.25">
      <c r="W809" s="4" t="s">
        <v>424</v>
      </c>
      <c r="X809" t="s">
        <v>15</v>
      </c>
      <c r="Y809">
        <v>1</v>
      </c>
    </row>
    <row r="810" spans="23:26" x14ac:dyDescent="0.25">
      <c r="W810" s="4" t="s">
        <v>424</v>
      </c>
      <c r="X810" t="s">
        <v>15</v>
      </c>
      <c r="Y810">
        <v>3</v>
      </c>
    </row>
    <row r="811" spans="23:26" x14ac:dyDescent="0.25">
      <c r="W811" s="4" t="s">
        <v>424</v>
      </c>
      <c r="X811" t="s">
        <v>15</v>
      </c>
      <c r="Y811">
        <v>2</v>
      </c>
    </row>
    <row r="812" spans="23:26" x14ac:dyDescent="0.25">
      <c r="W812" s="4" t="s">
        <v>424</v>
      </c>
      <c r="X812" t="s">
        <v>15</v>
      </c>
      <c r="Y812">
        <v>1</v>
      </c>
      <c r="Z812">
        <v>1</v>
      </c>
    </row>
    <row r="813" spans="23:26" x14ac:dyDescent="0.25">
      <c r="W813" s="4" t="s">
        <v>424</v>
      </c>
      <c r="X813" t="s">
        <v>15</v>
      </c>
      <c r="Y813">
        <v>1</v>
      </c>
      <c r="Z813">
        <v>1</v>
      </c>
    </row>
    <row r="814" spans="23:26" x14ac:dyDescent="0.25">
      <c r="W814" s="4" t="s">
        <v>424</v>
      </c>
      <c r="X814" t="s">
        <v>15</v>
      </c>
      <c r="Y814">
        <v>1</v>
      </c>
    </row>
    <row r="815" spans="23:26" x14ac:dyDescent="0.25">
      <c r="W815" s="4" t="s">
        <v>424</v>
      </c>
      <c r="X815" t="s">
        <v>15</v>
      </c>
      <c r="Y815">
        <v>1</v>
      </c>
    </row>
    <row r="816" spans="23:26" x14ac:dyDescent="0.25">
      <c r="W816" s="4" t="s">
        <v>424</v>
      </c>
      <c r="X816" t="s">
        <v>15</v>
      </c>
      <c r="Y816">
        <v>1</v>
      </c>
    </row>
    <row r="817" spans="23:25" x14ac:dyDescent="0.25">
      <c r="W817" s="4" t="s">
        <v>424</v>
      </c>
      <c r="X817" t="s">
        <v>15</v>
      </c>
      <c r="Y817">
        <v>1</v>
      </c>
    </row>
    <row r="818" spans="23:25" x14ac:dyDescent="0.25">
      <c r="W818" s="4" t="s">
        <v>424</v>
      </c>
      <c r="X818" t="s">
        <v>15</v>
      </c>
      <c r="Y818">
        <v>1</v>
      </c>
    </row>
    <row r="819" spans="23:25" x14ac:dyDescent="0.25">
      <c r="W819" s="4" t="s">
        <v>424</v>
      </c>
      <c r="X819" t="s">
        <v>15</v>
      </c>
      <c r="Y819">
        <v>1</v>
      </c>
    </row>
    <row r="820" spans="23:25" x14ac:dyDescent="0.25">
      <c r="W820" s="4" t="s">
        <v>424</v>
      </c>
      <c r="X820" t="s">
        <v>15</v>
      </c>
      <c r="Y820">
        <v>1</v>
      </c>
    </row>
    <row r="821" spans="23:25" x14ac:dyDescent="0.25">
      <c r="W821" s="4" t="s">
        <v>424</v>
      </c>
      <c r="X821" t="s">
        <v>15</v>
      </c>
      <c r="Y821">
        <v>2</v>
      </c>
    </row>
    <row r="822" spans="23:25" x14ac:dyDescent="0.25">
      <c r="W822" s="4" t="s">
        <v>425</v>
      </c>
      <c r="X822" t="s">
        <v>15</v>
      </c>
      <c r="Y822">
        <v>1</v>
      </c>
    </row>
    <row r="823" spans="23:25" x14ac:dyDescent="0.25">
      <c r="W823" s="4" t="s">
        <v>425</v>
      </c>
      <c r="X823" t="s">
        <v>15</v>
      </c>
      <c r="Y823">
        <v>2</v>
      </c>
    </row>
    <row r="824" spans="23:25" x14ac:dyDescent="0.25">
      <c r="W824" s="4" t="s">
        <v>425</v>
      </c>
      <c r="X824" t="s">
        <v>15</v>
      </c>
      <c r="Y824">
        <v>1</v>
      </c>
    </row>
    <row r="825" spans="23:25" x14ac:dyDescent="0.25">
      <c r="W825" s="4" t="s">
        <v>425</v>
      </c>
      <c r="X825" t="s">
        <v>15</v>
      </c>
      <c r="Y825">
        <v>2</v>
      </c>
    </row>
    <row r="826" spans="23:25" x14ac:dyDescent="0.25">
      <c r="W826" s="4" t="s">
        <v>425</v>
      </c>
      <c r="X826" t="s">
        <v>15</v>
      </c>
      <c r="Y826">
        <v>2</v>
      </c>
    </row>
    <row r="827" spans="23:25" x14ac:dyDescent="0.25">
      <c r="W827" s="4" t="s">
        <v>425</v>
      </c>
      <c r="X827" t="s">
        <v>15</v>
      </c>
      <c r="Y827">
        <v>1</v>
      </c>
    </row>
    <row r="828" spans="23:25" x14ac:dyDescent="0.25">
      <c r="W828" s="4" t="s">
        <v>425</v>
      </c>
      <c r="X828" t="s">
        <v>15</v>
      </c>
      <c r="Y828">
        <v>2</v>
      </c>
    </row>
    <row r="829" spans="23:25" x14ac:dyDescent="0.25">
      <c r="W829" s="4" t="s">
        <v>425</v>
      </c>
      <c r="X829" t="s">
        <v>15</v>
      </c>
      <c r="Y829">
        <v>1</v>
      </c>
    </row>
    <row r="830" spans="23:25" x14ac:dyDescent="0.25">
      <c r="W830" s="4" t="s">
        <v>425</v>
      </c>
      <c r="X830" t="s">
        <v>15</v>
      </c>
      <c r="Y830">
        <v>2</v>
      </c>
    </row>
    <row r="831" spans="23:25" x14ac:dyDescent="0.25">
      <c r="W831" s="4" t="s">
        <v>425</v>
      </c>
      <c r="X831" t="s">
        <v>15</v>
      </c>
      <c r="Y831">
        <v>1</v>
      </c>
    </row>
    <row r="832" spans="23:25" x14ac:dyDescent="0.25">
      <c r="W832" s="4" t="s">
        <v>425</v>
      </c>
      <c r="X832" t="s">
        <v>15</v>
      </c>
      <c r="Y832">
        <v>2</v>
      </c>
    </row>
    <row r="833" spans="23:26" x14ac:dyDescent="0.25">
      <c r="W833" s="4" t="s">
        <v>425</v>
      </c>
      <c r="X833" t="s">
        <v>15</v>
      </c>
      <c r="Y833">
        <v>3</v>
      </c>
    </row>
    <row r="834" spans="23:26" x14ac:dyDescent="0.25">
      <c r="W834" s="4" t="s">
        <v>425</v>
      </c>
      <c r="X834" t="s">
        <v>15</v>
      </c>
      <c r="Y834">
        <v>1</v>
      </c>
      <c r="Z834">
        <v>1</v>
      </c>
    </row>
    <row r="835" spans="23:26" x14ac:dyDescent="0.25">
      <c r="W835" s="4" t="s">
        <v>425</v>
      </c>
      <c r="X835" t="s">
        <v>15</v>
      </c>
      <c r="Y835">
        <v>2</v>
      </c>
      <c r="Z835">
        <v>1</v>
      </c>
    </row>
    <row r="836" spans="23:26" x14ac:dyDescent="0.25">
      <c r="W836" s="4" t="s">
        <v>425</v>
      </c>
      <c r="X836" t="s">
        <v>15</v>
      </c>
      <c r="Y836">
        <v>3</v>
      </c>
      <c r="Z836">
        <v>1</v>
      </c>
    </row>
    <row r="837" spans="23:26" x14ac:dyDescent="0.25">
      <c r="W837" s="4" t="s">
        <v>425</v>
      </c>
      <c r="X837" t="s">
        <v>15</v>
      </c>
      <c r="Y837">
        <v>2</v>
      </c>
    </row>
    <row r="838" spans="23:26" x14ac:dyDescent="0.25">
      <c r="W838" s="4" t="s">
        <v>425</v>
      </c>
      <c r="X838" t="s">
        <v>15</v>
      </c>
      <c r="Y838">
        <v>1</v>
      </c>
    </row>
    <row r="839" spans="23:26" x14ac:dyDescent="0.25">
      <c r="W839" s="4" t="s">
        <v>425</v>
      </c>
      <c r="X839" t="s">
        <v>15</v>
      </c>
      <c r="Y839">
        <v>5</v>
      </c>
    </row>
    <row r="840" spans="23:26" x14ac:dyDescent="0.25">
      <c r="W840" s="4" t="s">
        <v>425</v>
      </c>
      <c r="X840" t="s">
        <v>15</v>
      </c>
      <c r="Y840">
        <v>3</v>
      </c>
    </row>
    <row r="841" spans="23:26" x14ac:dyDescent="0.25">
      <c r="W841" s="4" t="s">
        <v>425</v>
      </c>
      <c r="X841" t="s">
        <v>15</v>
      </c>
      <c r="Y841">
        <v>1</v>
      </c>
    </row>
    <row r="842" spans="23:26" x14ac:dyDescent="0.25">
      <c r="W842" s="4" t="s">
        <v>425</v>
      </c>
      <c r="X842" t="s">
        <v>15</v>
      </c>
      <c r="Y842">
        <v>1</v>
      </c>
      <c r="Z842">
        <v>2</v>
      </c>
    </row>
    <row r="843" spans="23:26" x14ac:dyDescent="0.25">
      <c r="W843" s="4" t="s">
        <v>425</v>
      </c>
      <c r="X843" t="s">
        <v>15</v>
      </c>
      <c r="Y843">
        <v>1</v>
      </c>
    </row>
    <row r="844" spans="23:26" x14ac:dyDescent="0.25">
      <c r="W844" s="4" t="s">
        <v>425</v>
      </c>
      <c r="X844" t="s">
        <v>15</v>
      </c>
      <c r="Y844">
        <v>2</v>
      </c>
    </row>
    <row r="845" spans="23:26" x14ac:dyDescent="0.25">
      <c r="W845" s="4" t="s">
        <v>425</v>
      </c>
      <c r="X845" t="s">
        <v>15</v>
      </c>
      <c r="Y845">
        <v>1</v>
      </c>
    </row>
    <row r="846" spans="23:26" x14ac:dyDescent="0.25">
      <c r="W846" s="4" t="s">
        <v>425</v>
      </c>
      <c r="X846" t="s">
        <v>15</v>
      </c>
      <c r="Y846">
        <v>3</v>
      </c>
    </row>
    <row r="847" spans="23:26" x14ac:dyDescent="0.25">
      <c r="W847" s="4" t="s">
        <v>425</v>
      </c>
      <c r="X847" t="s">
        <v>15</v>
      </c>
      <c r="Y847">
        <v>5</v>
      </c>
    </row>
    <row r="848" spans="23:26" x14ac:dyDescent="0.25">
      <c r="W848" s="4" t="s">
        <v>425</v>
      </c>
      <c r="X848" t="s">
        <v>15</v>
      </c>
      <c r="Y848">
        <v>3</v>
      </c>
    </row>
    <row r="849" spans="23:26" x14ac:dyDescent="0.25">
      <c r="W849" s="4" t="s">
        <v>425</v>
      </c>
      <c r="X849" t="s">
        <v>15</v>
      </c>
      <c r="Y849">
        <v>1</v>
      </c>
    </row>
    <row r="850" spans="23:26" x14ac:dyDescent="0.25">
      <c r="W850" s="4" t="s">
        <v>425</v>
      </c>
      <c r="X850" t="s">
        <v>15</v>
      </c>
      <c r="Y850">
        <v>1</v>
      </c>
    </row>
    <row r="851" spans="23:26" x14ac:dyDescent="0.25">
      <c r="W851" s="4" t="s">
        <v>425</v>
      </c>
      <c r="X851" t="s">
        <v>15</v>
      </c>
      <c r="Y851">
        <v>3</v>
      </c>
    </row>
    <row r="852" spans="23:26" x14ac:dyDescent="0.25">
      <c r="W852" s="4" t="s">
        <v>425</v>
      </c>
      <c r="X852" t="s">
        <v>15</v>
      </c>
      <c r="Y852">
        <v>1</v>
      </c>
    </row>
    <row r="853" spans="23:26" x14ac:dyDescent="0.25">
      <c r="W853" s="4" t="s">
        <v>425</v>
      </c>
      <c r="X853" t="s">
        <v>15</v>
      </c>
      <c r="Y853">
        <v>1</v>
      </c>
    </row>
    <row r="854" spans="23:26" x14ac:dyDescent="0.25">
      <c r="W854" s="4" t="s">
        <v>425</v>
      </c>
      <c r="X854" t="s">
        <v>15</v>
      </c>
      <c r="Y854">
        <v>1</v>
      </c>
    </row>
    <row r="855" spans="23:26" x14ac:dyDescent="0.25">
      <c r="W855" s="4" t="s">
        <v>425</v>
      </c>
      <c r="X855" t="s">
        <v>15</v>
      </c>
      <c r="Y855">
        <v>1</v>
      </c>
      <c r="Z855">
        <v>1</v>
      </c>
    </row>
    <row r="856" spans="23:26" x14ac:dyDescent="0.25">
      <c r="W856" s="4" t="s">
        <v>426</v>
      </c>
      <c r="X856" t="s">
        <v>15</v>
      </c>
      <c r="Y856">
        <v>3</v>
      </c>
    </row>
    <row r="857" spans="23:26" x14ac:dyDescent="0.25">
      <c r="W857" s="4" t="s">
        <v>426</v>
      </c>
      <c r="X857" t="s">
        <v>15</v>
      </c>
      <c r="Y857">
        <v>8</v>
      </c>
    </row>
    <row r="858" spans="23:26" x14ac:dyDescent="0.25">
      <c r="W858" s="4" t="s">
        <v>426</v>
      </c>
      <c r="X858" t="s">
        <v>15</v>
      </c>
      <c r="Y858">
        <v>5</v>
      </c>
    </row>
    <row r="859" spans="23:26" x14ac:dyDescent="0.25">
      <c r="W859" s="4" t="s">
        <v>426</v>
      </c>
      <c r="X859" t="s">
        <v>15</v>
      </c>
      <c r="Y859">
        <v>2</v>
      </c>
    </row>
    <row r="860" spans="23:26" x14ac:dyDescent="0.25">
      <c r="W860" s="4" t="s">
        <v>426</v>
      </c>
      <c r="X860" t="s">
        <v>15</v>
      </c>
      <c r="Y860">
        <v>2</v>
      </c>
    </row>
    <row r="861" spans="23:26" x14ac:dyDescent="0.25">
      <c r="W861" s="4" t="s">
        <v>426</v>
      </c>
      <c r="X861" t="s">
        <v>15</v>
      </c>
      <c r="Y861">
        <v>2</v>
      </c>
    </row>
    <row r="862" spans="23:26" x14ac:dyDescent="0.25">
      <c r="W862" s="4" t="s">
        <v>426</v>
      </c>
      <c r="X862" t="s">
        <v>15</v>
      </c>
      <c r="Y862">
        <v>2</v>
      </c>
    </row>
    <row r="863" spans="23:26" x14ac:dyDescent="0.25">
      <c r="W863" s="4" t="s">
        <v>426</v>
      </c>
      <c r="X863" t="s">
        <v>15</v>
      </c>
      <c r="Y863">
        <v>4</v>
      </c>
    </row>
    <row r="864" spans="23:26" x14ac:dyDescent="0.25">
      <c r="W864" s="4" t="s">
        <v>426</v>
      </c>
      <c r="X864" t="s">
        <v>15</v>
      </c>
      <c r="Y864">
        <v>1</v>
      </c>
    </row>
    <row r="865" spans="23:26" x14ac:dyDescent="0.25">
      <c r="W865" s="4" t="s">
        <v>426</v>
      </c>
      <c r="X865" t="s">
        <v>15</v>
      </c>
      <c r="Y865">
        <v>4</v>
      </c>
    </row>
    <row r="866" spans="23:26" x14ac:dyDescent="0.25">
      <c r="W866" s="4" t="s">
        <v>426</v>
      </c>
      <c r="X866" t="s">
        <v>15</v>
      </c>
      <c r="Y866">
        <v>3</v>
      </c>
    </row>
    <row r="867" spans="23:26" x14ac:dyDescent="0.25">
      <c r="W867" s="4" t="s">
        <v>426</v>
      </c>
      <c r="X867" t="s">
        <v>15</v>
      </c>
      <c r="Y867">
        <v>2</v>
      </c>
    </row>
    <row r="868" spans="23:26" x14ac:dyDescent="0.25">
      <c r="W868" s="4" t="s">
        <v>426</v>
      </c>
      <c r="X868" t="s">
        <v>15</v>
      </c>
      <c r="Y868">
        <v>3</v>
      </c>
    </row>
    <row r="869" spans="23:26" x14ac:dyDescent="0.25">
      <c r="W869" s="4" t="s">
        <v>426</v>
      </c>
      <c r="X869" t="s">
        <v>15</v>
      </c>
      <c r="Y869">
        <v>1</v>
      </c>
    </row>
    <row r="870" spans="23:26" x14ac:dyDescent="0.25">
      <c r="W870" s="4" t="s">
        <v>426</v>
      </c>
      <c r="X870" t="s">
        <v>15</v>
      </c>
      <c r="Y870">
        <v>3</v>
      </c>
    </row>
    <row r="871" spans="23:26" x14ac:dyDescent="0.25">
      <c r="W871" s="4" t="s">
        <v>426</v>
      </c>
      <c r="X871" t="s">
        <v>15</v>
      </c>
      <c r="Y871">
        <v>2</v>
      </c>
    </row>
    <row r="872" spans="23:26" x14ac:dyDescent="0.25">
      <c r="W872" s="4" t="s">
        <v>426</v>
      </c>
      <c r="X872" t="s">
        <v>15</v>
      </c>
      <c r="Y872">
        <v>1</v>
      </c>
    </row>
    <row r="873" spans="23:26" x14ac:dyDescent="0.25">
      <c r="W873" s="4" t="s">
        <v>426</v>
      </c>
      <c r="X873" t="s">
        <v>15</v>
      </c>
      <c r="Y873">
        <v>4</v>
      </c>
    </row>
    <row r="874" spans="23:26" x14ac:dyDescent="0.25">
      <c r="W874" s="4" t="s">
        <v>426</v>
      </c>
      <c r="X874" t="s">
        <v>15</v>
      </c>
      <c r="Y874">
        <v>2</v>
      </c>
    </row>
    <row r="875" spans="23:26" x14ac:dyDescent="0.25">
      <c r="W875" s="4" t="s">
        <v>426</v>
      </c>
      <c r="X875" t="s">
        <v>15</v>
      </c>
      <c r="Y875">
        <v>1</v>
      </c>
    </row>
    <row r="876" spans="23:26" x14ac:dyDescent="0.25">
      <c r="W876" s="4" t="s">
        <v>426</v>
      </c>
      <c r="X876" t="s">
        <v>15</v>
      </c>
      <c r="Y876">
        <v>2</v>
      </c>
    </row>
    <row r="877" spans="23:26" x14ac:dyDescent="0.25">
      <c r="W877" s="4" t="s">
        <v>426</v>
      </c>
      <c r="X877" t="s">
        <v>15</v>
      </c>
      <c r="Y877">
        <v>3</v>
      </c>
    </row>
    <row r="878" spans="23:26" x14ac:dyDescent="0.25">
      <c r="W878" s="4" t="s">
        <v>426</v>
      </c>
      <c r="X878" t="s">
        <v>15</v>
      </c>
      <c r="Y878">
        <v>1</v>
      </c>
      <c r="Z878">
        <v>2</v>
      </c>
    </row>
    <row r="879" spans="23:26" x14ac:dyDescent="0.25">
      <c r="W879" s="4" t="s">
        <v>426</v>
      </c>
      <c r="X879" t="s">
        <v>15</v>
      </c>
      <c r="Y879">
        <v>3</v>
      </c>
    </row>
    <row r="880" spans="23:26" x14ac:dyDescent="0.25">
      <c r="W880" s="4" t="s">
        <v>426</v>
      </c>
      <c r="X880" t="s">
        <v>15</v>
      </c>
      <c r="Y880">
        <v>2</v>
      </c>
    </row>
    <row r="881" spans="23:25" x14ac:dyDescent="0.25">
      <c r="W881" s="4" t="s">
        <v>426</v>
      </c>
      <c r="X881" t="s">
        <v>15</v>
      </c>
      <c r="Y881">
        <v>1</v>
      </c>
    </row>
    <row r="882" spans="23:25" x14ac:dyDescent="0.25">
      <c r="W882" s="4" t="s">
        <v>426</v>
      </c>
      <c r="X882" t="s">
        <v>15</v>
      </c>
      <c r="Y882">
        <v>3</v>
      </c>
    </row>
    <row r="883" spans="23:25" x14ac:dyDescent="0.25">
      <c r="W883" s="4" t="s">
        <v>426</v>
      </c>
      <c r="X883" t="s">
        <v>15</v>
      </c>
      <c r="Y883">
        <v>1</v>
      </c>
    </row>
    <row r="884" spans="23:25" x14ac:dyDescent="0.25">
      <c r="W884" s="4" t="s">
        <v>426</v>
      </c>
      <c r="X884" t="s">
        <v>15</v>
      </c>
      <c r="Y884">
        <v>2</v>
      </c>
    </row>
    <row r="885" spans="23:25" x14ac:dyDescent="0.25">
      <c r="W885" t="s">
        <v>482</v>
      </c>
      <c r="X885">
        <v>552</v>
      </c>
      <c r="Y885">
        <v>1</v>
      </c>
    </row>
    <row r="886" spans="23:25" x14ac:dyDescent="0.25">
      <c r="W886" t="s">
        <v>482</v>
      </c>
      <c r="X886">
        <v>552</v>
      </c>
      <c r="Y886">
        <v>2</v>
      </c>
    </row>
    <row r="887" spans="23:25" x14ac:dyDescent="0.25">
      <c r="W887" t="s">
        <v>482</v>
      </c>
      <c r="X887">
        <v>552</v>
      </c>
      <c r="Y887">
        <v>2</v>
      </c>
    </row>
    <row r="888" spans="23:25" x14ac:dyDescent="0.25">
      <c r="W888" t="s">
        <v>482</v>
      </c>
      <c r="X888">
        <v>552</v>
      </c>
      <c r="Y888">
        <v>3</v>
      </c>
    </row>
    <row r="889" spans="23:25" x14ac:dyDescent="0.25">
      <c r="W889" t="s">
        <v>482</v>
      </c>
      <c r="X889">
        <v>552</v>
      </c>
      <c r="Y889">
        <v>3</v>
      </c>
    </row>
    <row r="890" spans="23:25" x14ac:dyDescent="0.25">
      <c r="W890" t="s">
        <v>482</v>
      </c>
      <c r="X890">
        <v>552</v>
      </c>
      <c r="Y890">
        <v>1</v>
      </c>
    </row>
    <row r="891" spans="23:25" x14ac:dyDescent="0.25">
      <c r="W891" t="s">
        <v>482</v>
      </c>
      <c r="X891">
        <v>552</v>
      </c>
      <c r="Y891">
        <v>1</v>
      </c>
    </row>
    <row r="892" spans="23:25" x14ac:dyDescent="0.25">
      <c r="W892" t="s">
        <v>482</v>
      </c>
      <c r="X892">
        <v>552</v>
      </c>
      <c r="Y892">
        <v>2</v>
      </c>
    </row>
    <row r="893" spans="23:25" x14ac:dyDescent="0.25">
      <c r="W893" t="s">
        <v>482</v>
      </c>
      <c r="X893">
        <v>552</v>
      </c>
      <c r="Y893">
        <v>2</v>
      </c>
    </row>
    <row r="894" spans="23:25" x14ac:dyDescent="0.25">
      <c r="W894" t="s">
        <v>482</v>
      </c>
      <c r="X894">
        <v>552</v>
      </c>
      <c r="Y894">
        <v>1</v>
      </c>
    </row>
    <row r="895" spans="23:25" x14ac:dyDescent="0.25">
      <c r="W895" t="s">
        <v>482</v>
      </c>
      <c r="X895">
        <v>552</v>
      </c>
      <c r="Y895">
        <v>3</v>
      </c>
    </row>
    <row r="896" spans="23:25" x14ac:dyDescent="0.25">
      <c r="W896" s="4" t="s">
        <v>483</v>
      </c>
      <c r="X896">
        <v>552</v>
      </c>
    </row>
    <row r="897" spans="23:26" x14ac:dyDescent="0.25">
      <c r="W897" s="4" t="s">
        <v>484</v>
      </c>
      <c r="X897">
        <v>552</v>
      </c>
      <c r="Y897">
        <v>1</v>
      </c>
      <c r="Z897">
        <v>3</v>
      </c>
    </row>
    <row r="898" spans="23:26" x14ac:dyDescent="0.25">
      <c r="W898" s="4" t="s">
        <v>484</v>
      </c>
      <c r="X898">
        <v>552</v>
      </c>
      <c r="Y898">
        <v>2</v>
      </c>
    </row>
    <row r="899" spans="23:26" x14ac:dyDescent="0.25">
      <c r="W899" s="4" t="s">
        <v>484</v>
      </c>
      <c r="X899">
        <v>552</v>
      </c>
      <c r="Y899">
        <v>1</v>
      </c>
    </row>
    <row r="900" spans="23:26" x14ac:dyDescent="0.25">
      <c r="W900" s="4" t="s">
        <v>484</v>
      </c>
      <c r="X900">
        <v>552</v>
      </c>
      <c r="Y900">
        <v>3</v>
      </c>
      <c r="Z900">
        <v>2</v>
      </c>
    </row>
    <row r="901" spans="23:26" x14ac:dyDescent="0.25">
      <c r="W901" s="4" t="s">
        <v>484</v>
      </c>
      <c r="X901">
        <v>552</v>
      </c>
      <c r="Y901">
        <v>2</v>
      </c>
      <c r="Z901">
        <v>4</v>
      </c>
    </row>
    <row r="902" spans="23:26" x14ac:dyDescent="0.25">
      <c r="W902" s="4" t="s">
        <v>484</v>
      </c>
      <c r="X902">
        <v>552</v>
      </c>
      <c r="Z902">
        <v>1</v>
      </c>
    </row>
    <row r="903" spans="23:26" x14ac:dyDescent="0.25">
      <c r="W903" s="4" t="s">
        <v>485</v>
      </c>
      <c r="X903">
        <v>552</v>
      </c>
      <c r="Y903">
        <v>4</v>
      </c>
    </row>
    <row r="904" spans="23:26" x14ac:dyDescent="0.25">
      <c r="W904" s="4" t="s">
        <v>485</v>
      </c>
      <c r="X904">
        <v>552</v>
      </c>
      <c r="Y904">
        <v>1</v>
      </c>
    </row>
    <row r="905" spans="23:26" x14ac:dyDescent="0.25">
      <c r="W905" s="4" t="s">
        <v>485</v>
      </c>
      <c r="X905">
        <v>552</v>
      </c>
      <c r="Y905">
        <v>2</v>
      </c>
      <c r="Z905">
        <v>5</v>
      </c>
    </row>
    <row r="906" spans="23:26" x14ac:dyDescent="0.25">
      <c r="W906" s="4" t="s">
        <v>485</v>
      </c>
      <c r="X906">
        <v>552</v>
      </c>
      <c r="Y906">
        <v>3</v>
      </c>
      <c r="Z906">
        <v>1</v>
      </c>
    </row>
    <row r="907" spans="23:26" x14ac:dyDescent="0.25">
      <c r="W907" s="4" t="s">
        <v>485</v>
      </c>
      <c r="X907">
        <v>552</v>
      </c>
      <c r="Y907">
        <v>1</v>
      </c>
      <c r="Z907">
        <v>1</v>
      </c>
    </row>
    <row r="908" spans="23:26" x14ac:dyDescent="0.25">
      <c r="W908" s="4" t="s">
        <v>485</v>
      </c>
      <c r="X908">
        <v>552</v>
      </c>
      <c r="Y908">
        <v>1</v>
      </c>
      <c r="Z908">
        <v>5</v>
      </c>
    </row>
    <row r="909" spans="23:26" x14ac:dyDescent="0.25">
      <c r="W909" s="4" t="s">
        <v>485</v>
      </c>
      <c r="X909">
        <v>552</v>
      </c>
      <c r="Z909">
        <v>1</v>
      </c>
    </row>
    <row r="910" spans="23:26" x14ac:dyDescent="0.25">
      <c r="W910" s="4" t="s">
        <v>486</v>
      </c>
      <c r="X910">
        <v>552</v>
      </c>
      <c r="Y910">
        <v>1</v>
      </c>
    </row>
    <row r="911" spans="23:26" x14ac:dyDescent="0.25">
      <c r="W911" s="4" t="s">
        <v>486</v>
      </c>
      <c r="X911">
        <v>552</v>
      </c>
      <c r="Y911">
        <v>1</v>
      </c>
      <c r="Z911">
        <v>2</v>
      </c>
    </row>
    <row r="912" spans="23:26" x14ac:dyDescent="0.25">
      <c r="W912" s="4" t="s">
        <v>486</v>
      </c>
      <c r="X912">
        <v>552</v>
      </c>
      <c r="Y912">
        <v>1</v>
      </c>
      <c r="Z912">
        <v>3</v>
      </c>
    </row>
    <row r="913" spans="23:26" x14ac:dyDescent="0.25">
      <c r="W913" s="4" t="s">
        <v>486</v>
      </c>
      <c r="X913">
        <v>552</v>
      </c>
      <c r="Y913">
        <v>1</v>
      </c>
    </row>
    <row r="914" spans="23:26" x14ac:dyDescent="0.25">
      <c r="W914" s="4" t="s">
        <v>486</v>
      </c>
      <c r="X914">
        <v>552</v>
      </c>
      <c r="Y914">
        <v>1</v>
      </c>
      <c r="Z914">
        <v>1</v>
      </c>
    </row>
    <row r="915" spans="23:26" x14ac:dyDescent="0.25">
      <c r="W915" s="4" t="s">
        <v>486</v>
      </c>
      <c r="X915">
        <v>552</v>
      </c>
      <c r="Y915">
        <v>1</v>
      </c>
    </row>
    <row r="916" spans="23:26" x14ac:dyDescent="0.25">
      <c r="W916" s="4" t="s">
        <v>486</v>
      </c>
      <c r="X916">
        <v>552</v>
      </c>
      <c r="Y916">
        <v>2</v>
      </c>
      <c r="Z916">
        <v>1</v>
      </c>
    </row>
    <row r="917" spans="23:26" x14ac:dyDescent="0.25">
      <c r="W917" s="4" t="s">
        <v>486</v>
      </c>
      <c r="X917">
        <v>552</v>
      </c>
      <c r="Y917">
        <v>5</v>
      </c>
      <c r="Z917">
        <v>1</v>
      </c>
    </row>
    <row r="918" spans="23:26" x14ac:dyDescent="0.25">
      <c r="W918" s="4" t="s">
        <v>486</v>
      </c>
      <c r="X918">
        <v>552</v>
      </c>
      <c r="Y918">
        <v>3</v>
      </c>
      <c r="Z918">
        <v>1</v>
      </c>
    </row>
    <row r="920" spans="23:26" x14ac:dyDescent="0.25">
      <c r="W920"/>
    </row>
    <row r="921" spans="23:26" x14ac:dyDescent="0.25">
      <c r="W921"/>
    </row>
    <row r="922" spans="23:26" x14ac:dyDescent="0.25">
      <c r="W922"/>
    </row>
    <row r="923" spans="23:26" x14ac:dyDescent="0.25">
      <c r="W923"/>
    </row>
    <row r="924" spans="23:26" x14ac:dyDescent="0.25">
      <c r="W924"/>
    </row>
    <row r="925" spans="23:26" x14ac:dyDescent="0.25">
      <c r="W925"/>
    </row>
    <row r="926" spans="23:26" x14ac:dyDescent="0.25">
      <c r="W926"/>
    </row>
    <row r="927" spans="23:26" x14ac:dyDescent="0.25">
      <c r="W927"/>
    </row>
  </sheetData>
  <sortState ref="A3:S170">
    <sortCondition ref="D3:D170"/>
    <sortCondition ref="C3:C170"/>
    <sortCondition ref="B3:B170"/>
    <sortCondition ref="E3:E170"/>
  </sortState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8"/>
  <sheetViews>
    <sheetView tabSelected="1" topLeftCell="BE1" workbookViewId="0">
      <selection activeCell="BJ11" sqref="BJ11"/>
    </sheetView>
  </sheetViews>
  <sheetFormatPr defaultRowHeight="15" x14ac:dyDescent="0.25"/>
  <cols>
    <col min="1" max="1" width="8.7109375" bestFit="1" customWidth="1"/>
    <col min="2" max="2" width="5" bestFit="1" customWidth="1"/>
    <col min="3" max="3" width="11.7109375" bestFit="1" customWidth="1"/>
    <col min="4" max="4" width="11.140625" bestFit="1" customWidth="1"/>
    <col min="5" max="5" width="11.85546875" bestFit="1" customWidth="1"/>
    <col min="6" max="6" width="10.7109375" bestFit="1" customWidth="1"/>
    <col min="7" max="7" width="10.140625" bestFit="1" customWidth="1"/>
    <col min="8" max="8" width="11.5703125" bestFit="1" customWidth="1"/>
    <col min="11" max="11" width="19.140625" bestFit="1" customWidth="1"/>
    <col min="12" max="12" width="8.140625" bestFit="1" customWidth="1"/>
    <col min="13" max="13" width="7.7109375" bestFit="1" customWidth="1"/>
    <col min="14" max="14" width="6.28515625" bestFit="1" customWidth="1"/>
    <col min="15" max="15" width="10" bestFit="1" customWidth="1"/>
    <col min="16" max="16" width="14.85546875" bestFit="1" customWidth="1"/>
    <col min="17" max="17" width="4" bestFit="1" customWidth="1"/>
    <col min="18" max="18" width="7.85546875" bestFit="1" customWidth="1"/>
    <col min="19" max="19" width="8.7109375" bestFit="1" customWidth="1"/>
    <col min="20" max="20" width="6.85546875" bestFit="1" customWidth="1"/>
    <col min="21" max="22" width="10" bestFit="1" customWidth="1"/>
    <col min="23" max="23" width="10.28515625" customWidth="1"/>
    <col min="24" max="24" width="14.85546875" bestFit="1" customWidth="1"/>
    <col min="25" max="27" width="7.7109375" bestFit="1" customWidth="1"/>
    <col min="28" max="30" width="6.42578125" bestFit="1" customWidth="1"/>
    <col min="31" max="31" width="7.28515625" customWidth="1"/>
    <col min="32" max="32" width="20.5703125" bestFit="1" customWidth="1"/>
    <col min="33" max="35" width="7.7109375" bestFit="1" customWidth="1"/>
    <col min="36" max="38" width="6.7109375" bestFit="1" customWidth="1"/>
    <col min="39" max="39" width="7.28515625" customWidth="1"/>
    <col min="40" max="40" width="29.7109375" bestFit="1" customWidth="1"/>
    <col min="41" max="43" width="7.7109375" bestFit="1" customWidth="1"/>
    <col min="44" max="45" width="6.42578125" bestFit="1" customWidth="1"/>
    <col min="46" max="46" width="6.85546875" bestFit="1" customWidth="1"/>
    <col min="47" max="47" width="7.28515625" customWidth="1"/>
    <col min="48" max="48" width="9.28515625" bestFit="1" customWidth="1"/>
    <col min="49" max="51" width="7.7109375" bestFit="1" customWidth="1"/>
    <col min="52" max="54" width="6.7109375" bestFit="1" customWidth="1"/>
    <col min="55" max="55" width="7.7109375" customWidth="1"/>
    <col min="56" max="56" width="9.28515625" bestFit="1" customWidth="1"/>
    <col min="57" max="57" width="7.7109375" customWidth="1"/>
    <col min="58" max="59" width="14.5703125" bestFit="1" customWidth="1"/>
    <col min="60" max="60" width="14.28515625" bestFit="1" customWidth="1"/>
    <col min="61" max="62" width="14.5703125" bestFit="1" customWidth="1"/>
  </cols>
  <sheetData>
    <row r="1" spans="1:62" x14ac:dyDescent="0.25">
      <c r="A1" t="s">
        <v>358</v>
      </c>
      <c r="B1" t="s">
        <v>405</v>
      </c>
      <c r="C1" t="s">
        <v>400</v>
      </c>
      <c r="D1" t="s">
        <v>402</v>
      </c>
      <c r="E1" t="s">
        <v>403</v>
      </c>
      <c r="F1" t="s">
        <v>404</v>
      </c>
      <c r="G1" t="s">
        <v>368</v>
      </c>
      <c r="H1" t="s">
        <v>1</v>
      </c>
      <c r="I1" t="s">
        <v>46</v>
      </c>
      <c r="O1" t="s">
        <v>375</v>
      </c>
      <c r="Y1" t="s">
        <v>5</v>
      </c>
      <c r="Z1" t="s">
        <v>5</v>
      </c>
      <c r="AA1" s="4" t="s">
        <v>5</v>
      </c>
      <c r="AB1" t="s">
        <v>3</v>
      </c>
      <c r="AC1" t="s">
        <v>3</v>
      </c>
      <c r="AD1" t="s">
        <v>3</v>
      </c>
      <c r="AG1" t="s">
        <v>5</v>
      </c>
      <c r="AH1" t="s">
        <v>5</v>
      </c>
      <c r="AI1" s="4" t="s">
        <v>5</v>
      </c>
      <c r="AJ1" t="s">
        <v>3</v>
      </c>
      <c r="AK1" t="s">
        <v>3</v>
      </c>
      <c r="AL1" t="s">
        <v>3</v>
      </c>
      <c r="AN1" t="s">
        <v>398</v>
      </c>
      <c r="AO1" t="s">
        <v>5</v>
      </c>
      <c r="AP1" t="s">
        <v>5</v>
      </c>
      <c r="AQ1" s="4" t="s">
        <v>5</v>
      </c>
      <c r="AR1" t="s">
        <v>3</v>
      </c>
      <c r="AS1" t="s">
        <v>3</v>
      </c>
      <c r="AT1" t="s">
        <v>3</v>
      </c>
      <c r="AV1" t="s">
        <v>399</v>
      </c>
      <c r="AW1" t="s">
        <v>5</v>
      </c>
      <c r="AX1" t="s">
        <v>5</v>
      </c>
      <c r="AY1" s="4" t="s">
        <v>5</v>
      </c>
      <c r="AZ1" t="s">
        <v>3</v>
      </c>
      <c r="BA1" t="s">
        <v>3</v>
      </c>
      <c r="BB1" t="s">
        <v>3</v>
      </c>
      <c r="BD1" t="s">
        <v>399</v>
      </c>
      <c r="BE1" t="s">
        <v>5</v>
      </c>
      <c r="BF1" t="s">
        <v>5</v>
      </c>
      <c r="BG1" s="4" t="s">
        <v>5</v>
      </c>
      <c r="BH1" t="s">
        <v>3</v>
      </c>
      <c r="BI1" t="s">
        <v>3</v>
      </c>
      <c r="BJ1" t="s">
        <v>3</v>
      </c>
    </row>
    <row r="2" spans="1:62" x14ac:dyDescent="0.25">
      <c r="A2">
        <v>3837</v>
      </c>
      <c r="B2" t="s">
        <v>406</v>
      </c>
      <c r="C2" t="s">
        <v>401</v>
      </c>
      <c r="D2" s="3">
        <v>41518</v>
      </c>
      <c r="E2" s="3">
        <v>41828</v>
      </c>
      <c r="F2" s="3">
        <v>41849</v>
      </c>
      <c r="G2" s="3" t="str">
        <f>DATEDIF(D2,E2,"y")&amp;"y"&amp;DATEDIF(D2,E2,"ym")&amp;"m"&amp;DATEDIF(D2,E2,"md")&amp;"d"</f>
        <v>0y10m7d</v>
      </c>
      <c r="H2" s="3" t="s">
        <v>5</v>
      </c>
      <c r="I2" s="1">
        <f>(F2-E2)/7</f>
        <v>3</v>
      </c>
      <c r="L2" t="s">
        <v>379</v>
      </c>
      <c r="M2" t="s">
        <v>368</v>
      </c>
      <c r="N2" t="s">
        <v>47</v>
      </c>
      <c r="O2" t="s">
        <v>369</v>
      </c>
      <c r="P2" s="14" t="s">
        <v>376</v>
      </c>
      <c r="Q2" t="s">
        <v>370</v>
      </c>
      <c r="R2" t="s">
        <v>377</v>
      </c>
      <c r="S2" t="s">
        <v>378</v>
      </c>
      <c r="T2" t="s">
        <v>371</v>
      </c>
      <c r="U2" t="s">
        <v>372</v>
      </c>
      <c r="V2" t="s">
        <v>373</v>
      </c>
      <c r="X2" t="s">
        <v>396</v>
      </c>
      <c r="Y2" t="s">
        <v>51</v>
      </c>
      <c r="Z2" t="s">
        <v>50</v>
      </c>
      <c r="AA2" s="4" t="s">
        <v>52</v>
      </c>
      <c r="AB2" t="s">
        <v>51</v>
      </c>
      <c r="AC2" t="s">
        <v>50</v>
      </c>
      <c r="AD2" t="s">
        <v>52</v>
      </c>
      <c r="AF2" t="s">
        <v>397</v>
      </c>
      <c r="AG2" t="s">
        <v>51</v>
      </c>
      <c r="AH2" t="s">
        <v>50</v>
      </c>
      <c r="AI2" s="4" t="s">
        <v>52</v>
      </c>
      <c r="AJ2" t="s">
        <v>51</v>
      </c>
      <c r="AK2" t="s">
        <v>50</v>
      </c>
      <c r="AL2" t="s">
        <v>52</v>
      </c>
      <c r="AN2" t="s">
        <v>397</v>
      </c>
      <c r="AO2" t="s">
        <v>51</v>
      </c>
      <c r="AP2" t="s">
        <v>50</v>
      </c>
      <c r="AQ2" s="4" t="s">
        <v>52</v>
      </c>
      <c r="AR2" t="s">
        <v>51</v>
      </c>
      <c r="AS2" t="s">
        <v>50</v>
      </c>
      <c r="AT2" t="s">
        <v>52</v>
      </c>
      <c r="AV2" t="s">
        <v>397</v>
      </c>
      <c r="AW2" t="s">
        <v>51</v>
      </c>
      <c r="AX2" t="s">
        <v>50</v>
      </c>
      <c r="AY2" s="4" t="s">
        <v>52</v>
      </c>
      <c r="AZ2" t="s">
        <v>51</v>
      </c>
      <c r="BA2" t="s">
        <v>50</v>
      </c>
      <c r="BB2" t="s">
        <v>52</v>
      </c>
      <c r="BD2" t="s">
        <v>397</v>
      </c>
      <c r="BE2" t="s">
        <v>51</v>
      </c>
      <c r="BF2" t="s">
        <v>50</v>
      </c>
      <c r="BG2" s="4" t="s">
        <v>52</v>
      </c>
      <c r="BH2" t="s">
        <v>51</v>
      </c>
      <c r="BI2" t="s">
        <v>50</v>
      </c>
      <c r="BJ2" t="s">
        <v>52</v>
      </c>
    </row>
    <row r="3" spans="1:62" x14ac:dyDescent="0.25">
      <c r="A3">
        <v>4348</v>
      </c>
      <c r="B3" t="s">
        <v>406</v>
      </c>
      <c r="C3" t="s">
        <v>408</v>
      </c>
      <c r="D3" s="3">
        <v>41622</v>
      </c>
      <c r="E3" s="3">
        <v>41830</v>
      </c>
      <c r="F3" s="3">
        <v>41851</v>
      </c>
      <c r="G3" s="3" t="str">
        <f t="shared" ref="G3:G13" si="0">DATEDIF(D3,E3,"y")&amp;"y"&amp;DATEDIF(D3,E3,"ym")&amp;"m"&amp;DATEDIF(D3,E3,"md")&amp;"d"</f>
        <v>0y6m26d</v>
      </c>
      <c r="H3" s="3" t="s">
        <v>5</v>
      </c>
      <c r="I3" s="1">
        <f t="shared" ref="I3:I13" si="1">(F3-E3)/7</f>
        <v>3</v>
      </c>
      <c r="K3" t="str">
        <f>L3&amp;M3&amp;N3</f>
        <v>ANFAgedIBZ</v>
      </c>
      <c r="L3" t="s">
        <v>380</v>
      </c>
      <c r="M3" t="s">
        <v>3</v>
      </c>
      <c r="N3" t="s">
        <v>50</v>
      </c>
      <c r="O3">
        <v>6.3696000000000002</v>
      </c>
      <c r="P3">
        <v>1.4538</v>
      </c>
      <c r="Q3">
        <v>19</v>
      </c>
      <c r="R3">
        <v>4.38</v>
      </c>
      <c r="S3">
        <v>2.9999999999999997E-4</v>
      </c>
      <c r="T3">
        <v>0.05</v>
      </c>
      <c r="U3">
        <v>3.3268</v>
      </c>
      <c r="V3">
        <v>9.4123999999999999</v>
      </c>
      <c r="X3" t="s">
        <v>393</v>
      </c>
      <c r="Y3" s="18">
        <f t="shared" ref="Y3:AD18" si="2">INDEX($O:$O,MATCH($X3&amp;Y$1&amp;Y$2,$K:$K,0))</f>
        <v>11.823700000000001</v>
      </c>
      <c r="Z3" s="19">
        <f t="shared" si="2"/>
        <v>10.8789</v>
      </c>
      <c r="AA3" s="20">
        <f t="shared" si="2"/>
        <v>9.7169000000000008</v>
      </c>
      <c r="AB3" s="19">
        <f t="shared" si="2"/>
        <v>8.8794000000000004</v>
      </c>
      <c r="AC3" s="19">
        <f t="shared" si="2"/>
        <v>8.3154000000000003</v>
      </c>
      <c r="AD3" s="20">
        <f t="shared" si="2"/>
        <v>7.0990000000000002</v>
      </c>
      <c r="AF3" t="s">
        <v>393</v>
      </c>
      <c r="AG3" s="18">
        <f t="shared" ref="AG3:AL18" si="3">Y3-$Y3</f>
        <v>0</v>
      </c>
      <c r="AH3" s="19">
        <f t="shared" si="3"/>
        <v>-0.94480000000000075</v>
      </c>
      <c r="AI3" s="20">
        <f t="shared" si="3"/>
        <v>-2.1067999999999998</v>
      </c>
      <c r="AJ3" s="19">
        <f t="shared" si="3"/>
        <v>-2.9443000000000001</v>
      </c>
      <c r="AK3" s="19">
        <f t="shared" si="3"/>
        <v>-3.5083000000000002</v>
      </c>
      <c r="AL3" s="20">
        <f t="shared" si="3"/>
        <v>-4.7247000000000003</v>
      </c>
      <c r="AN3" t="s">
        <v>393</v>
      </c>
      <c r="AO3" s="18">
        <f>2^-AG3</f>
        <v>1</v>
      </c>
      <c r="AP3" s="19">
        <f t="shared" ref="AP3:AT18" si="4">2^-AH3</f>
        <v>1.9249220168522014</v>
      </c>
      <c r="AQ3" s="20">
        <f t="shared" si="4"/>
        <v>4.3073483381094597</v>
      </c>
      <c r="AR3" s="19">
        <f t="shared" si="4"/>
        <v>7.6970200212351214</v>
      </c>
      <c r="AS3" s="19">
        <f t="shared" si="4"/>
        <v>11.378985232156595</v>
      </c>
      <c r="AT3" s="20">
        <f t="shared" si="4"/>
        <v>26.440911376280873</v>
      </c>
      <c r="AV3" t="s">
        <v>393</v>
      </c>
      <c r="AW3" s="18">
        <f>LOG(AO3,2)</f>
        <v>0</v>
      </c>
      <c r="AX3" s="19">
        <f t="shared" ref="AX3:BB18" si="5">LOG(AP3,2)</f>
        <v>0.94480000000000075</v>
      </c>
      <c r="AY3" s="20">
        <f t="shared" si="5"/>
        <v>2.1067999999999998</v>
      </c>
      <c r="AZ3" s="19">
        <f t="shared" si="5"/>
        <v>2.9443000000000001</v>
      </c>
      <c r="BA3" s="19">
        <f t="shared" si="5"/>
        <v>3.5083000000000006</v>
      </c>
      <c r="BB3" s="20">
        <f t="shared" si="5"/>
        <v>4.7247000000000003</v>
      </c>
      <c r="BD3" t="s">
        <v>393</v>
      </c>
      <c r="BE3" s="18"/>
      <c r="BF3" s="19" t="str">
        <f>ROUND(AX3,2)&amp;" +/- "&amp;ROUND(AX23,2)&amp;" "&amp;BF23</f>
        <v>0.94 +/- 0.54 #</v>
      </c>
      <c r="BG3" s="20" t="str">
        <f t="shared" ref="BG3:BJ18" si="6">ROUND(AY3,2)&amp;" +/- "&amp;ROUND(AY23,2)&amp;" "&amp;BG23</f>
        <v>2.11 +/- 0.48 #</v>
      </c>
      <c r="BH3" s="19" t="str">
        <f t="shared" si="6"/>
        <v>2.94 +/- 0.4 *</v>
      </c>
      <c r="BI3" s="19" t="str">
        <f t="shared" si="6"/>
        <v>3.51 +/- 0.33 *#</v>
      </c>
      <c r="BJ3" s="20" t="str">
        <f t="shared" si="6"/>
        <v>4.72 +/- 0.38 *#</v>
      </c>
    </row>
    <row r="4" spans="1:62" x14ac:dyDescent="0.25">
      <c r="A4">
        <v>5067</v>
      </c>
      <c r="B4" t="s">
        <v>406</v>
      </c>
      <c r="C4" t="s">
        <v>401</v>
      </c>
      <c r="D4" s="3">
        <v>42491</v>
      </c>
      <c r="E4" s="3">
        <v>42723</v>
      </c>
      <c r="F4" s="3">
        <v>42745</v>
      </c>
      <c r="G4" s="3" t="str">
        <f t="shared" si="0"/>
        <v>0y7m18d</v>
      </c>
      <c r="H4" s="3" t="s">
        <v>5</v>
      </c>
      <c r="I4" s="1">
        <f t="shared" si="1"/>
        <v>3.1428571428571428</v>
      </c>
      <c r="K4" t="str">
        <f t="shared" ref="K4:K67" si="7">L4&amp;M4&amp;N4</f>
        <v>ANFAgedRZ</v>
      </c>
      <c r="L4" t="s">
        <v>380</v>
      </c>
      <c r="M4" t="s">
        <v>3</v>
      </c>
      <c r="N4" t="s">
        <v>51</v>
      </c>
      <c r="O4">
        <v>9.0172000000000008</v>
      </c>
      <c r="P4">
        <v>0.30430000000000001</v>
      </c>
      <c r="Q4">
        <v>19</v>
      </c>
      <c r="R4">
        <v>29.63</v>
      </c>
      <c r="S4" t="s">
        <v>374</v>
      </c>
      <c r="T4">
        <v>0.05</v>
      </c>
      <c r="U4">
        <v>8.3802000000000003</v>
      </c>
      <c r="V4">
        <v>9.6540999999999997</v>
      </c>
      <c r="X4" t="s">
        <v>394</v>
      </c>
      <c r="Y4" s="21">
        <f t="shared" si="2"/>
        <v>12.9414</v>
      </c>
      <c r="Z4" s="17">
        <f t="shared" si="2"/>
        <v>11.907400000000001</v>
      </c>
      <c r="AA4" s="22">
        <f t="shared" si="2"/>
        <v>11.115500000000001</v>
      </c>
      <c r="AB4" s="17">
        <f t="shared" si="2"/>
        <v>11.7356</v>
      </c>
      <c r="AC4" s="17">
        <f t="shared" si="2"/>
        <v>10.863799999999999</v>
      </c>
      <c r="AD4" s="22">
        <f t="shared" si="2"/>
        <v>9.0391999999999992</v>
      </c>
      <c r="AF4" t="s">
        <v>394</v>
      </c>
      <c r="AG4" s="21">
        <f t="shared" si="3"/>
        <v>0</v>
      </c>
      <c r="AH4" s="17">
        <f t="shared" si="3"/>
        <v>-1.0339999999999989</v>
      </c>
      <c r="AI4" s="22">
        <f t="shared" si="3"/>
        <v>-1.825899999999999</v>
      </c>
      <c r="AJ4" s="17">
        <f t="shared" si="3"/>
        <v>-1.2058</v>
      </c>
      <c r="AK4" s="17">
        <f t="shared" si="3"/>
        <v>-2.0776000000000003</v>
      </c>
      <c r="AL4" s="22">
        <f t="shared" si="3"/>
        <v>-3.9022000000000006</v>
      </c>
      <c r="AN4" t="s">
        <v>394</v>
      </c>
      <c r="AO4" s="21">
        <f t="shared" ref="AO4:AO18" si="8">2^-AG4</f>
        <v>1</v>
      </c>
      <c r="AP4" s="17">
        <f t="shared" si="4"/>
        <v>2.0476938008568828</v>
      </c>
      <c r="AQ4" s="22">
        <f t="shared" si="4"/>
        <v>3.5452810481062862</v>
      </c>
      <c r="AR4" s="17">
        <f t="shared" si="4"/>
        <v>2.3066514181688604</v>
      </c>
      <c r="AS4" s="17">
        <f t="shared" si="4"/>
        <v>4.221044386289643</v>
      </c>
      <c r="AT4" s="22">
        <f t="shared" si="4"/>
        <v>14.951310098157533</v>
      </c>
      <c r="AV4" t="s">
        <v>394</v>
      </c>
      <c r="AW4" s="21">
        <f t="shared" ref="AW4:AW17" si="9">LOG(AO4,2)</f>
        <v>0</v>
      </c>
      <c r="AX4" s="17">
        <f t="shared" si="5"/>
        <v>1.0339999999999987</v>
      </c>
      <c r="AY4" s="22">
        <f t="shared" si="5"/>
        <v>1.825899999999999</v>
      </c>
      <c r="AZ4" s="17">
        <f t="shared" si="5"/>
        <v>1.2058</v>
      </c>
      <c r="BA4" s="17">
        <f t="shared" si="5"/>
        <v>2.0776000000000003</v>
      </c>
      <c r="BB4" s="22">
        <f t="shared" si="5"/>
        <v>3.9022000000000006</v>
      </c>
      <c r="BD4" t="s">
        <v>394</v>
      </c>
      <c r="BE4" s="21"/>
      <c r="BF4" s="17" t="str">
        <f t="shared" ref="BF4:BF18" si="10">ROUND(AX4,2)&amp;" +/- "&amp;ROUND(AX24,2)&amp;" "&amp;BF24</f>
        <v xml:space="preserve">1.03 +/- 1.06 </v>
      </c>
      <c r="BG4" s="22" t="str">
        <f t="shared" si="6"/>
        <v>1.83 +/- 0.89 #</v>
      </c>
      <c r="BH4" s="17" t="str">
        <f t="shared" si="6"/>
        <v>1.21 +/- 0.59 *</v>
      </c>
      <c r="BI4" s="17" t="str">
        <f t="shared" si="6"/>
        <v>2.08 +/- 0.65 #</v>
      </c>
      <c r="BJ4" s="22" t="str">
        <f t="shared" si="6"/>
        <v>3.9 +/- 0.49 *#</v>
      </c>
    </row>
    <row r="5" spans="1:62" x14ac:dyDescent="0.25">
      <c r="A5" t="s">
        <v>359</v>
      </c>
      <c r="B5" t="s">
        <v>406</v>
      </c>
      <c r="C5" t="s">
        <v>407</v>
      </c>
      <c r="D5" s="3">
        <v>42556</v>
      </c>
      <c r="E5" s="3">
        <v>42716</v>
      </c>
      <c r="F5" s="3">
        <v>42745</v>
      </c>
      <c r="G5" s="3" t="str">
        <f t="shared" si="0"/>
        <v>0y5m7d</v>
      </c>
      <c r="H5" s="3" t="s">
        <v>5</v>
      </c>
      <c r="I5" s="1">
        <f t="shared" si="1"/>
        <v>4.1428571428571432</v>
      </c>
      <c r="K5" t="str">
        <f t="shared" si="7"/>
        <v>ANFAgedScar</v>
      </c>
      <c r="L5" t="s">
        <v>380</v>
      </c>
      <c r="M5" t="s">
        <v>3</v>
      </c>
      <c r="N5" t="s">
        <v>52</v>
      </c>
      <c r="O5">
        <v>3.0407999999999999</v>
      </c>
      <c r="P5">
        <v>0.73570000000000002</v>
      </c>
      <c r="Q5">
        <v>19</v>
      </c>
      <c r="R5">
        <v>4.13</v>
      </c>
      <c r="S5">
        <v>5.9999999999999995E-4</v>
      </c>
      <c r="T5">
        <v>0.05</v>
      </c>
      <c r="U5">
        <v>1.5008999999999999</v>
      </c>
      <c r="V5">
        <v>4.5805999999999996</v>
      </c>
      <c r="X5" t="s">
        <v>395</v>
      </c>
      <c r="Y5" s="21">
        <f t="shared" si="2"/>
        <v>4.8746999999999998</v>
      </c>
      <c r="Z5" s="17">
        <f t="shared" si="2"/>
        <v>5.0176999999999996</v>
      </c>
      <c r="AA5" s="22">
        <f t="shared" si="2"/>
        <v>4.5164</v>
      </c>
      <c r="AB5" s="17">
        <f t="shared" si="2"/>
        <v>4.7121000000000004</v>
      </c>
      <c r="AC5" s="17">
        <f t="shared" si="2"/>
        <v>4.6295999999999999</v>
      </c>
      <c r="AD5" s="22">
        <f t="shared" si="2"/>
        <v>4.0598000000000001</v>
      </c>
      <c r="AF5" t="s">
        <v>395</v>
      </c>
      <c r="AG5" s="21">
        <f t="shared" si="3"/>
        <v>0</v>
      </c>
      <c r="AH5" s="17">
        <f t="shared" si="3"/>
        <v>0.14299999999999979</v>
      </c>
      <c r="AI5" s="22">
        <f t="shared" si="3"/>
        <v>-0.35829999999999984</v>
      </c>
      <c r="AJ5" s="17">
        <f t="shared" si="3"/>
        <v>-0.16259999999999941</v>
      </c>
      <c r="AK5" s="17">
        <f t="shared" si="3"/>
        <v>-0.24509999999999987</v>
      </c>
      <c r="AL5" s="22">
        <f t="shared" si="3"/>
        <v>-0.81489999999999974</v>
      </c>
      <c r="AN5" t="s">
        <v>395</v>
      </c>
      <c r="AO5" s="21">
        <f t="shared" si="8"/>
        <v>1</v>
      </c>
      <c r="AP5" s="17">
        <f t="shared" si="4"/>
        <v>0.90563398301782305</v>
      </c>
      <c r="AQ5" s="22">
        <f t="shared" si="4"/>
        <v>1.2819144630653665</v>
      </c>
      <c r="AR5" s="17">
        <f t="shared" si="4"/>
        <v>1.1193025090771374</v>
      </c>
      <c r="AS5" s="17">
        <f t="shared" si="4"/>
        <v>1.1851749181598428</v>
      </c>
      <c r="AT5" s="22">
        <f t="shared" si="4"/>
        <v>1.7591762108157021</v>
      </c>
      <c r="AV5" t="s">
        <v>395</v>
      </c>
      <c r="AW5" s="21">
        <f t="shared" si="9"/>
        <v>0</v>
      </c>
      <c r="AX5" s="17">
        <f t="shared" si="5"/>
        <v>-0.14299999999999974</v>
      </c>
      <c r="AY5" s="22">
        <f t="shared" si="5"/>
        <v>0.35829999999999973</v>
      </c>
      <c r="AZ5" s="17">
        <f t="shared" si="5"/>
        <v>0.16259999999999938</v>
      </c>
      <c r="BA5" s="17">
        <f t="shared" si="5"/>
        <v>0.24509999999999987</v>
      </c>
      <c r="BB5" s="22">
        <f t="shared" si="5"/>
        <v>0.81489999999999962</v>
      </c>
      <c r="BD5" t="s">
        <v>395</v>
      </c>
      <c r="BE5" s="21"/>
      <c r="BF5" s="17" t="str">
        <f t="shared" si="10"/>
        <v xml:space="preserve">-0.14 +/- 0.17 </v>
      </c>
      <c r="BG5" s="22" t="str">
        <f t="shared" si="6"/>
        <v>0.36 +/- 0.15 #</v>
      </c>
      <c r="BH5" s="17" t="str">
        <f t="shared" si="6"/>
        <v xml:space="preserve">0.16 +/- 0.09 </v>
      </c>
      <c r="BI5" s="17" t="str">
        <f t="shared" si="6"/>
        <v>0.25 +/- 0.11 *</v>
      </c>
      <c r="BJ5" s="22" t="str">
        <f t="shared" si="6"/>
        <v>0.81 +/- 0.13 *#</v>
      </c>
    </row>
    <row r="6" spans="1:62" x14ac:dyDescent="0.25">
      <c r="A6" t="s">
        <v>360</v>
      </c>
      <c r="B6" t="s">
        <v>406</v>
      </c>
      <c r="C6" t="s">
        <v>409</v>
      </c>
      <c r="D6" s="3">
        <v>40406</v>
      </c>
      <c r="E6" s="3">
        <v>41961</v>
      </c>
      <c r="F6" s="3">
        <v>41962</v>
      </c>
      <c r="G6" s="3" t="str">
        <f t="shared" si="0"/>
        <v>4y3m2d</v>
      </c>
      <c r="H6" s="3" t="s">
        <v>3</v>
      </c>
      <c r="I6" s="1">
        <f t="shared" si="1"/>
        <v>0.14285714285714285</v>
      </c>
      <c r="K6" t="str">
        <f t="shared" si="7"/>
        <v>ANFYoungIBZ</v>
      </c>
      <c r="L6" t="s">
        <v>380</v>
      </c>
      <c r="M6" t="s">
        <v>5</v>
      </c>
      <c r="N6" t="s">
        <v>50</v>
      </c>
      <c r="O6">
        <v>4.2885</v>
      </c>
      <c r="P6">
        <v>1.8297000000000001</v>
      </c>
      <c r="Q6">
        <v>19</v>
      </c>
      <c r="R6">
        <v>2.34</v>
      </c>
      <c r="S6">
        <v>3.0099999999999998E-2</v>
      </c>
      <c r="T6">
        <v>0.05</v>
      </c>
      <c r="U6">
        <v>0.45889999999999997</v>
      </c>
      <c r="V6">
        <v>8.1181000000000001</v>
      </c>
      <c r="X6" t="s">
        <v>389</v>
      </c>
      <c r="Y6" s="21">
        <f t="shared" si="2"/>
        <v>7.0397999999999996</v>
      </c>
      <c r="Z6" s="17">
        <f t="shared" si="2"/>
        <v>7.0054999999999996</v>
      </c>
      <c r="AA6" s="22">
        <f t="shared" si="2"/>
        <v>6.1478000000000002</v>
      </c>
      <c r="AB6" s="17">
        <f t="shared" si="2"/>
        <v>6.8284000000000002</v>
      </c>
      <c r="AC6" s="17">
        <f t="shared" si="2"/>
        <v>7.1196000000000002</v>
      </c>
      <c r="AD6" s="22">
        <f t="shared" si="2"/>
        <v>5.4374000000000002</v>
      </c>
      <c r="AF6" t="s">
        <v>389</v>
      </c>
      <c r="AG6" s="21">
        <f t="shared" si="3"/>
        <v>0</v>
      </c>
      <c r="AH6" s="17">
        <f t="shared" si="3"/>
        <v>-3.4299999999999997E-2</v>
      </c>
      <c r="AI6" s="22">
        <f t="shared" si="3"/>
        <v>-0.89199999999999946</v>
      </c>
      <c r="AJ6" s="17">
        <f t="shared" si="3"/>
        <v>-0.21139999999999937</v>
      </c>
      <c r="AK6" s="17">
        <f t="shared" si="3"/>
        <v>7.9800000000000537E-2</v>
      </c>
      <c r="AL6" s="22">
        <f t="shared" si="3"/>
        <v>-1.6023999999999994</v>
      </c>
      <c r="AN6" t="s">
        <v>389</v>
      </c>
      <c r="AO6" s="21">
        <f t="shared" si="8"/>
        <v>1</v>
      </c>
      <c r="AP6" s="17">
        <f t="shared" si="4"/>
        <v>1.0240598255436486</v>
      </c>
      <c r="AQ6" s="22">
        <f t="shared" si="4"/>
        <v>1.8557469529425648</v>
      </c>
      <c r="AR6" s="17">
        <f t="shared" si="4"/>
        <v>1.1578111859159801</v>
      </c>
      <c r="AS6" s="17">
        <f t="shared" si="4"/>
        <v>0.94618880725483556</v>
      </c>
      <c r="AT6" s="22">
        <f t="shared" si="4"/>
        <v>3.0364802803460633</v>
      </c>
      <c r="AV6" t="s">
        <v>389</v>
      </c>
      <c r="AW6" s="21">
        <f t="shared" si="9"/>
        <v>0</v>
      </c>
      <c r="AX6" s="17">
        <f t="shared" si="5"/>
        <v>3.4299999999999886E-2</v>
      </c>
      <c r="AY6" s="22">
        <f t="shared" si="5"/>
        <v>0.89199999999999946</v>
      </c>
      <c r="AZ6" s="17">
        <f t="shared" si="5"/>
        <v>0.21139999999999942</v>
      </c>
      <c r="BA6" s="17">
        <f t="shared" si="5"/>
        <v>-7.9800000000000607E-2</v>
      </c>
      <c r="BB6" s="22">
        <f t="shared" si="5"/>
        <v>1.6023999999999994</v>
      </c>
      <c r="BD6" t="s">
        <v>389</v>
      </c>
      <c r="BE6" s="21"/>
      <c r="BF6" s="17" t="str">
        <f t="shared" si="10"/>
        <v xml:space="preserve">0.03 +/- 0.75 </v>
      </c>
      <c r="BG6" s="22" t="str">
        <f t="shared" si="6"/>
        <v>0.89 +/- 0.7 #</v>
      </c>
      <c r="BH6" s="17" t="str">
        <f t="shared" si="6"/>
        <v xml:space="preserve">0.21 +/- 0.5 </v>
      </c>
      <c r="BI6" s="17" t="str">
        <f t="shared" si="6"/>
        <v xml:space="preserve">-0.08 +/- 0.53 </v>
      </c>
      <c r="BJ6" s="22" t="str">
        <f t="shared" si="6"/>
        <v>1.6 +/- 0.5 #</v>
      </c>
    </row>
    <row r="7" spans="1:62" x14ac:dyDescent="0.25">
      <c r="A7" t="s">
        <v>361</v>
      </c>
      <c r="B7" t="s">
        <v>406</v>
      </c>
      <c r="C7" t="s">
        <v>409</v>
      </c>
      <c r="D7" s="3">
        <v>40440</v>
      </c>
      <c r="E7" s="3">
        <v>42012</v>
      </c>
      <c r="F7" s="3">
        <v>42034</v>
      </c>
      <c r="G7" s="3" t="str">
        <f t="shared" si="0"/>
        <v>4y3m20d</v>
      </c>
      <c r="H7" s="3" t="s">
        <v>3</v>
      </c>
      <c r="I7" s="1">
        <f t="shared" si="1"/>
        <v>3.1428571428571428</v>
      </c>
      <c r="K7" t="str">
        <f t="shared" si="7"/>
        <v>ANFYoungRZ</v>
      </c>
      <c r="L7" t="s">
        <v>380</v>
      </c>
      <c r="M7" t="s">
        <v>5</v>
      </c>
      <c r="N7" t="s">
        <v>51</v>
      </c>
      <c r="O7">
        <v>9.5519999999999996</v>
      </c>
      <c r="P7">
        <v>1.0138</v>
      </c>
      <c r="Q7">
        <v>19</v>
      </c>
      <c r="R7">
        <v>9.42</v>
      </c>
      <c r="S7" t="s">
        <v>374</v>
      </c>
      <c r="T7">
        <v>0.05</v>
      </c>
      <c r="U7">
        <v>7.43</v>
      </c>
      <c r="V7">
        <v>11.673999999999999</v>
      </c>
      <c r="X7" t="s">
        <v>384</v>
      </c>
      <c r="Y7" s="21">
        <f t="shared" si="2"/>
        <v>12.1495</v>
      </c>
      <c r="Z7" s="17">
        <f t="shared" si="2"/>
        <v>12.6617</v>
      </c>
      <c r="AA7" s="22">
        <f t="shared" si="2"/>
        <v>12.386799999999999</v>
      </c>
      <c r="AB7" s="17">
        <f t="shared" si="2"/>
        <v>13.039199999999999</v>
      </c>
      <c r="AC7" s="17">
        <f t="shared" si="2"/>
        <v>14.285600000000001</v>
      </c>
      <c r="AD7" s="22">
        <f t="shared" si="2"/>
        <v>10.6839</v>
      </c>
      <c r="AF7" t="s">
        <v>384</v>
      </c>
      <c r="AG7" s="21">
        <f t="shared" si="3"/>
        <v>0</v>
      </c>
      <c r="AH7" s="17">
        <f t="shared" si="3"/>
        <v>0.51219999999999999</v>
      </c>
      <c r="AI7" s="22">
        <f t="shared" si="3"/>
        <v>0.2372999999999994</v>
      </c>
      <c r="AJ7" s="17">
        <f t="shared" si="3"/>
        <v>0.88969999999999949</v>
      </c>
      <c r="AK7" s="17">
        <f t="shared" si="3"/>
        <v>2.1361000000000008</v>
      </c>
      <c r="AL7" s="22">
        <f t="shared" si="3"/>
        <v>-1.4656000000000002</v>
      </c>
      <c r="AN7" t="s">
        <v>384</v>
      </c>
      <c r="AO7" s="21">
        <f t="shared" si="8"/>
        <v>1</v>
      </c>
      <c r="AP7" s="17">
        <f t="shared" si="4"/>
        <v>0.70115241821910701</v>
      </c>
      <c r="AQ7" s="22">
        <f t="shared" si="4"/>
        <v>0.84833147779176798</v>
      </c>
      <c r="AR7" s="17">
        <f t="shared" si="4"/>
        <v>0.53972633952108495</v>
      </c>
      <c r="AS7" s="17">
        <f t="shared" si="4"/>
        <v>0.22749393679562288</v>
      </c>
      <c r="AT7" s="22">
        <f t="shared" si="4"/>
        <v>2.7617830612684489</v>
      </c>
      <c r="AV7" t="s">
        <v>384</v>
      </c>
      <c r="AW7" s="21">
        <f t="shared" si="9"/>
        <v>0</v>
      </c>
      <c r="AX7" s="17">
        <f t="shared" si="5"/>
        <v>-0.51220000000000021</v>
      </c>
      <c r="AY7" s="22">
        <f t="shared" si="5"/>
        <v>-0.23729999999999954</v>
      </c>
      <c r="AZ7" s="17">
        <f t="shared" si="5"/>
        <v>-0.88969999999999938</v>
      </c>
      <c r="BA7" s="17">
        <f t="shared" si="5"/>
        <v>-2.1361000000000008</v>
      </c>
      <c r="BB7" s="22">
        <f t="shared" si="5"/>
        <v>1.4656000000000002</v>
      </c>
      <c r="BD7" t="s">
        <v>384</v>
      </c>
      <c r="BE7" s="21"/>
      <c r="BF7" s="17" t="str">
        <f t="shared" si="10"/>
        <v xml:space="preserve">-0.51 +/- 1.14 </v>
      </c>
      <c r="BG7" s="22" t="str">
        <f t="shared" si="6"/>
        <v xml:space="preserve">-0.24 +/- 1.06 </v>
      </c>
      <c r="BH7" s="17" t="str">
        <f t="shared" si="6"/>
        <v xml:space="preserve">-0.89 +/- 1.57 </v>
      </c>
      <c r="BI7" s="17" t="str">
        <f t="shared" si="6"/>
        <v>-2.14 +/- 1.08 *</v>
      </c>
      <c r="BJ7" s="22" t="str">
        <f t="shared" si="6"/>
        <v xml:space="preserve">1.47 +/- 1.31 </v>
      </c>
    </row>
    <row r="8" spans="1:62" x14ac:dyDescent="0.25">
      <c r="A8" t="s">
        <v>362</v>
      </c>
      <c r="B8" t="s">
        <v>406</v>
      </c>
      <c r="C8" t="s">
        <v>409</v>
      </c>
      <c r="D8" s="3">
        <v>40797</v>
      </c>
      <c r="E8" s="3">
        <v>42387</v>
      </c>
      <c r="F8" s="3">
        <v>42409</v>
      </c>
      <c r="G8" s="3" t="str">
        <f t="shared" si="0"/>
        <v>4y4m7d</v>
      </c>
      <c r="H8" s="3" t="s">
        <v>3</v>
      </c>
      <c r="I8" s="1">
        <f t="shared" si="1"/>
        <v>3.1428571428571428</v>
      </c>
      <c r="K8" t="str">
        <f t="shared" si="7"/>
        <v>ANFYoungScar</v>
      </c>
      <c r="L8" t="s">
        <v>380</v>
      </c>
      <c r="M8" t="s">
        <v>5</v>
      </c>
      <c r="N8" t="s">
        <v>52</v>
      </c>
      <c r="O8">
        <v>4.2023999999999999</v>
      </c>
      <c r="P8">
        <v>0.68569999999999998</v>
      </c>
      <c r="Q8">
        <v>19</v>
      </c>
      <c r="R8">
        <v>6.13</v>
      </c>
      <c r="S8" t="s">
        <v>374</v>
      </c>
      <c r="T8">
        <v>0.05</v>
      </c>
      <c r="U8">
        <v>2.7671999999999999</v>
      </c>
      <c r="V8">
        <v>5.6375000000000002</v>
      </c>
      <c r="X8" t="s">
        <v>381</v>
      </c>
      <c r="Y8" s="21">
        <f t="shared" si="2"/>
        <v>6.5183</v>
      </c>
      <c r="Z8" s="17">
        <f t="shared" si="2"/>
        <v>5.5189000000000004</v>
      </c>
      <c r="AA8" s="22">
        <f t="shared" si="2"/>
        <v>5.6988000000000003</v>
      </c>
      <c r="AB8" s="17">
        <f t="shared" si="2"/>
        <v>6.0564999999999998</v>
      </c>
      <c r="AC8" s="17">
        <f t="shared" si="2"/>
        <v>6.4165000000000001</v>
      </c>
      <c r="AD8" s="22">
        <f t="shared" si="2"/>
        <v>5.0319000000000003</v>
      </c>
      <c r="AF8" t="s">
        <v>381</v>
      </c>
      <c r="AG8" s="21">
        <f t="shared" si="3"/>
        <v>0</v>
      </c>
      <c r="AH8" s="17">
        <f t="shared" si="3"/>
        <v>-0.99939999999999962</v>
      </c>
      <c r="AI8" s="22">
        <f t="shared" si="3"/>
        <v>-0.81949999999999967</v>
      </c>
      <c r="AJ8" s="17">
        <f t="shared" si="3"/>
        <v>-0.46180000000000021</v>
      </c>
      <c r="AK8" s="17">
        <f t="shared" si="3"/>
        <v>-0.10179999999999989</v>
      </c>
      <c r="AL8" s="22">
        <f t="shared" si="3"/>
        <v>-1.4863999999999997</v>
      </c>
      <c r="AN8" t="s">
        <v>381</v>
      </c>
      <c r="AO8" s="21">
        <f t="shared" si="8"/>
        <v>1</v>
      </c>
      <c r="AP8" s="17">
        <f t="shared" si="4"/>
        <v>1.9991683963224371</v>
      </c>
      <c r="AQ8" s="22">
        <f t="shared" si="4"/>
        <v>1.76479425550024</v>
      </c>
      <c r="AR8" s="17">
        <f t="shared" si="4"/>
        <v>1.3772591044953242</v>
      </c>
      <c r="AS8" s="17">
        <f t="shared" si="4"/>
        <v>1.0731115112376954</v>
      </c>
      <c r="AT8" s="22">
        <f t="shared" si="4"/>
        <v>2.8018893827806313</v>
      </c>
      <c r="AV8" t="s">
        <v>381</v>
      </c>
      <c r="AW8" s="21">
        <f t="shared" si="9"/>
        <v>0</v>
      </c>
      <c r="AX8" s="17">
        <f t="shared" si="5"/>
        <v>0.99939999999999951</v>
      </c>
      <c r="AY8" s="22">
        <f t="shared" si="5"/>
        <v>0.81949999999999967</v>
      </c>
      <c r="AZ8" s="17">
        <f t="shared" si="5"/>
        <v>0.46180000000000027</v>
      </c>
      <c r="BA8" s="17">
        <f t="shared" si="5"/>
        <v>0.10179999999999985</v>
      </c>
      <c r="BB8" s="22">
        <f t="shared" si="5"/>
        <v>1.4863999999999997</v>
      </c>
      <c r="BD8" t="s">
        <v>381</v>
      </c>
      <c r="BE8" s="21"/>
      <c r="BF8" s="17" t="str">
        <f t="shared" si="10"/>
        <v xml:space="preserve">1 +/- 0.57 </v>
      </c>
      <c r="BG8" s="22" t="str">
        <f t="shared" si="6"/>
        <v>0.82 +/- 0.56 #</v>
      </c>
      <c r="BH8" s="17" t="str">
        <f t="shared" si="6"/>
        <v xml:space="preserve">0.46 +/- 0.51 </v>
      </c>
      <c r="BI8" s="17" t="str">
        <f t="shared" si="6"/>
        <v>0.1 +/- 0.5 *</v>
      </c>
      <c r="BJ8" s="22" t="str">
        <f t="shared" si="6"/>
        <v>1.49 +/- 0.47 #</v>
      </c>
    </row>
    <row r="9" spans="1:62" x14ac:dyDescent="0.25">
      <c r="A9" t="s">
        <v>363</v>
      </c>
      <c r="B9" t="s">
        <v>406</v>
      </c>
      <c r="C9" t="s">
        <v>409</v>
      </c>
      <c r="D9" s="3">
        <v>40889</v>
      </c>
      <c r="E9" s="3">
        <v>42395</v>
      </c>
      <c r="F9" s="3">
        <v>42417</v>
      </c>
      <c r="G9" s="3" t="str">
        <f t="shared" si="0"/>
        <v>4y1m14d</v>
      </c>
      <c r="H9" s="3" t="s">
        <v>3</v>
      </c>
      <c r="I9" s="1">
        <f t="shared" si="1"/>
        <v>3.1428571428571428</v>
      </c>
      <c r="K9" t="str">
        <f t="shared" si="7"/>
        <v>CCL2AgedIBZ</v>
      </c>
      <c r="L9" t="s">
        <v>381</v>
      </c>
      <c r="M9" t="s">
        <v>3</v>
      </c>
      <c r="N9" t="s">
        <v>50</v>
      </c>
      <c r="O9">
        <v>6.4165000000000001</v>
      </c>
      <c r="P9">
        <v>0.24540000000000001</v>
      </c>
      <c r="Q9">
        <v>20</v>
      </c>
      <c r="R9">
        <v>26.15</v>
      </c>
      <c r="S9" t="s">
        <v>374</v>
      </c>
      <c r="T9">
        <v>0.05</v>
      </c>
      <c r="U9">
        <v>5.9046000000000003</v>
      </c>
      <c r="V9">
        <v>6.9283999999999999</v>
      </c>
      <c r="X9" t="s">
        <v>383</v>
      </c>
      <c r="Y9" s="21">
        <f t="shared" si="2"/>
        <v>8.8376000000000001</v>
      </c>
      <c r="Z9" s="17">
        <f t="shared" si="2"/>
        <v>8.9624000000000006</v>
      </c>
      <c r="AA9" s="22">
        <f t="shared" si="2"/>
        <v>8.5871999999999993</v>
      </c>
      <c r="AB9" s="17">
        <f t="shared" si="2"/>
        <v>8.1434999999999995</v>
      </c>
      <c r="AC9" s="17">
        <f t="shared" si="2"/>
        <v>8.3745999999999992</v>
      </c>
      <c r="AD9" s="22">
        <f t="shared" si="2"/>
        <v>7.5633999999999997</v>
      </c>
      <c r="AF9" t="s">
        <v>383</v>
      </c>
      <c r="AG9" s="21">
        <f t="shared" si="3"/>
        <v>0</v>
      </c>
      <c r="AH9" s="17">
        <f t="shared" si="3"/>
        <v>0.12480000000000047</v>
      </c>
      <c r="AI9" s="22">
        <f t="shared" si="3"/>
        <v>-0.25040000000000084</v>
      </c>
      <c r="AJ9" s="17">
        <f t="shared" si="3"/>
        <v>-0.69410000000000061</v>
      </c>
      <c r="AK9" s="17">
        <f t="shared" si="3"/>
        <v>-0.46300000000000097</v>
      </c>
      <c r="AL9" s="22">
        <f t="shared" si="3"/>
        <v>-1.2742000000000004</v>
      </c>
      <c r="AN9" t="s">
        <v>383</v>
      </c>
      <c r="AO9" s="21">
        <f t="shared" si="8"/>
        <v>1</v>
      </c>
      <c r="AP9" s="17">
        <f t="shared" si="4"/>
        <v>0.9171311757700471</v>
      </c>
      <c r="AQ9" s="22">
        <f t="shared" si="4"/>
        <v>1.1895368789391443</v>
      </c>
      <c r="AR9" s="17">
        <f t="shared" si="4"/>
        <v>1.6178748353750683</v>
      </c>
      <c r="AS9" s="17">
        <f t="shared" si="4"/>
        <v>1.3784051529756316</v>
      </c>
      <c r="AT9" s="22">
        <f t="shared" si="4"/>
        <v>2.4186466240445217</v>
      </c>
      <c r="AV9" t="s">
        <v>383</v>
      </c>
      <c r="AW9" s="21">
        <f t="shared" si="9"/>
        <v>0</v>
      </c>
      <c r="AX9" s="17">
        <f t="shared" si="5"/>
        <v>-0.12480000000000051</v>
      </c>
      <c r="AY9" s="22">
        <f t="shared" si="5"/>
        <v>0.25040000000000096</v>
      </c>
      <c r="AZ9" s="17">
        <f t="shared" si="5"/>
        <v>0.69410000000000049</v>
      </c>
      <c r="BA9" s="17">
        <f t="shared" si="5"/>
        <v>0.46300000000000091</v>
      </c>
      <c r="BB9" s="22">
        <f t="shared" si="5"/>
        <v>1.2742000000000002</v>
      </c>
      <c r="BD9" t="s">
        <v>383</v>
      </c>
      <c r="BE9" s="21"/>
      <c r="BF9" s="17" t="str">
        <f t="shared" si="10"/>
        <v xml:space="preserve">-0.12 +/- 0.45 </v>
      </c>
      <c r="BG9" s="22" t="str">
        <f t="shared" si="6"/>
        <v xml:space="preserve">0.25 +/- 0.4 </v>
      </c>
      <c r="BH9" s="17" t="str">
        <f t="shared" si="6"/>
        <v xml:space="preserve">0.69 +/- 0.38 </v>
      </c>
      <c r="BI9" s="17" t="str">
        <f t="shared" si="6"/>
        <v xml:space="preserve">0.46 +/- 0.43 </v>
      </c>
      <c r="BJ9" s="22" t="str">
        <f t="shared" si="6"/>
        <v>1.27 +/- 0.36 *#</v>
      </c>
    </row>
    <row r="10" spans="1:62" x14ac:dyDescent="0.25">
      <c r="A10" t="s">
        <v>364</v>
      </c>
      <c r="B10" t="s">
        <v>406</v>
      </c>
      <c r="C10" t="s">
        <v>409</v>
      </c>
      <c r="D10" s="3">
        <v>40378</v>
      </c>
      <c r="E10" s="3">
        <v>41988</v>
      </c>
      <c r="F10" s="3">
        <v>42011</v>
      </c>
      <c r="G10" s="3" t="str">
        <f t="shared" si="0"/>
        <v>4y4m26d</v>
      </c>
      <c r="H10" s="3" t="s">
        <v>3</v>
      </c>
      <c r="I10" s="1">
        <f t="shared" si="1"/>
        <v>3.2857142857142856</v>
      </c>
      <c r="K10" t="str">
        <f t="shared" si="7"/>
        <v>CCL2AgedRZ</v>
      </c>
      <c r="L10" t="s">
        <v>381</v>
      </c>
      <c r="M10" t="s">
        <v>3</v>
      </c>
      <c r="N10" t="s">
        <v>51</v>
      </c>
      <c r="O10">
        <v>6.0564999999999998</v>
      </c>
      <c r="P10">
        <v>0.26600000000000001</v>
      </c>
      <c r="Q10">
        <v>20</v>
      </c>
      <c r="R10">
        <v>22.77</v>
      </c>
      <c r="S10" t="s">
        <v>374</v>
      </c>
      <c r="T10">
        <v>0.05</v>
      </c>
      <c r="U10">
        <v>5.5016999999999996</v>
      </c>
      <c r="V10">
        <v>6.6113</v>
      </c>
      <c r="X10" t="s">
        <v>387</v>
      </c>
      <c r="Y10" s="21">
        <f t="shared" si="2"/>
        <v>14.694800000000001</v>
      </c>
      <c r="Z10" s="17">
        <f t="shared" si="2"/>
        <v>15.6485</v>
      </c>
      <c r="AA10" s="22">
        <f t="shared" si="2"/>
        <v>13.3468</v>
      </c>
      <c r="AB10" s="17">
        <f t="shared" si="2"/>
        <v>12.535399999999999</v>
      </c>
      <c r="AC10" s="17">
        <f t="shared" si="2"/>
        <v>14.0878</v>
      </c>
      <c r="AD10" s="22">
        <f t="shared" si="2"/>
        <v>11.854100000000001</v>
      </c>
      <c r="AF10" t="s">
        <v>387</v>
      </c>
      <c r="AG10" s="21">
        <f t="shared" si="3"/>
        <v>0</v>
      </c>
      <c r="AH10" s="17">
        <f t="shared" si="3"/>
        <v>0.95369999999999955</v>
      </c>
      <c r="AI10" s="22">
        <f t="shared" si="3"/>
        <v>-1.3480000000000008</v>
      </c>
      <c r="AJ10" s="17">
        <f t="shared" si="3"/>
        <v>-2.1594000000000015</v>
      </c>
      <c r="AK10" s="17">
        <f t="shared" si="3"/>
        <v>-0.60700000000000109</v>
      </c>
      <c r="AL10" s="22">
        <f t="shared" si="3"/>
        <v>-2.8407</v>
      </c>
      <c r="AN10" t="s">
        <v>387</v>
      </c>
      <c r="AO10" s="21">
        <f t="shared" si="8"/>
        <v>1</v>
      </c>
      <c r="AP10" s="17">
        <f t="shared" si="4"/>
        <v>0.51630661952293466</v>
      </c>
      <c r="AQ10" s="22">
        <f t="shared" si="4"/>
        <v>2.5455898705518871</v>
      </c>
      <c r="AR10" s="17">
        <f t="shared" si="4"/>
        <v>4.4672902721030567</v>
      </c>
      <c r="AS10" s="17">
        <f t="shared" si="4"/>
        <v>1.5230887397032624</v>
      </c>
      <c r="AT10" s="22">
        <f t="shared" si="4"/>
        <v>7.1636755613792849</v>
      </c>
      <c r="AV10" t="s">
        <v>387</v>
      </c>
      <c r="AW10" s="21">
        <f t="shared" si="9"/>
        <v>0</v>
      </c>
      <c r="AX10" s="17">
        <f t="shared" si="5"/>
        <v>-0.95369999999999933</v>
      </c>
      <c r="AY10" s="22">
        <f t="shared" si="5"/>
        <v>1.3480000000000008</v>
      </c>
      <c r="AZ10" s="17">
        <f t="shared" si="5"/>
        <v>2.1594000000000015</v>
      </c>
      <c r="BA10" s="17">
        <f t="shared" si="5"/>
        <v>0.60700000000000109</v>
      </c>
      <c r="BB10" s="22">
        <f t="shared" si="5"/>
        <v>2.8407</v>
      </c>
      <c r="BD10" t="s">
        <v>387</v>
      </c>
      <c r="BE10" s="21"/>
      <c r="BF10" s="17" t="str">
        <f t="shared" si="10"/>
        <v xml:space="preserve">-0.95 +/- 0.97 </v>
      </c>
      <c r="BG10" s="22" t="str">
        <f t="shared" si="6"/>
        <v>1.35 +/- 0.8 #</v>
      </c>
      <c r="BH10" s="17" t="str">
        <f t="shared" si="6"/>
        <v xml:space="preserve">2.16 +/- 1.48 </v>
      </c>
      <c r="BI10" s="17" t="str">
        <f t="shared" si="6"/>
        <v xml:space="preserve">0.61 +/- 0.73 </v>
      </c>
      <c r="BJ10" s="22" t="str">
        <f t="shared" si="6"/>
        <v xml:space="preserve">2.84 +/- 1.08 </v>
      </c>
    </row>
    <row r="11" spans="1:62" x14ac:dyDescent="0.25">
      <c r="A11" t="s">
        <v>365</v>
      </c>
      <c r="B11" t="s">
        <v>406</v>
      </c>
      <c r="C11" t="s">
        <v>409</v>
      </c>
      <c r="D11" s="3">
        <v>42294</v>
      </c>
      <c r="E11" s="3">
        <v>42513</v>
      </c>
      <c r="F11" s="3">
        <v>42536</v>
      </c>
      <c r="G11" s="3" t="str">
        <f t="shared" si="0"/>
        <v>0y7m6d</v>
      </c>
      <c r="H11" s="3" t="s">
        <v>5</v>
      </c>
      <c r="I11" s="1">
        <f t="shared" si="1"/>
        <v>3.2857142857142856</v>
      </c>
      <c r="K11" t="str">
        <f t="shared" si="7"/>
        <v>CCL2AgedScar</v>
      </c>
      <c r="L11" t="s">
        <v>381</v>
      </c>
      <c r="M11" t="s">
        <v>3</v>
      </c>
      <c r="N11" t="s">
        <v>52</v>
      </c>
      <c r="O11">
        <v>5.0319000000000003</v>
      </c>
      <c r="P11">
        <v>0.18390000000000001</v>
      </c>
      <c r="Q11">
        <v>20</v>
      </c>
      <c r="R11">
        <v>27.36</v>
      </c>
      <c r="S11" t="s">
        <v>374</v>
      </c>
      <c r="T11">
        <v>0.05</v>
      </c>
      <c r="U11">
        <v>4.6482999999999999</v>
      </c>
      <c r="V11">
        <v>5.4154999999999998</v>
      </c>
      <c r="X11" t="s">
        <v>390</v>
      </c>
      <c r="Y11" s="21">
        <f t="shared" si="2"/>
        <v>9.4957999999999991</v>
      </c>
      <c r="Z11" s="17">
        <f t="shared" si="2"/>
        <v>7.5167999999999999</v>
      </c>
      <c r="AA11" s="22">
        <f t="shared" si="2"/>
        <v>6.9295</v>
      </c>
      <c r="AB11" s="17">
        <f t="shared" si="2"/>
        <v>7.4013</v>
      </c>
      <c r="AC11" s="17">
        <f t="shared" si="2"/>
        <v>8.0640000000000001</v>
      </c>
      <c r="AD11" s="22">
        <f t="shared" si="2"/>
        <v>5.9062999999999999</v>
      </c>
      <c r="AF11" t="s">
        <v>390</v>
      </c>
      <c r="AG11" s="21">
        <f t="shared" si="3"/>
        <v>0</v>
      </c>
      <c r="AH11" s="17">
        <f t="shared" si="3"/>
        <v>-1.9789999999999992</v>
      </c>
      <c r="AI11" s="22">
        <f t="shared" si="3"/>
        <v>-2.5662999999999991</v>
      </c>
      <c r="AJ11" s="17">
        <f t="shared" si="3"/>
        <v>-2.0944999999999991</v>
      </c>
      <c r="AK11" s="17">
        <f t="shared" si="3"/>
        <v>-1.4317999999999991</v>
      </c>
      <c r="AL11" s="22">
        <f t="shared" si="3"/>
        <v>-3.5894999999999992</v>
      </c>
      <c r="AN11" t="s">
        <v>390</v>
      </c>
      <c r="AO11" s="21">
        <f t="shared" si="8"/>
        <v>1</v>
      </c>
      <c r="AP11" s="17">
        <f t="shared" si="4"/>
        <v>3.9421973477574803</v>
      </c>
      <c r="AQ11" s="22">
        <f t="shared" si="4"/>
        <v>5.9228846932017793</v>
      </c>
      <c r="AR11" s="17">
        <f t="shared" si="4"/>
        <v>4.2707812356869033</v>
      </c>
      <c r="AS11" s="17">
        <f t="shared" si="4"/>
        <v>2.6978310439582271</v>
      </c>
      <c r="AT11" s="22">
        <f t="shared" si="4"/>
        <v>12.037801272249268</v>
      </c>
      <c r="AV11" t="s">
        <v>390</v>
      </c>
      <c r="AW11" s="21">
        <f t="shared" si="9"/>
        <v>0</v>
      </c>
      <c r="AX11" s="17">
        <f t="shared" si="5"/>
        <v>1.9789999999999992</v>
      </c>
      <c r="AY11" s="22">
        <f t="shared" si="5"/>
        <v>2.5662999999999991</v>
      </c>
      <c r="AZ11" s="17">
        <f t="shared" si="5"/>
        <v>2.0944999999999991</v>
      </c>
      <c r="BA11" s="17">
        <f t="shared" si="5"/>
        <v>1.4317999999999989</v>
      </c>
      <c r="BB11" s="22">
        <f t="shared" si="5"/>
        <v>3.5894999999999992</v>
      </c>
      <c r="BD11" t="s">
        <v>390</v>
      </c>
      <c r="BE11" s="21"/>
      <c r="BF11" s="17" t="str">
        <f t="shared" si="10"/>
        <v xml:space="preserve">1.98 +/- 1.52 </v>
      </c>
      <c r="BG11" s="22" t="str">
        <f t="shared" si="6"/>
        <v>2.57 +/- 0.55 #</v>
      </c>
      <c r="BH11" s="17" t="str">
        <f t="shared" si="6"/>
        <v xml:space="preserve">2.09 +/- 1.12 </v>
      </c>
      <c r="BI11" s="17" t="str">
        <f t="shared" si="6"/>
        <v xml:space="preserve">1.43 +/- 0.43 </v>
      </c>
      <c r="BJ11" s="22" t="str">
        <f t="shared" si="6"/>
        <v xml:space="preserve">3.59 +/- 0.33 </v>
      </c>
    </row>
    <row r="12" spans="1:62" x14ac:dyDescent="0.25">
      <c r="A12" t="s">
        <v>366</v>
      </c>
      <c r="B12" t="s">
        <v>406</v>
      </c>
      <c r="C12" t="s">
        <v>409</v>
      </c>
      <c r="D12" s="3">
        <v>42294</v>
      </c>
      <c r="E12" s="3">
        <v>42514</v>
      </c>
      <c r="F12" s="3">
        <v>42536</v>
      </c>
      <c r="G12" s="3" t="str">
        <f t="shared" si="0"/>
        <v>0y7m7d</v>
      </c>
      <c r="H12" s="3" t="s">
        <v>5</v>
      </c>
      <c r="I12" s="1">
        <f t="shared" si="1"/>
        <v>3.1428571428571428</v>
      </c>
      <c r="K12" t="str">
        <f t="shared" si="7"/>
        <v>CCL2YoungIBZ</v>
      </c>
      <c r="L12" t="s">
        <v>381</v>
      </c>
      <c r="M12" t="s">
        <v>5</v>
      </c>
      <c r="N12" t="s">
        <v>50</v>
      </c>
      <c r="O12">
        <v>5.5189000000000004</v>
      </c>
      <c r="P12">
        <v>0.36830000000000002</v>
      </c>
      <c r="Q12">
        <v>20</v>
      </c>
      <c r="R12">
        <v>14.98</v>
      </c>
      <c r="S12" t="s">
        <v>374</v>
      </c>
      <c r="T12">
        <v>0.05</v>
      </c>
      <c r="U12">
        <v>4.7506000000000004</v>
      </c>
      <c r="V12">
        <v>6.2873000000000001</v>
      </c>
      <c r="X12" s="5" t="s">
        <v>391</v>
      </c>
      <c r="Y12" s="23">
        <f t="shared" si="2"/>
        <v>5.3745000000000003</v>
      </c>
      <c r="Z12" s="24">
        <f t="shared" si="2"/>
        <v>4.8983999999999996</v>
      </c>
      <c r="AA12" s="25">
        <f t="shared" si="2"/>
        <v>3.8915999999999999</v>
      </c>
      <c r="AB12" s="24">
        <f t="shared" si="2"/>
        <v>4.9922000000000004</v>
      </c>
      <c r="AC12" s="24">
        <f t="shared" si="2"/>
        <v>4.5312999999999999</v>
      </c>
      <c r="AD12" s="25">
        <f t="shared" si="2"/>
        <v>2.8224</v>
      </c>
      <c r="AF12" s="5" t="s">
        <v>391</v>
      </c>
      <c r="AG12" s="23">
        <f t="shared" si="3"/>
        <v>0</v>
      </c>
      <c r="AH12" s="24">
        <f t="shared" si="3"/>
        <v>-0.47610000000000063</v>
      </c>
      <c r="AI12" s="25">
        <f t="shared" si="3"/>
        <v>-1.4829000000000003</v>
      </c>
      <c r="AJ12" s="24">
        <f t="shared" si="3"/>
        <v>-0.38229999999999986</v>
      </c>
      <c r="AK12" s="24">
        <f t="shared" si="3"/>
        <v>-0.84320000000000039</v>
      </c>
      <c r="AL12" s="25">
        <f t="shared" si="3"/>
        <v>-2.5521000000000003</v>
      </c>
      <c r="AN12" s="5" t="s">
        <v>391</v>
      </c>
      <c r="AO12" s="23">
        <f t="shared" si="8"/>
        <v>1</v>
      </c>
      <c r="AP12" s="24">
        <f t="shared" si="4"/>
        <v>1.3909783836430514</v>
      </c>
      <c r="AQ12" s="25">
        <f t="shared" si="4"/>
        <v>2.7951001954054231</v>
      </c>
      <c r="AR12" s="24">
        <f t="shared" si="4"/>
        <v>1.3034181593715217</v>
      </c>
      <c r="AS12" s="24">
        <f t="shared" si="4"/>
        <v>1.7940250067609902</v>
      </c>
      <c r="AT12" s="25">
        <f t="shared" si="4"/>
        <v>5.8648735367238141</v>
      </c>
      <c r="AV12" s="5" t="s">
        <v>391</v>
      </c>
      <c r="AW12" s="23">
        <f t="shared" si="9"/>
        <v>0</v>
      </c>
      <c r="AX12" s="24">
        <f t="shared" si="5"/>
        <v>0.47610000000000074</v>
      </c>
      <c r="AY12" s="25">
        <f t="shared" si="5"/>
        <v>1.4829000000000001</v>
      </c>
      <c r="AZ12" s="24">
        <f t="shared" si="5"/>
        <v>0.38229999999999997</v>
      </c>
      <c r="BA12" s="24">
        <f t="shared" si="5"/>
        <v>0.84320000000000039</v>
      </c>
      <c r="BB12" s="25">
        <f t="shared" si="5"/>
        <v>2.5521000000000003</v>
      </c>
      <c r="BD12" s="5" t="s">
        <v>391</v>
      </c>
      <c r="BE12" s="23"/>
      <c r="BF12" s="24" t="str">
        <f t="shared" si="10"/>
        <v>0.48 +/- 0.3 #</v>
      </c>
      <c r="BG12" s="25" t="str">
        <f t="shared" si="6"/>
        <v>1.48 +/- 0.29 #</v>
      </c>
      <c r="BH12" s="24" t="str">
        <f t="shared" si="6"/>
        <v xml:space="preserve">0.38 +/- 0.24 </v>
      </c>
      <c r="BI12" s="24" t="str">
        <f t="shared" si="6"/>
        <v>0.84 +/- 0.26 #</v>
      </c>
      <c r="BJ12" s="25" t="str">
        <f t="shared" si="6"/>
        <v>2.55 +/- 0.34 *#</v>
      </c>
    </row>
    <row r="13" spans="1:62" x14ac:dyDescent="0.25">
      <c r="A13" t="s">
        <v>367</v>
      </c>
      <c r="B13" t="s">
        <v>406</v>
      </c>
      <c r="C13" t="s">
        <v>409</v>
      </c>
      <c r="D13" s="3">
        <v>40780</v>
      </c>
      <c r="E13" s="3">
        <v>42388</v>
      </c>
      <c r="F13" s="3">
        <v>42410</v>
      </c>
      <c r="G13" s="3" t="str">
        <f t="shared" si="0"/>
        <v>4y4m25d</v>
      </c>
      <c r="H13" s="3" t="s">
        <v>3</v>
      </c>
      <c r="I13" s="1">
        <f t="shared" si="1"/>
        <v>3.1428571428571428</v>
      </c>
      <c r="K13" t="str">
        <f t="shared" si="7"/>
        <v>CCL2YoungRZ</v>
      </c>
      <c r="L13" t="s">
        <v>381</v>
      </c>
      <c r="M13" t="s">
        <v>5</v>
      </c>
      <c r="N13" t="s">
        <v>51</v>
      </c>
      <c r="O13">
        <v>6.5183</v>
      </c>
      <c r="P13">
        <v>0.43519999999999998</v>
      </c>
      <c r="Q13">
        <v>20</v>
      </c>
      <c r="R13">
        <v>14.98</v>
      </c>
      <c r="S13" t="s">
        <v>374</v>
      </c>
      <c r="T13">
        <v>0.05</v>
      </c>
      <c r="U13">
        <v>5.6104000000000003</v>
      </c>
      <c r="V13">
        <v>7.4260999999999999</v>
      </c>
      <c r="X13" t="s">
        <v>380</v>
      </c>
      <c r="Y13" s="21">
        <f t="shared" si="2"/>
        <v>9.5519999999999996</v>
      </c>
      <c r="Z13" s="17">
        <f t="shared" si="2"/>
        <v>4.2885</v>
      </c>
      <c r="AA13" s="22">
        <f t="shared" si="2"/>
        <v>4.2023999999999999</v>
      </c>
      <c r="AB13" s="17">
        <f t="shared" si="2"/>
        <v>9.0172000000000008</v>
      </c>
      <c r="AC13" s="17">
        <f t="shared" si="2"/>
        <v>6.3696000000000002</v>
      </c>
      <c r="AD13" s="22">
        <f t="shared" si="2"/>
        <v>3.0407999999999999</v>
      </c>
      <c r="AF13" t="s">
        <v>380</v>
      </c>
      <c r="AG13" s="21">
        <f t="shared" si="3"/>
        <v>0</v>
      </c>
      <c r="AH13" s="17">
        <f t="shared" si="3"/>
        <v>-5.2634999999999996</v>
      </c>
      <c r="AI13" s="22">
        <f t="shared" si="3"/>
        <v>-5.3495999999999997</v>
      </c>
      <c r="AJ13" s="17">
        <f t="shared" si="3"/>
        <v>-0.53479999999999883</v>
      </c>
      <c r="AK13" s="17">
        <f t="shared" si="3"/>
        <v>-3.1823999999999995</v>
      </c>
      <c r="AL13" s="22">
        <f t="shared" si="3"/>
        <v>-6.5111999999999997</v>
      </c>
      <c r="AN13" t="s">
        <v>380</v>
      </c>
      <c r="AO13" s="21">
        <f t="shared" si="8"/>
        <v>1</v>
      </c>
      <c r="AP13" s="17">
        <f t="shared" si="4"/>
        <v>38.412394650815898</v>
      </c>
      <c r="AQ13" s="22">
        <f t="shared" si="4"/>
        <v>40.774633377982163</v>
      </c>
      <c r="AR13" s="17">
        <f t="shared" si="4"/>
        <v>1.448741302443362</v>
      </c>
      <c r="AS13" s="17">
        <f t="shared" si="4"/>
        <v>9.0781605311402398</v>
      </c>
      <c r="AT13" s="22">
        <f t="shared" si="4"/>
        <v>91.215051520228869</v>
      </c>
      <c r="AV13" t="s">
        <v>380</v>
      </c>
      <c r="AW13" s="21">
        <f t="shared" si="9"/>
        <v>0</v>
      </c>
      <c r="AX13" s="17">
        <f t="shared" si="5"/>
        <v>5.2634999999999996</v>
      </c>
      <c r="AY13" s="22">
        <f t="shared" si="5"/>
        <v>5.3495999999999997</v>
      </c>
      <c r="AZ13" s="17">
        <f t="shared" si="5"/>
        <v>0.53479999999999883</v>
      </c>
      <c r="BA13" s="17">
        <f t="shared" si="5"/>
        <v>3.1823999999999995</v>
      </c>
      <c r="BB13" s="22">
        <f t="shared" si="5"/>
        <v>6.5111999999999988</v>
      </c>
      <c r="BD13" t="s">
        <v>380</v>
      </c>
      <c r="BE13" s="21"/>
      <c r="BF13" s="17" t="str">
        <f t="shared" si="10"/>
        <v xml:space="preserve">5.26 +/- 2.09 </v>
      </c>
      <c r="BG13" s="22" t="str">
        <f t="shared" si="6"/>
        <v xml:space="preserve">5.35 +/- 1.22 </v>
      </c>
      <c r="BH13" s="17" t="str">
        <f t="shared" si="6"/>
        <v xml:space="preserve">0.53 +/- 1.06 </v>
      </c>
      <c r="BI13" s="17" t="str">
        <f t="shared" si="6"/>
        <v xml:space="preserve">3.18 +/- 1.77 </v>
      </c>
      <c r="BJ13" s="22" t="str">
        <f t="shared" si="6"/>
        <v xml:space="preserve">6.51 +/- 1.25 </v>
      </c>
    </row>
    <row r="14" spans="1:62" x14ac:dyDescent="0.25">
      <c r="D14" s="3"/>
      <c r="E14" s="3"/>
      <c r="F14" s="3"/>
      <c r="G14" s="3"/>
      <c r="H14" s="3"/>
      <c r="I14" s="1"/>
      <c r="K14" t="str">
        <f t="shared" si="7"/>
        <v>CCL2YoungScar</v>
      </c>
      <c r="L14" t="s">
        <v>381</v>
      </c>
      <c r="M14" t="s">
        <v>5</v>
      </c>
      <c r="N14" t="s">
        <v>52</v>
      </c>
      <c r="O14">
        <v>5.6988000000000003</v>
      </c>
      <c r="P14">
        <v>0.35110000000000002</v>
      </c>
      <c r="Q14">
        <v>20</v>
      </c>
      <c r="R14">
        <v>16.23</v>
      </c>
      <c r="S14" t="s">
        <v>374</v>
      </c>
      <c r="T14">
        <v>0.05</v>
      </c>
      <c r="U14">
        <v>4.9664000000000001</v>
      </c>
      <c r="V14">
        <v>6.4310999999999998</v>
      </c>
      <c r="X14" t="s">
        <v>382</v>
      </c>
      <c r="Y14" s="21">
        <f t="shared" si="2"/>
        <v>8.8838000000000008</v>
      </c>
      <c r="Z14" s="17">
        <f t="shared" si="2"/>
        <v>8.9899000000000004</v>
      </c>
      <c r="AA14" s="22">
        <f t="shared" si="2"/>
        <v>8.5295000000000005</v>
      </c>
      <c r="AB14" s="17">
        <f t="shared" si="2"/>
        <v>8.1948000000000008</v>
      </c>
      <c r="AC14" s="17">
        <f t="shared" si="2"/>
        <v>8.6236999999999995</v>
      </c>
      <c r="AD14" s="22">
        <f t="shared" si="2"/>
        <v>8.1280000000000001</v>
      </c>
      <c r="AF14" t="s">
        <v>382</v>
      </c>
      <c r="AG14" s="21">
        <f t="shared" si="3"/>
        <v>0</v>
      </c>
      <c r="AH14" s="17">
        <f t="shared" si="3"/>
        <v>0.10609999999999964</v>
      </c>
      <c r="AI14" s="22">
        <f t="shared" si="3"/>
        <v>-0.35430000000000028</v>
      </c>
      <c r="AJ14" s="17">
        <f t="shared" si="3"/>
        <v>-0.68900000000000006</v>
      </c>
      <c r="AK14" s="17">
        <f t="shared" si="3"/>
        <v>-0.26010000000000133</v>
      </c>
      <c r="AL14" s="22">
        <f t="shared" si="3"/>
        <v>-0.75580000000000069</v>
      </c>
      <c r="AN14" t="s">
        <v>382</v>
      </c>
      <c r="AO14" s="21">
        <f t="shared" si="8"/>
        <v>1</v>
      </c>
      <c r="AP14" s="17">
        <f t="shared" si="4"/>
        <v>0.92909627197278777</v>
      </c>
      <c r="AQ14" s="22">
        <f t="shared" si="4"/>
        <v>1.2783651641289921</v>
      </c>
      <c r="AR14" s="17">
        <f t="shared" si="4"/>
        <v>1.6121656629859351</v>
      </c>
      <c r="AS14" s="17">
        <f t="shared" si="4"/>
        <v>1.1975617103944463</v>
      </c>
      <c r="AT14" s="22">
        <f t="shared" si="4"/>
        <v>1.6885676734368609</v>
      </c>
      <c r="AV14" t="s">
        <v>382</v>
      </c>
      <c r="AW14" s="21">
        <f t="shared" si="9"/>
        <v>0</v>
      </c>
      <c r="AX14" s="17">
        <f t="shared" si="5"/>
        <v>-0.10609999999999964</v>
      </c>
      <c r="AY14" s="22">
        <f t="shared" si="5"/>
        <v>0.35430000000000028</v>
      </c>
      <c r="AZ14" s="17">
        <f t="shared" si="5"/>
        <v>0.68899999999999995</v>
      </c>
      <c r="BA14" s="17">
        <f t="shared" si="5"/>
        <v>0.26010000000000139</v>
      </c>
      <c r="BB14" s="22">
        <f t="shared" si="5"/>
        <v>0.75580000000000069</v>
      </c>
      <c r="BD14" t="s">
        <v>382</v>
      </c>
      <c r="BE14" s="21"/>
      <c r="BF14" s="17" t="str">
        <f t="shared" si="10"/>
        <v xml:space="preserve">-0.11 +/- 0.44 </v>
      </c>
      <c r="BG14" s="22" t="str">
        <f t="shared" si="6"/>
        <v xml:space="preserve">0.35 +/- 0.38 </v>
      </c>
      <c r="BH14" s="17" t="str">
        <f t="shared" si="6"/>
        <v xml:space="preserve">0.69 +/- 0.35 </v>
      </c>
      <c r="BI14" s="17" t="str">
        <f t="shared" si="6"/>
        <v xml:space="preserve">0.26 +/- 0.38 </v>
      </c>
      <c r="BJ14" s="22" t="str">
        <f t="shared" si="6"/>
        <v xml:space="preserve">0.76 +/- 0.34 </v>
      </c>
    </row>
    <row r="15" spans="1:62" x14ac:dyDescent="0.25">
      <c r="K15" t="str">
        <f t="shared" si="7"/>
        <v>CXCL1AgedIBZ</v>
      </c>
      <c r="L15" t="s">
        <v>382</v>
      </c>
      <c r="M15" t="s">
        <v>3</v>
      </c>
      <c r="N15" t="s">
        <v>50</v>
      </c>
      <c r="O15">
        <v>8.6236999999999995</v>
      </c>
      <c r="P15">
        <v>0.2311</v>
      </c>
      <c r="Q15">
        <v>20</v>
      </c>
      <c r="R15">
        <v>37.32</v>
      </c>
      <c r="S15" t="s">
        <v>374</v>
      </c>
      <c r="T15">
        <v>0.05</v>
      </c>
      <c r="U15">
        <v>8.1416000000000004</v>
      </c>
      <c r="V15">
        <v>9.1057000000000006</v>
      </c>
      <c r="X15" t="s">
        <v>385</v>
      </c>
      <c r="Y15" s="21">
        <f t="shared" si="2"/>
        <v>9.0525000000000002</v>
      </c>
      <c r="Z15" s="17">
        <f t="shared" si="2"/>
        <v>9.8604000000000003</v>
      </c>
      <c r="AA15" s="22">
        <f t="shared" si="2"/>
        <v>9.3607999999999993</v>
      </c>
      <c r="AB15" s="17">
        <f t="shared" si="2"/>
        <v>8.9018999999999995</v>
      </c>
      <c r="AC15" s="17">
        <f t="shared" si="2"/>
        <v>9.3575999999999997</v>
      </c>
      <c r="AD15" s="22">
        <f t="shared" si="2"/>
        <v>9.1719000000000008</v>
      </c>
      <c r="AF15" t="s">
        <v>385</v>
      </c>
      <c r="AG15" s="21">
        <f t="shared" si="3"/>
        <v>0</v>
      </c>
      <c r="AH15" s="17">
        <f t="shared" si="3"/>
        <v>0.80790000000000006</v>
      </c>
      <c r="AI15" s="22">
        <f t="shared" si="3"/>
        <v>0.30829999999999913</v>
      </c>
      <c r="AJ15" s="17">
        <f t="shared" si="3"/>
        <v>-0.15060000000000073</v>
      </c>
      <c r="AK15" s="17">
        <f t="shared" si="3"/>
        <v>0.30509999999999948</v>
      </c>
      <c r="AL15" s="22">
        <f t="shared" si="3"/>
        <v>0.11940000000000062</v>
      </c>
      <c r="AN15" t="s">
        <v>385</v>
      </c>
      <c r="AO15" s="21">
        <f t="shared" si="8"/>
        <v>1</v>
      </c>
      <c r="AP15" s="17">
        <f t="shared" si="4"/>
        <v>0.57121271550042496</v>
      </c>
      <c r="AQ15" s="22">
        <f t="shared" si="4"/>
        <v>0.80759282594082749</v>
      </c>
      <c r="AR15" s="17">
        <f t="shared" si="4"/>
        <v>1.1100310250091485</v>
      </c>
      <c r="AS15" s="17">
        <f t="shared" si="4"/>
        <v>0.80938611223283596</v>
      </c>
      <c r="AT15" s="22">
        <f t="shared" si="4"/>
        <v>0.92057042550052537</v>
      </c>
      <c r="AV15" t="s">
        <v>385</v>
      </c>
      <c r="AW15" s="21">
        <f t="shared" si="9"/>
        <v>0</v>
      </c>
      <c r="AX15" s="17">
        <f t="shared" si="5"/>
        <v>-0.80789999999999995</v>
      </c>
      <c r="AY15" s="22">
        <f t="shared" si="5"/>
        <v>-0.3082999999999993</v>
      </c>
      <c r="AZ15" s="17">
        <f t="shared" si="5"/>
        <v>0.15060000000000084</v>
      </c>
      <c r="BA15" s="17">
        <f t="shared" si="5"/>
        <v>-0.30509999999999948</v>
      </c>
      <c r="BB15" s="22">
        <f t="shared" si="5"/>
        <v>-0.11940000000000052</v>
      </c>
      <c r="BD15" t="s">
        <v>385</v>
      </c>
      <c r="BE15" s="21"/>
      <c r="BF15" s="17" t="str">
        <f t="shared" si="10"/>
        <v xml:space="preserve">-0.81 +/- 0.38 </v>
      </c>
      <c r="BG15" s="22" t="str">
        <f t="shared" si="6"/>
        <v xml:space="preserve">-0.31 +/- 0.52 </v>
      </c>
      <c r="BH15" s="17" t="str">
        <f t="shared" si="6"/>
        <v xml:space="preserve">0.15 +/- 0.51 </v>
      </c>
      <c r="BI15" s="17" t="str">
        <f t="shared" si="6"/>
        <v xml:space="preserve">-0.31 +/- 0.42 </v>
      </c>
      <c r="BJ15" s="22" t="str">
        <f t="shared" si="6"/>
        <v xml:space="preserve">-0.12 +/- 0.4 </v>
      </c>
    </row>
    <row r="16" spans="1:62" x14ac:dyDescent="0.25">
      <c r="K16" t="str">
        <f t="shared" si="7"/>
        <v>CXCL1AgedRZ</v>
      </c>
      <c r="L16" t="s">
        <v>382</v>
      </c>
      <c r="M16" t="s">
        <v>3</v>
      </c>
      <c r="N16" t="s">
        <v>51</v>
      </c>
      <c r="O16">
        <v>8.1948000000000008</v>
      </c>
      <c r="P16">
        <v>0.17199999999999999</v>
      </c>
      <c r="Q16">
        <v>20</v>
      </c>
      <c r="R16">
        <v>47.63</v>
      </c>
      <c r="S16" t="s">
        <v>374</v>
      </c>
      <c r="T16">
        <v>0.05</v>
      </c>
      <c r="U16">
        <v>7.8358999999999996</v>
      </c>
      <c r="V16">
        <v>8.5535999999999994</v>
      </c>
      <c r="X16" t="s">
        <v>386</v>
      </c>
      <c r="Y16" s="21">
        <f t="shared" si="2"/>
        <v>11.723599999999999</v>
      </c>
      <c r="Z16" s="17">
        <f t="shared" si="2"/>
        <v>11.960100000000001</v>
      </c>
      <c r="AA16" s="22">
        <f t="shared" si="2"/>
        <v>11.3856</v>
      </c>
      <c r="AB16" s="17">
        <f t="shared" si="2"/>
        <v>12.5581</v>
      </c>
      <c r="AC16" s="17">
        <f t="shared" si="2"/>
        <v>13.670299999999999</v>
      </c>
      <c r="AD16" s="22">
        <f t="shared" si="2"/>
        <v>11.2523</v>
      </c>
      <c r="AF16" t="s">
        <v>386</v>
      </c>
      <c r="AG16" s="21">
        <f t="shared" si="3"/>
        <v>0</v>
      </c>
      <c r="AH16" s="17">
        <f t="shared" si="3"/>
        <v>0.23650000000000126</v>
      </c>
      <c r="AI16" s="22">
        <f t="shared" si="3"/>
        <v>-0.33799999999999919</v>
      </c>
      <c r="AJ16" s="17">
        <f t="shared" si="3"/>
        <v>0.83450000000000024</v>
      </c>
      <c r="AK16" s="17">
        <f t="shared" si="3"/>
        <v>1.9466999999999999</v>
      </c>
      <c r="AL16" s="22">
        <f t="shared" si="3"/>
        <v>-0.47129999999999939</v>
      </c>
      <c r="AN16" t="s">
        <v>386</v>
      </c>
      <c r="AO16" s="21">
        <f t="shared" si="8"/>
        <v>1</v>
      </c>
      <c r="AP16" s="17">
        <f t="shared" si="4"/>
        <v>0.84880202310018049</v>
      </c>
      <c r="AQ16" s="22">
        <f t="shared" si="4"/>
        <v>1.2640030984528061</v>
      </c>
      <c r="AR16" s="17">
        <f t="shared" si="4"/>
        <v>0.56077735596135159</v>
      </c>
      <c r="AS16" s="17">
        <f t="shared" si="4"/>
        <v>0.25940892110195285</v>
      </c>
      <c r="AT16" s="22">
        <f t="shared" si="4"/>
        <v>1.386358140749846</v>
      </c>
      <c r="AV16" t="s">
        <v>386</v>
      </c>
      <c r="AW16" s="21">
        <f t="shared" si="9"/>
        <v>0</v>
      </c>
      <c r="AX16" s="17">
        <f t="shared" si="5"/>
        <v>-0.23650000000000121</v>
      </c>
      <c r="AY16" s="22">
        <f t="shared" si="5"/>
        <v>0.33799999999999925</v>
      </c>
      <c r="AZ16" s="17">
        <f t="shared" si="5"/>
        <v>-0.83450000000000013</v>
      </c>
      <c r="BA16" s="17">
        <f t="shared" si="5"/>
        <v>-1.9466999999999999</v>
      </c>
      <c r="BB16" s="22">
        <f t="shared" si="5"/>
        <v>0.47129999999999939</v>
      </c>
      <c r="BD16" t="s">
        <v>386</v>
      </c>
      <c r="BE16" s="21"/>
      <c r="BF16" s="17" t="str">
        <f t="shared" si="10"/>
        <v xml:space="preserve">-0.24 +/- 0.68 </v>
      </c>
      <c r="BG16" s="22" t="str">
        <f t="shared" si="6"/>
        <v xml:space="preserve">0.34 +/- 1.08 </v>
      </c>
      <c r="BH16" s="17" t="str">
        <f t="shared" si="6"/>
        <v xml:space="preserve">-0.83 +/- 1.24 </v>
      </c>
      <c r="BI16" s="17" t="str">
        <f t="shared" si="6"/>
        <v xml:space="preserve">-1.95 +/- 0.92 </v>
      </c>
      <c r="BJ16" s="22" t="str">
        <f t="shared" si="6"/>
        <v xml:space="preserve">0.47 +/- 0.84 </v>
      </c>
    </row>
    <row r="17" spans="11:62" x14ac:dyDescent="0.25">
      <c r="K17" t="str">
        <f t="shared" si="7"/>
        <v>CXCL1AgedScar</v>
      </c>
      <c r="L17" t="s">
        <v>382</v>
      </c>
      <c r="M17" t="s">
        <v>3</v>
      </c>
      <c r="N17" t="s">
        <v>52</v>
      </c>
      <c r="O17">
        <v>8.1280000000000001</v>
      </c>
      <c r="P17">
        <v>0.16639999999999999</v>
      </c>
      <c r="Q17">
        <v>20</v>
      </c>
      <c r="R17">
        <v>48.85</v>
      </c>
      <c r="S17" t="s">
        <v>374</v>
      </c>
      <c r="T17">
        <v>0.05</v>
      </c>
      <c r="U17">
        <v>7.7808999999999999</v>
      </c>
      <c r="V17">
        <v>8.4750999999999994</v>
      </c>
      <c r="X17" t="s">
        <v>388</v>
      </c>
      <c r="Y17" s="21">
        <f t="shared" si="2"/>
        <v>5.0547000000000004</v>
      </c>
      <c r="Z17" s="17">
        <f t="shared" si="2"/>
        <v>5.8605999999999998</v>
      </c>
      <c r="AA17" s="22">
        <f t="shared" si="2"/>
        <v>6.0068000000000001</v>
      </c>
      <c r="AB17" s="17">
        <f t="shared" si="2"/>
        <v>4.4748000000000001</v>
      </c>
      <c r="AC17" s="17">
        <f t="shared" si="2"/>
        <v>4.6950000000000003</v>
      </c>
      <c r="AD17" s="22">
        <f t="shared" si="2"/>
        <v>5.8170999999999999</v>
      </c>
      <c r="AF17" t="s">
        <v>388</v>
      </c>
      <c r="AG17" s="21">
        <f t="shared" si="3"/>
        <v>0</v>
      </c>
      <c r="AH17" s="17">
        <f t="shared" si="3"/>
        <v>0.80589999999999939</v>
      </c>
      <c r="AI17" s="22">
        <f t="shared" si="3"/>
        <v>0.95209999999999972</v>
      </c>
      <c r="AJ17" s="17">
        <f t="shared" si="3"/>
        <v>-0.5799000000000003</v>
      </c>
      <c r="AK17" s="17">
        <f t="shared" si="3"/>
        <v>-0.35970000000000013</v>
      </c>
      <c r="AL17" s="22">
        <f t="shared" si="3"/>
        <v>0.76239999999999952</v>
      </c>
      <c r="AN17" t="s">
        <v>388</v>
      </c>
      <c r="AO17" s="21">
        <f t="shared" si="8"/>
        <v>1</v>
      </c>
      <c r="AP17" s="17">
        <f t="shared" si="4"/>
        <v>0.57200513360239003</v>
      </c>
      <c r="AQ17" s="22">
        <f t="shared" si="4"/>
        <v>0.51687953952272103</v>
      </c>
      <c r="AR17" s="17">
        <f t="shared" si="4"/>
        <v>1.4947456371716745</v>
      </c>
      <c r="AS17" s="17">
        <f t="shared" si="4"/>
        <v>1.2831590443964378</v>
      </c>
      <c r="AT17" s="22">
        <f t="shared" si="4"/>
        <v>0.58951482525417065</v>
      </c>
      <c r="AV17" t="s">
        <v>388</v>
      </c>
      <c r="AW17" s="21">
        <f t="shared" si="9"/>
        <v>0</v>
      </c>
      <c r="AX17" s="17">
        <f t="shared" si="5"/>
        <v>-0.80589999999999939</v>
      </c>
      <c r="AY17" s="22">
        <f t="shared" si="5"/>
        <v>-0.95209999999999961</v>
      </c>
      <c r="AZ17" s="17">
        <f t="shared" si="5"/>
        <v>0.5799000000000003</v>
      </c>
      <c r="BA17" s="17">
        <f t="shared" si="5"/>
        <v>0.35970000000000008</v>
      </c>
      <c r="BB17" s="22">
        <f t="shared" si="5"/>
        <v>-0.76239999999999952</v>
      </c>
      <c r="BD17" t="s">
        <v>388</v>
      </c>
      <c r="BE17" s="21"/>
      <c r="BF17" s="17" t="str">
        <f t="shared" si="10"/>
        <v xml:space="preserve">-0.81 +/- 0.27 </v>
      </c>
      <c r="BG17" s="22" t="str">
        <f t="shared" si="6"/>
        <v xml:space="preserve">-0.95 +/- 0.38 </v>
      </c>
      <c r="BH17" s="17" t="str">
        <f t="shared" si="6"/>
        <v xml:space="preserve">0.58 +/- 0.33 </v>
      </c>
      <c r="BI17" s="17" t="str">
        <f t="shared" si="6"/>
        <v xml:space="preserve">0.36 +/- 0.38 </v>
      </c>
      <c r="BJ17" s="22" t="str">
        <f t="shared" si="6"/>
        <v xml:space="preserve">-0.76 +/- 0.37 </v>
      </c>
    </row>
    <row r="18" spans="11:62" x14ac:dyDescent="0.25">
      <c r="K18" t="str">
        <f t="shared" si="7"/>
        <v>CXCL1YoungIBZ</v>
      </c>
      <c r="L18" t="s">
        <v>382</v>
      </c>
      <c r="M18" t="s">
        <v>5</v>
      </c>
      <c r="N18" t="s">
        <v>50</v>
      </c>
      <c r="O18">
        <v>8.9899000000000004</v>
      </c>
      <c r="P18">
        <v>0.3256</v>
      </c>
      <c r="Q18">
        <v>20</v>
      </c>
      <c r="R18">
        <v>27.61</v>
      </c>
      <c r="S18" t="s">
        <v>374</v>
      </c>
      <c r="T18">
        <v>0.05</v>
      </c>
      <c r="U18">
        <v>8.3107000000000006</v>
      </c>
      <c r="V18">
        <v>9.6692</v>
      </c>
      <c r="X18" t="s">
        <v>392</v>
      </c>
      <c r="Y18" s="23">
        <f t="shared" si="2"/>
        <v>8.7965</v>
      </c>
      <c r="Z18" s="24">
        <f t="shared" si="2"/>
        <v>9.0046999999999997</v>
      </c>
      <c r="AA18" s="25">
        <f t="shared" si="2"/>
        <v>8.5294000000000008</v>
      </c>
      <c r="AB18" s="24">
        <f t="shared" si="2"/>
        <v>8.3542000000000005</v>
      </c>
      <c r="AC18" s="24">
        <f t="shared" si="2"/>
        <v>8.3508999999999993</v>
      </c>
      <c r="AD18" s="25">
        <f t="shared" si="2"/>
        <v>8.1758000000000006</v>
      </c>
      <c r="AF18" t="s">
        <v>392</v>
      </c>
      <c r="AG18" s="23">
        <f t="shared" si="3"/>
        <v>0</v>
      </c>
      <c r="AH18" s="24">
        <f t="shared" si="3"/>
        <v>0.20819999999999972</v>
      </c>
      <c r="AI18" s="25">
        <f t="shared" si="3"/>
        <v>-0.26709999999999923</v>
      </c>
      <c r="AJ18" s="24">
        <f t="shared" si="3"/>
        <v>-0.44229999999999947</v>
      </c>
      <c r="AK18" s="24">
        <f t="shared" si="3"/>
        <v>-0.44560000000000066</v>
      </c>
      <c r="AL18" s="25">
        <f t="shared" si="3"/>
        <v>-0.62069999999999936</v>
      </c>
      <c r="AN18" t="s">
        <v>392</v>
      </c>
      <c r="AO18" s="23">
        <f t="shared" si="8"/>
        <v>1</v>
      </c>
      <c r="AP18" s="24">
        <f t="shared" si="4"/>
        <v>0.8656165572662895</v>
      </c>
      <c r="AQ18" s="25">
        <f t="shared" si="4"/>
        <v>1.2033864355002044</v>
      </c>
      <c r="AR18" s="24">
        <f t="shared" si="4"/>
        <v>1.3587688032033669</v>
      </c>
      <c r="AS18" s="24">
        <f t="shared" si="4"/>
        <v>1.3618803888693658</v>
      </c>
      <c r="AT18" s="25">
        <f t="shared" si="4"/>
        <v>1.5376210587135184</v>
      </c>
      <c r="AV18" t="s">
        <v>392</v>
      </c>
      <c r="AW18" s="23">
        <f>LOG(AO18,2)</f>
        <v>0</v>
      </c>
      <c r="AX18" s="24">
        <f t="shared" si="5"/>
        <v>-0.20819999999999969</v>
      </c>
      <c r="AY18" s="25">
        <f t="shared" si="5"/>
        <v>0.26709999999999928</v>
      </c>
      <c r="AZ18" s="24">
        <f t="shared" si="5"/>
        <v>0.44229999999999947</v>
      </c>
      <c r="BA18" s="24">
        <f t="shared" si="5"/>
        <v>0.44560000000000066</v>
      </c>
      <c r="BB18" s="25">
        <f t="shared" si="5"/>
        <v>0.62069999999999936</v>
      </c>
      <c r="BD18" t="s">
        <v>392</v>
      </c>
      <c r="BE18" s="23"/>
      <c r="BF18" s="24" t="str">
        <f t="shared" si="10"/>
        <v xml:space="preserve">-0.21 +/- 0.33 </v>
      </c>
      <c r="BG18" s="25" t="str">
        <f t="shared" si="6"/>
        <v xml:space="preserve">0.27 +/- 0.36 </v>
      </c>
      <c r="BH18" s="24" t="str">
        <f t="shared" si="6"/>
        <v xml:space="preserve">0.44 +/- 0.33 </v>
      </c>
      <c r="BI18" s="24" t="str">
        <f t="shared" si="6"/>
        <v xml:space="preserve">0.45 +/- 0.32 </v>
      </c>
      <c r="BJ18" s="25" t="str">
        <f t="shared" si="6"/>
        <v xml:space="preserve">0.62 +/- 0.34 </v>
      </c>
    </row>
    <row r="19" spans="11:62" x14ac:dyDescent="0.25">
      <c r="K19" t="str">
        <f t="shared" si="7"/>
        <v>CXCL1YoungRZ</v>
      </c>
      <c r="L19" t="s">
        <v>382</v>
      </c>
      <c r="M19" t="s">
        <v>5</v>
      </c>
      <c r="N19" t="s">
        <v>51</v>
      </c>
      <c r="O19">
        <v>8.8838000000000008</v>
      </c>
      <c r="P19">
        <v>0.29949999999999999</v>
      </c>
      <c r="Q19">
        <v>20</v>
      </c>
      <c r="R19">
        <v>29.66</v>
      </c>
      <c r="S19" t="s">
        <v>374</v>
      </c>
      <c r="T19">
        <v>0.05</v>
      </c>
      <c r="U19">
        <v>8.2591000000000001</v>
      </c>
      <c r="V19">
        <v>9.5084999999999997</v>
      </c>
    </row>
    <row r="20" spans="11:62" x14ac:dyDescent="0.25">
      <c r="K20" t="str">
        <f t="shared" si="7"/>
        <v>CXCL1YoungScar</v>
      </c>
      <c r="L20" t="s">
        <v>382</v>
      </c>
      <c r="M20" t="s">
        <v>5</v>
      </c>
      <c r="N20" t="s">
        <v>52</v>
      </c>
      <c r="O20">
        <v>8.5295000000000005</v>
      </c>
      <c r="P20">
        <v>0.23719999999999999</v>
      </c>
      <c r="Q20">
        <v>20</v>
      </c>
      <c r="R20">
        <v>35.96</v>
      </c>
      <c r="S20" t="s">
        <v>374</v>
      </c>
      <c r="T20">
        <v>0.05</v>
      </c>
      <c r="U20">
        <v>8.0347000000000008</v>
      </c>
      <c r="V20">
        <v>9.0243000000000002</v>
      </c>
    </row>
    <row r="21" spans="11:62" x14ac:dyDescent="0.25">
      <c r="K21" t="str">
        <f t="shared" si="7"/>
        <v>CXCL2AgedIBZ</v>
      </c>
      <c r="L21" t="s">
        <v>383</v>
      </c>
      <c r="M21" t="s">
        <v>3</v>
      </c>
      <c r="N21" t="s">
        <v>50</v>
      </c>
      <c r="O21">
        <v>8.3745999999999992</v>
      </c>
      <c r="P21">
        <v>0.26119999999999999</v>
      </c>
      <c r="Q21">
        <v>20</v>
      </c>
      <c r="R21">
        <v>32.06</v>
      </c>
      <c r="S21" t="s">
        <v>374</v>
      </c>
      <c r="T21">
        <v>0.05</v>
      </c>
      <c r="U21">
        <v>7.8296999999999999</v>
      </c>
      <c r="V21">
        <v>8.9194999999999993</v>
      </c>
      <c r="Y21" t="s">
        <v>5</v>
      </c>
      <c r="Z21" t="s">
        <v>5</v>
      </c>
      <c r="AA21" s="4" t="s">
        <v>5</v>
      </c>
      <c r="AB21" t="s">
        <v>3</v>
      </c>
      <c r="AC21" t="s">
        <v>3</v>
      </c>
      <c r="AD21" t="s">
        <v>3</v>
      </c>
      <c r="AG21" t="s">
        <v>5</v>
      </c>
      <c r="AH21" t="s">
        <v>5</v>
      </c>
      <c r="AI21" s="4" t="s">
        <v>5</v>
      </c>
      <c r="AJ21" t="s">
        <v>3</v>
      </c>
      <c r="AK21" t="s">
        <v>3</v>
      </c>
      <c r="AL21" t="s">
        <v>3</v>
      </c>
      <c r="AW21" t="str">
        <f t="shared" ref="AW21:BB36" si="11">AG21</f>
        <v>Young</v>
      </c>
      <c r="AX21" t="str">
        <f t="shared" si="11"/>
        <v>Young</v>
      </c>
      <c r="AY21" s="4" t="str">
        <f t="shared" si="11"/>
        <v>Young</v>
      </c>
      <c r="AZ21" t="str">
        <f t="shared" si="11"/>
        <v>Aged</v>
      </c>
      <c r="BA21" t="str">
        <f t="shared" si="11"/>
        <v>Aged</v>
      </c>
      <c r="BB21" t="str">
        <f t="shared" si="11"/>
        <v>Aged</v>
      </c>
      <c r="BE21" t="s">
        <v>5</v>
      </c>
      <c r="BF21" t="s">
        <v>5</v>
      </c>
      <c r="BG21" s="4" t="s">
        <v>5</v>
      </c>
      <c r="BH21" t="s">
        <v>3</v>
      </c>
      <c r="BI21" t="s">
        <v>3</v>
      </c>
      <c r="BJ21" t="s">
        <v>3</v>
      </c>
    </row>
    <row r="22" spans="11:62" x14ac:dyDescent="0.25">
      <c r="K22" t="str">
        <f t="shared" si="7"/>
        <v>CXCL2AgedRZ</v>
      </c>
      <c r="L22" t="s">
        <v>383</v>
      </c>
      <c r="M22" t="s">
        <v>3</v>
      </c>
      <c r="N22" t="s">
        <v>51</v>
      </c>
      <c r="O22">
        <v>8.1434999999999995</v>
      </c>
      <c r="P22">
        <v>0.15210000000000001</v>
      </c>
      <c r="Q22">
        <v>20</v>
      </c>
      <c r="R22">
        <v>53.53</v>
      </c>
      <c r="S22" t="s">
        <v>374</v>
      </c>
      <c r="T22">
        <v>0.05</v>
      </c>
      <c r="U22">
        <v>7.8261000000000003</v>
      </c>
      <c r="V22">
        <v>8.4609000000000005</v>
      </c>
      <c r="X22" t="s">
        <v>411</v>
      </c>
      <c r="Y22" t="s">
        <v>51</v>
      </c>
      <c r="Z22" t="s">
        <v>50</v>
      </c>
      <c r="AA22" s="4" t="s">
        <v>52</v>
      </c>
      <c r="AB22" t="s">
        <v>51</v>
      </c>
      <c r="AC22" t="s">
        <v>50</v>
      </c>
      <c r="AD22" t="s">
        <v>52</v>
      </c>
      <c r="AF22" t="s">
        <v>410</v>
      </c>
      <c r="AG22" t="s">
        <v>51</v>
      </c>
      <c r="AH22" t="s">
        <v>50</v>
      </c>
      <c r="AI22" s="4" t="s">
        <v>52</v>
      </c>
      <c r="AJ22" t="s">
        <v>51</v>
      </c>
      <c r="AK22" t="s">
        <v>50</v>
      </c>
      <c r="AL22" t="s">
        <v>52</v>
      </c>
      <c r="AV22" t="str">
        <f t="shared" ref="AV22:AV38" si="12">AF22</f>
        <v>Standard Error ddCT</v>
      </c>
      <c r="AW22" t="str">
        <f>AG22</f>
        <v>RZ</v>
      </c>
      <c r="AX22" t="str">
        <f t="shared" si="11"/>
        <v>IBZ</v>
      </c>
      <c r="AY22" s="4" t="str">
        <f t="shared" si="11"/>
        <v>Scar</v>
      </c>
      <c r="AZ22" t="str">
        <f t="shared" si="11"/>
        <v>RZ</v>
      </c>
      <c r="BA22" t="str">
        <f t="shared" si="11"/>
        <v>IBZ</v>
      </c>
      <c r="BB22" t="str">
        <f t="shared" si="11"/>
        <v>Scar</v>
      </c>
      <c r="BD22" t="s">
        <v>431</v>
      </c>
      <c r="BE22" t="s">
        <v>51</v>
      </c>
      <c r="BF22" t="s">
        <v>50</v>
      </c>
      <c r="BG22" s="4" t="s">
        <v>52</v>
      </c>
      <c r="BH22" t="s">
        <v>51</v>
      </c>
      <c r="BI22" t="s">
        <v>50</v>
      </c>
      <c r="BJ22" t="s">
        <v>52</v>
      </c>
    </row>
    <row r="23" spans="11:62" x14ac:dyDescent="0.25">
      <c r="K23" t="str">
        <f t="shared" si="7"/>
        <v>CXCL2AgedScar</v>
      </c>
      <c r="L23" t="s">
        <v>383</v>
      </c>
      <c r="M23" t="s">
        <v>3</v>
      </c>
      <c r="N23" t="s">
        <v>52</v>
      </c>
      <c r="O23">
        <v>7.5633999999999997</v>
      </c>
      <c r="P23">
        <v>0.1207</v>
      </c>
      <c r="Q23">
        <v>20</v>
      </c>
      <c r="R23">
        <v>62.65</v>
      </c>
      <c r="S23" t="s">
        <v>374</v>
      </c>
      <c r="T23">
        <v>0.05</v>
      </c>
      <c r="U23">
        <v>7.3116000000000003</v>
      </c>
      <c r="V23">
        <v>7.8151999999999999</v>
      </c>
      <c r="X23" t="s">
        <v>393</v>
      </c>
      <c r="Y23" s="18">
        <f>INDEX($P:$P,MATCH($X23&amp;Y$1&amp;Y$2,$K:$K,0))</f>
        <v>0.2049</v>
      </c>
      <c r="Z23" s="19">
        <f t="shared" ref="Y23:AE38" si="13">INDEX($P:$P,MATCH($X23&amp;Z$1&amp;Z$2,$K:$K,0))</f>
        <v>0.49880000000000002</v>
      </c>
      <c r="AA23" s="20">
        <f t="shared" si="13"/>
        <v>0.43140000000000001</v>
      </c>
      <c r="AB23" s="19">
        <f t="shared" si="13"/>
        <v>0.34</v>
      </c>
      <c r="AC23" s="19">
        <f t="shared" si="13"/>
        <v>0.2611</v>
      </c>
      <c r="AD23" s="20">
        <f t="shared" si="13"/>
        <v>0.31659999999999999</v>
      </c>
      <c r="AF23" t="s">
        <v>393</v>
      </c>
      <c r="AG23" s="18"/>
      <c r="AH23" s="19">
        <f>SQRT($Y23^2+Z23^2)</f>
        <v>0.5392452595990066</v>
      </c>
      <c r="AI23" s="20">
        <f>SQRT($Y23^2+AA23^2)</f>
        <v>0.47758765687567767</v>
      </c>
      <c r="AJ23" s="19">
        <f>SQRT($Y23^2+AB23^2)</f>
        <v>0.39696852520067638</v>
      </c>
      <c r="AK23" s="19">
        <f>SQRT($Y23^2+AC23^2)</f>
        <v>0.33189941247311661</v>
      </c>
      <c r="AL23" s="20">
        <f>SQRT($Y23^2+AD23^2)</f>
        <v>0.3771201002333342</v>
      </c>
      <c r="AV23" t="str">
        <f t="shared" si="12"/>
        <v>p16</v>
      </c>
      <c r="AW23" s="18"/>
      <c r="AX23" s="19">
        <f t="shared" si="11"/>
        <v>0.5392452595990066</v>
      </c>
      <c r="AY23" s="20">
        <f t="shared" si="11"/>
        <v>0.47758765687567767</v>
      </c>
      <c r="AZ23" s="19">
        <f t="shared" si="11"/>
        <v>0.39696852520067638</v>
      </c>
      <c r="BA23" s="19">
        <f t="shared" si="11"/>
        <v>0.33189941247311661</v>
      </c>
      <c r="BB23" s="20">
        <f t="shared" si="11"/>
        <v>0.3771201002333342</v>
      </c>
      <c r="BD23" t="s">
        <v>393</v>
      </c>
      <c r="BE23" s="18"/>
      <c r="BF23" s="19" t="s">
        <v>432</v>
      </c>
      <c r="BG23" s="20" t="s">
        <v>432</v>
      </c>
      <c r="BH23" s="19" t="s">
        <v>433</v>
      </c>
      <c r="BI23" s="19" t="s">
        <v>434</v>
      </c>
      <c r="BJ23" s="20" t="s">
        <v>434</v>
      </c>
    </row>
    <row r="24" spans="11:62" x14ac:dyDescent="0.25">
      <c r="K24" t="str">
        <f t="shared" si="7"/>
        <v>CXCL2YoungIBZ</v>
      </c>
      <c r="L24" t="s">
        <v>383</v>
      </c>
      <c r="M24" t="s">
        <v>5</v>
      </c>
      <c r="N24" t="s">
        <v>50</v>
      </c>
      <c r="O24">
        <v>8.9624000000000006</v>
      </c>
      <c r="P24">
        <v>0.29339999999999999</v>
      </c>
      <c r="Q24">
        <v>20</v>
      </c>
      <c r="R24">
        <v>30.55</v>
      </c>
      <c r="S24" t="s">
        <v>374</v>
      </c>
      <c r="T24">
        <v>0.05</v>
      </c>
      <c r="U24">
        <v>8.3504000000000005</v>
      </c>
      <c r="V24">
        <v>9.5744000000000007</v>
      </c>
      <c r="X24" t="s">
        <v>394</v>
      </c>
      <c r="Y24" s="21">
        <f t="shared" si="13"/>
        <v>0.44269999999999998</v>
      </c>
      <c r="Z24" s="17">
        <f t="shared" si="13"/>
        <v>0.96519999999999995</v>
      </c>
      <c r="AA24" s="22">
        <f t="shared" si="13"/>
        <v>0.77180000000000004</v>
      </c>
      <c r="AB24" s="17">
        <f t="shared" si="13"/>
        <v>0.38940000000000002</v>
      </c>
      <c r="AC24" s="17">
        <f t="shared" si="13"/>
        <v>0.46989999999999998</v>
      </c>
      <c r="AD24" s="22">
        <f t="shared" si="13"/>
        <v>0.2044</v>
      </c>
      <c r="AF24" t="s">
        <v>394</v>
      </c>
      <c r="AG24" s="21"/>
      <c r="AH24" s="17">
        <f t="shared" ref="AH24:AL38" si="14">SQRT($Y24^2+Z24^2)</f>
        <v>1.0618824464129728</v>
      </c>
      <c r="AI24" s="22">
        <f t="shared" si="14"/>
        <v>0.88975194857892836</v>
      </c>
      <c r="AJ24" s="17">
        <f t="shared" si="14"/>
        <v>0.58958939101717223</v>
      </c>
      <c r="AK24" s="17">
        <f t="shared" si="14"/>
        <v>0.64559220875100398</v>
      </c>
      <c r="AL24" s="22">
        <f t="shared" si="14"/>
        <v>0.4876091159935384</v>
      </c>
      <c r="AV24" t="str">
        <f t="shared" si="12"/>
        <v>p21</v>
      </c>
      <c r="AW24" s="21"/>
      <c r="AX24" s="17">
        <f t="shared" si="11"/>
        <v>1.0618824464129728</v>
      </c>
      <c r="AY24" s="22">
        <f t="shared" si="11"/>
        <v>0.88975194857892836</v>
      </c>
      <c r="AZ24" s="17">
        <f t="shared" si="11"/>
        <v>0.58958939101717223</v>
      </c>
      <c r="BA24" s="17">
        <f t="shared" si="11"/>
        <v>0.64559220875100398</v>
      </c>
      <c r="BB24" s="22">
        <f t="shared" si="11"/>
        <v>0.4876091159935384</v>
      </c>
      <c r="BD24" t="s">
        <v>394</v>
      </c>
      <c r="BE24" s="21"/>
      <c r="BF24" s="17"/>
      <c r="BG24" s="22" t="s">
        <v>432</v>
      </c>
      <c r="BH24" s="17" t="s">
        <v>433</v>
      </c>
      <c r="BI24" s="17" t="s">
        <v>432</v>
      </c>
      <c r="BJ24" s="22" t="s">
        <v>434</v>
      </c>
    </row>
    <row r="25" spans="11:62" x14ac:dyDescent="0.25">
      <c r="K25" t="str">
        <f t="shared" si="7"/>
        <v>CXCL2YoungRZ</v>
      </c>
      <c r="L25" t="s">
        <v>383</v>
      </c>
      <c r="M25" t="s">
        <v>5</v>
      </c>
      <c r="N25" t="s">
        <v>51</v>
      </c>
      <c r="O25">
        <v>8.8376000000000001</v>
      </c>
      <c r="P25">
        <v>0.34389999999999998</v>
      </c>
      <c r="Q25">
        <v>20</v>
      </c>
      <c r="R25">
        <v>25.7</v>
      </c>
      <c r="S25" t="s">
        <v>374</v>
      </c>
      <c r="T25">
        <v>0.05</v>
      </c>
      <c r="U25">
        <v>8.1202000000000005</v>
      </c>
      <c r="V25">
        <v>9.5549999999999997</v>
      </c>
      <c r="X25" t="s">
        <v>395</v>
      </c>
      <c r="Y25" s="21">
        <f t="shared" si="13"/>
        <v>5.595E-2</v>
      </c>
      <c r="Z25" s="17">
        <f t="shared" si="13"/>
        <v>0.16370000000000001</v>
      </c>
      <c r="AA25" s="22">
        <f t="shared" si="13"/>
        <v>0.14219999999999999</v>
      </c>
      <c r="AB25" s="17">
        <f t="shared" si="13"/>
        <v>7.1300000000000002E-2</v>
      </c>
      <c r="AC25" s="17">
        <f t="shared" si="13"/>
        <v>9.5920000000000005E-2</v>
      </c>
      <c r="AD25" s="22">
        <f t="shared" si="13"/>
        <v>0.12230000000000001</v>
      </c>
      <c r="AF25" t="s">
        <v>395</v>
      </c>
      <c r="AG25" s="21"/>
      <c r="AH25" s="17">
        <f t="shared" si="14"/>
        <v>0.17299737714774754</v>
      </c>
      <c r="AI25" s="22">
        <f t="shared" si="14"/>
        <v>0.15281113342947233</v>
      </c>
      <c r="AJ25" s="17">
        <f t="shared" si="14"/>
        <v>9.0631630791903992E-2</v>
      </c>
      <c r="AK25" s="17">
        <f t="shared" si="14"/>
        <v>0.11104525608957819</v>
      </c>
      <c r="AL25" s="22">
        <f t="shared" si="14"/>
        <v>0.1344904922290048</v>
      </c>
      <c r="AV25" t="str">
        <f t="shared" si="12"/>
        <v>p53</v>
      </c>
      <c r="AW25" s="21"/>
      <c r="AX25" s="17">
        <f t="shared" si="11"/>
        <v>0.17299737714774754</v>
      </c>
      <c r="AY25" s="22">
        <f t="shared" si="11"/>
        <v>0.15281113342947233</v>
      </c>
      <c r="AZ25" s="17">
        <f t="shared" si="11"/>
        <v>9.0631630791903992E-2</v>
      </c>
      <c r="BA25" s="17">
        <f t="shared" si="11"/>
        <v>0.11104525608957819</v>
      </c>
      <c r="BB25" s="22">
        <f t="shared" si="11"/>
        <v>0.1344904922290048</v>
      </c>
      <c r="BD25" t="s">
        <v>395</v>
      </c>
      <c r="BE25" s="21"/>
      <c r="BF25" s="17"/>
      <c r="BG25" s="22" t="s">
        <v>432</v>
      </c>
      <c r="BH25" s="17"/>
      <c r="BI25" s="17" t="s">
        <v>433</v>
      </c>
      <c r="BJ25" s="22" t="s">
        <v>434</v>
      </c>
    </row>
    <row r="26" spans="11:62" x14ac:dyDescent="0.25">
      <c r="K26" t="str">
        <f t="shared" si="7"/>
        <v>CXCL2YoungScar</v>
      </c>
      <c r="L26" t="s">
        <v>383</v>
      </c>
      <c r="M26" t="s">
        <v>5</v>
      </c>
      <c r="N26" t="s">
        <v>52</v>
      </c>
      <c r="O26">
        <v>8.5871999999999993</v>
      </c>
      <c r="P26">
        <v>0.2041</v>
      </c>
      <c r="Q26">
        <v>20</v>
      </c>
      <c r="R26">
        <v>42.07</v>
      </c>
      <c r="S26" t="s">
        <v>374</v>
      </c>
      <c r="T26">
        <v>0.05</v>
      </c>
      <c r="U26">
        <v>8.1614000000000004</v>
      </c>
      <c r="V26">
        <v>9.0129000000000001</v>
      </c>
      <c r="X26" t="s">
        <v>389</v>
      </c>
      <c r="Y26" s="21">
        <f t="shared" si="13"/>
        <v>0.47939999999999999</v>
      </c>
      <c r="Z26" s="17">
        <f t="shared" si="13"/>
        <v>0.57530000000000003</v>
      </c>
      <c r="AA26" s="22">
        <f t="shared" si="13"/>
        <v>0.51300000000000001</v>
      </c>
      <c r="AB26" s="17">
        <f t="shared" si="13"/>
        <v>0.1419</v>
      </c>
      <c r="AC26" s="17">
        <f t="shared" si="13"/>
        <v>0.22500000000000001</v>
      </c>
      <c r="AD26" s="22">
        <f t="shared" si="13"/>
        <v>0.14929999999999999</v>
      </c>
      <c r="AF26" t="s">
        <v>389</v>
      </c>
      <c r="AG26" s="21"/>
      <c r="AH26" s="17">
        <f t="shared" si="14"/>
        <v>0.7488621034609777</v>
      </c>
      <c r="AI26" s="22">
        <f t="shared" si="14"/>
        <v>0.70213485884123428</v>
      </c>
      <c r="AJ26" s="17">
        <f t="shared" si="14"/>
        <v>0.49995996839747081</v>
      </c>
      <c r="AK26" s="17">
        <f t="shared" si="14"/>
        <v>0.5295746972807519</v>
      </c>
      <c r="AL26" s="22">
        <f t="shared" si="14"/>
        <v>0.50211039622776188</v>
      </c>
      <c r="AV26" t="str">
        <f t="shared" si="12"/>
        <v>TGFB</v>
      </c>
      <c r="AW26" s="21"/>
      <c r="AX26" s="17">
        <f t="shared" si="11"/>
        <v>0.7488621034609777</v>
      </c>
      <c r="AY26" s="22">
        <f t="shared" si="11"/>
        <v>0.70213485884123428</v>
      </c>
      <c r="AZ26" s="17">
        <f t="shared" si="11"/>
        <v>0.49995996839747081</v>
      </c>
      <c r="BA26" s="17">
        <f t="shared" si="11"/>
        <v>0.5295746972807519</v>
      </c>
      <c r="BB26" s="22">
        <f t="shared" si="11"/>
        <v>0.50211039622776188</v>
      </c>
      <c r="BD26" t="s">
        <v>389</v>
      </c>
      <c r="BE26" s="21"/>
      <c r="BF26" s="17"/>
      <c r="BG26" s="22" t="s">
        <v>432</v>
      </c>
      <c r="BH26" s="17"/>
      <c r="BI26" s="17"/>
      <c r="BJ26" s="22" t="s">
        <v>432</v>
      </c>
    </row>
    <row r="27" spans="11:62" x14ac:dyDescent="0.25">
      <c r="K27" t="str">
        <f t="shared" si="7"/>
        <v>IL6AgedIBZ</v>
      </c>
      <c r="L27" t="s">
        <v>384</v>
      </c>
      <c r="M27" t="s">
        <v>3</v>
      </c>
      <c r="N27" t="s">
        <v>50</v>
      </c>
      <c r="O27">
        <v>14.285600000000001</v>
      </c>
      <c r="P27">
        <v>0.49280000000000002</v>
      </c>
      <c r="Q27">
        <v>19</v>
      </c>
      <c r="R27">
        <v>28.99</v>
      </c>
      <c r="S27" t="s">
        <v>374</v>
      </c>
      <c r="T27">
        <v>0.05</v>
      </c>
      <c r="U27">
        <v>13.254200000000001</v>
      </c>
      <c r="V27">
        <v>15.317</v>
      </c>
      <c r="X27" t="s">
        <v>384</v>
      </c>
      <c r="Y27" s="21">
        <f t="shared" si="13"/>
        <v>0.96089999999999998</v>
      </c>
      <c r="Z27" s="17">
        <f t="shared" si="13"/>
        <v>0.61839999999999995</v>
      </c>
      <c r="AA27" s="22">
        <f t="shared" si="13"/>
        <v>0.45610000000000001</v>
      </c>
      <c r="AB27" s="17">
        <f t="shared" si="13"/>
        <v>1.2423</v>
      </c>
      <c r="AC27" s="17">
        <f t="shared" si="13"/>
        <v>0.49280000000000002</v>
      </c>
      <c r="AD27" s="22">
        <f t="shared" si="13"/>
        <v>0.88370000000000004</v>
      </c>
      <c r="AF27" t="s">
        <v>384</v>
      </c>
      <c r="AG27" s="21"/>
      <c r="AH27" s="17">
        <f t="shared" si="14"/>
        <v>1.1426930340209482</v>
      </c>
      <c r="AI27" s="22">
        <f t="shared" si="14"/>
        <v>1.0636522081958935</v>
      </c>
      <c r="AJ27" s="17">
        <f t="shared" si="14"/>
        <v>1.5705534374862895</v>
      </c>
      <c r="AK27" s="17">
        <f t="shared" si="14"/>
        <v>1.0798984442992776</v>
      </c>
      <c r="AL27" s="22">
        <f t="shared" si="14"/>
        <v>1.3054709878047848</v>
      </c>
      <c r="AV27" t="str">
        <f t="shared" si="12"/>
        <v>IL6</v>
      </c>
      <c r="AW27" s="21"/>
      <c r="AX27" s="17">
        <f t="shared" si="11"/>
        <v>1.1426930340209482</v>
      </c>
      <c r="AY27" s="22">
        <f t="shared" si="11"/>
        <v>1.0636522081958935</v>
      </c>
      <c r="AZ27" s="17">
        <f t="shared" si="11"/>
        <v>1.5705534374862895</v>
      </c>
      <c r="BA27" s="17">
        <f t="shared" si="11"/>
        <v>1.0798984442992776</v>
      </c>
      <c r="BB27" s="22">
        <f t="shared" si="11"/>
        <v>1.3054709878047848</v>
      </c>
      <c r="BD27" t="s">
        <v>384</v>
      </c>
      <c r="BE27" s="21"/>
      <c r="BF27" s="17"/>
      <c r="BG27" s="22"/>
      <c r="BH27" s="17"/>
      <c r="BI27" s="17" t="s">
        <v>433</v>
      </c>
      <c r="BJ27" s="22"/>
    </row>
    <row r="28" spans="11:62" x14ac:dyDescent="0.25">
      <c r="K28" t="str">
        <f t="shared" si="7"/>
        <v>IL6AgedRZ</v>
      </c>
      <c r="L28" t="s">
        <v>384</v>
      </c>
      <c r="M28" t="s">
        <v>3</v>
      </c>
      <c r="N28" t="s">
        <v>51</v>
      </c>
      <c r="O28">
        <v>13.039199999999999</v>
      </c>
      <c r="P28">
        <v>1.2423</v>
      </c>
      <c r="Q28">
        <v>19</v>
      </c>
      <c r="R28">
        <v>10.5</v>
      </c>
      <c r="S28" t="s">
        <v>374</v>
      </c>
      <c r="T28">
        <v>0.05</v>
      </c>
      <c r="U28">
        <v>10.4391</v>
      </c>
      <c r="V28">
        <v>15.6394</v>
      </c>
      <c r="X28" t="s">
        <v>381</v>
      </c>
      <c r="Y28" s="21">
        <f t="shared" si="13"/>
        <v>0.43519999999999998</v>
      </c>
      <c r="Z28" s="17">
        <f t="shared" si="13"/>
        <v>0.36830000000000002</v>
      </c>
      <c r="AA28" s="22">
        <f t="shared" si="13"/>
        <v>0.35110000000000002</v>
      </c>
      <c r="AB28" s="17">
        <f t="shared" si="13"/>
        <v>0.26600000000000001</v>
      </c>
      <c r="AC28" s="17">
        <f t="shared" si="13"/>
        <v>0.24540000000000001</v>
      </c>
      <c r="AD28" s="22">
        <f t="shared" si="13"/>
        <v>0.18390000000000001</v>
      </c>
      <c r="AF28" t="s">
        <v>381</v>
      </c>
      <c r="AG28" s="21"/>
      <c r="AH28" s="17">
        <f t="shared" si="14"/>
        <v>0.57012624040645588</v>
      </c>
      <c r="AI28" s="22">
        <f t="shared" si="14"/>
        <v>0.5591692498698404</v>
      </c>
      <c r="AJ28" s="17">
        <f t="shared" si="14"/>
        <v>0.5100539579299429</v>
      </c>
      <c r="AK28" s="17">
        <f t="shared" si="14"/>
        <v>0.49962005564228501</v>
      </c>
      <c r="AL28" s="22">
        <f t="shared" si="14"/>
        <v>0.47245978664855703</v>
      </c>
      <c r="AV28" t="str">
        <f t="shared" si="12"/>
        <v>CCL2</v>
      </c>
      <c r="AW28" s="21"/>
      <c r="AX28" s="17">
        <f t="shared" si="11"/>
        <v>0.57012624040645588</v>
      </c>
      <c r="AY28" s="22">
        <f t="shared" si="11"/>
        <v>0.5591692498698404</v>
      </c>
      <c r="AZ28" s="17">
        <f t="shared" si="11"/>
        <v>0.5100539579299429</v>
      </c>
      <c r="BA28" s="17">
        <f t="shared" si="11"/>
        <v>0.49962005564228501</v>
      </c>
      <c r="BB28" s="22">
        <f t="shared" si="11"/>
        <v>0.47245978664855703</v>
      </c>
      <c r="BD28" t="s">
        <v>381</v>
      </c>
      <c r="BE28" s="21"/>
      <c r="BF28" s="17"/>
      <c r="BG28" s="22" t="s">
        <v>432</v>
      </c>
      <c r="BH28" s="17"/>
      <c r="BI28" s="17" t="s">
        <v>433</v>
      </c>
      <c r="BJ28" s="22" t="s">
        <v>432</v>
      </c>
    </row>
    <row r="29" spans="11:62" x14ac:dyDescent="0.25">
      <c r="K29" t="str">
        <f t="shared" si="7"/>
        <v>IL6AgedScar</v>
      </c>
      <c r="L29" t="s">
        <v>384</v>
      </c>
      <c r="M29" t="s">
        <v>3</v>
      </c>
      <c r="N29" t="s">
        <v>52</v>
      </c>
      <c r="O29">
        <v>10.6839</v>
      </c>
      <c r="P29">
        <v>0.88370000000000004</v>
      </c>
      <c r="Q29">
        <v>19</v>
      </c>
      <c r="R29">
        <v>12.09</v>
      </c>
      <c r="S29" t="s">
        <v>374</v>
      </c>
      <c r="T29">
        <v>0.05</v>
      </c>
      <c r="U29">
        <v>8.8344000000000005</v>
      </c>
      <c r="V29">
        <v>12.5334</v>
      </c>
      <c r="X29" t="s">
        <v>383</v>
      </c>
      <c r="Y29" s="21">
        <f t="shared" si="13"/>
        <v>0.34389999999999998</v>
      </c>
      <c r="Z29" s="17">
        <f t="shared" si="13"/>
        <v>0.29339999999999999</v>
      </c>
      <c r="AA29" s="22">
        <f t="shared" si="13"/>
        <v>0.2041</v>
      </c>
      <c r="AB29" s="17">
        <f t="shared" si="13"/>
        <v>0.15210000000000001</v>
      </c>
      <c r="AC29" s="17">
        <f t="shared" si="13"/>
        <v>0.26119999999999999</v>
      </c>
      <c r="AD29" s="22">
        <f t="shared" si="13"/>
        <v>0.1207</v>
      </c>
      <c r="AF29" t="s">
        <v>383</v>
      </c>
      <c r="AG29" s="21"/>
      <c r="AH29" s="17">
        <f t="shared" si="14"/>
        <v>0.45205173376506363</v>
      </c>
      <c r="AI29" s="22">
        <f t="shared" si="14"/>
        <v>0.39990501372200876</v>
      </c>
      <c r="AJ29" s="17">
        <f t="shared" si="14"/>
        <v>0.37603406760558272</v>
      </c>
      <c r="AK29" s="17">
        <f t="shared" si="14"/>
        <v>0.43184794777791868</v>
      </c>
      <c r="AL29" s="22">
        <f t="shared" si="14"/>
        <v>0.36446632217531427</v>
      </c>
      <c r="AV29" t="str">
        <f t="shared" si="12"/>
        <v>CXCL2</v>
      </c>
      <c r="AW29" s="21"/>
      <c r="AX29" s="17">
        <f t="shared" si="11"/>
        <v>0.45205173376506363</v>
      </c>
      <c r="AY29" s="22">
        <f t="shared" si="11"/>
        <v>0.39990501372200876</v>
      </c>
      <c r="AZ29" s="17">
        <f t="shared" si="11"/>
        <v>0.37603406760558272</v>
      </c>
      <c r="BA29" s="17">
        <f t="shared" si="11"/>
        <v>0.43184794777791868</v>
      </c>
      <c r="BB29" s="22">
        <f t="shared" si="11"/>
        <v>0.36446632217531427</v>
      </c>
      <c r="BD29" t="s">
        <v>383</v>
      </c>
      <c r="BE29" s="21"/>
      <c r="BF29" s="17"/>
      <c r="BG29" s="22"/>
      <c r="BH29" s="17"/>
      <c r="BI29" s="17"/>
      <c r="BJ29" s="22" t="s">
        <v>434</v>
      </c>
    </row>
    <row r="30" spans="11:62" x14ac:dyDescent="0.25">
      <c r="K30" t="str">
        <f t="shared" si="7"/>
        <v>IL6YoungIBZ</v>
      </c>
      <c r="L30" t="s">
        <v>384</v>
      </c>
      <c r="M30" t="s">
        <v>5</v>
      </c>
      <c r="N30" t="s">
        <v>50</v>
      </c>
      <c r="O30">
        <v>12.6617</v>
      </c>
      <c r="P30">
        <v>0.61839999999999995</v>
      </c>
      <c r="Q30">
        <v>19</v>
      </c>
      <c r="R30">
        <v>20.48</v>
      </c>
      <c r="S30" t="s">
        <v>374</v>
      </c>
      <c r="T30">
        <v>0.05</v>
      </c>
      <c r="U30">
        <v>11.3674</v>
      </c>
      <c r="V30">
        <v>13.956</v>
      </c>
      <c r="X30" t="s">
        <v>387</v>
      </c>
      <c r="Y30" s="21">
        <f t="shared" si="13"/>
        <v>0.63190000000000002</v>
      </c>
      <c r="Z30" s="17">
        <f t="shared" si="13"/>
        <v>0.74050000000000005</v>
      </c>
      <c r="AA30" s="22">
        <f t="shared" si="13"/>
        <v>0.48370000000000002</v>
      </c>
      <c r="AB30" s="17">
        <f t="shared" si="13"/>
        <v>1.3422000000000001</v>
      </c>
      <c r="AC30" s="17">
        <f t="shared" si="13"/>
        <v>0.36749999999999999</v>
      </c>
      <c r="AD30" s="22">
        <f t="shared" si="13"/>
        <v>0.88049999999999995</v>
      </c>
      <c r="AF30" t="s">
        <v>387</v>
      </c>
      <c r="AG30" s="21"/>
      <c r="AH30" s="17">
        <f t="shared" si="14"/>
        <v>0.97346692804635138</v>
      </c>
      <c r="AI30" s="22">
        <f t="shared" si="14"/>
        <v>0.79577842393470311</v>
      </c>
      <c r="AJ30" s="17">
        <f t="shared" si="14"/>
        <v>1.4835088304422055</v>
      </c>
      <c r="AK30" s="17">
        <f t="shared" si="14"/>
        <v>0.73099511626275582</v>
      </c>
      <c r="AL30" s="22">
        <f t="shared" si="14"/>
        <v>1.0837794332796686</v>
      </c>
      <c r="AV30" t="str">
        <f t="shared" si="12"/>
        <v>MMP9</v>
      </c>
      <c r="AW30" s="21"/>
      <c r="AX30" s="17">
        <f t="shared" si="11"/>
        <v>0.97346692804635138</v>
      </c>
      <c r="AY30" s="22">
        <f t="shared" si="11"/>
        <v>0.79577842393470311</v>
      </c>
      <c r="AZ30" s="17">
        <f t="shared" si="11"/>
        <v>1.4835088304422055</v>
      </c>
      <c r="BA30" s="17">
        <f t="shared" si="11"/>
        <v>0.73099511626275582</v>
      </c>
      <c r="BB30" s="22">
        <f t="shared" si="11"/>
        <v>1.0837794332796686</v>
      </c>
      <c r="BD30" t="s">
        <v>387</v>
      </c>
      <c r="BE30" s="21"/>
      <c r="BF30" s="17"/>
      <c r="BG30" s="22" t="s">
        <v>432</v>
      </c>
      <c r="BH30" s="17"/>
      <c r="BI30" s="17"/>
      <c r="BJ30" s="22"/>
    </row>
    <row r="31" spans="11:62" x14ac:dyDescent="0.25">
      <c r="K31" t="str">
        <f t="shared" si="7"/>
        <v>IL6YoungRZ</v>
      </c>
      <c r="L31" t="s">
        <v>384</v>
      </c>
      <c r="M31" t="s">
        <v>5</v>
      </c>
      <c r="N31" t="s">
        <v>51</v>
      </c>
      <c r="O31">
        <v>12.1495</v>
      </c>
      <c r="P31">
        <v>0.96089999999999998</v>
      </c>
      <c r="Q31">
        <v>19</v>
      </c>
      <c r="R31">
        <v>12.64</v>
      </c>
      <c r="S31" t="s">
        <v>374</v>
      </c>
      <c r="T31">
        <v>0.05</v>
      </c>
      <c r="U31">
        <v>10.138299999999999</v>
      </c>
      <c r="V31">
        <v>14.160600000000001</v>
      </c>
      <c r="X31" t="s">
        <v>390</v>
      </c>
      <c r="Y31" s="21">
        <f t="shared" si="13"/>
        <v>0.2228</v>
      </c>
      <c r="Z31" s="17">
        <f t="shared" si="13"/>
        <v>1.4995000000000001</v>
      </c>
      <c r="AA31" s="22">
        <f t="shared" si="13"/>
        <v>0.50590000000000002</v>
      </c>
      <c r="AB31" s="17">
        <f t="shared" si="13"/>
        <v>1.0982000000000001</v>
      </c>
      <c r="AC31" s="17">
        <f t="shared" si="13"/>
        <v>0.3679</v>
      </c>
      <c r="AD31" s="22">
        <f t="shared" si="13"/>
        <v>0.246</v>
      </c>
      <c r="AF31" t="s">
        <v>390</v>
      </c>
      <c r="AG31" s="21"/>
      <c r="AH31" s="17">
        <f t="shared" si="14"/>
        <v>1.5159617706261594</v>
      </c>
      <c r="AI31" s="22">
        <f t="shared" si="14"/>
        <v>0.55278806969760119</v>
      </c>
      <c r="AJ31" s="17">
        <f t="shared" si="14"/>
        <v>1.1205726571713233</v>
      </c>
      <c r="AK31" s="17">
        <f t="shared" si="14"/>
        <v>0.43010492905801484</v>
      </c>
      <c r="AL31" s="22">
        <f t="shared" si="14"/>
        <v>0.33189733352348583</v>
      </c>
      <c r="AV31" t="str">
        <f t="shared" si="12"/>
        <v>TIMP1</v>
      </c>
      <c r="AW31" s="21"/>
      <c r="AX31" s="17">
        <f t="shared" si="11"/>
        <v>1.5159617706261594</v>
      </c>
      <c r="AY31" s="22">
        <f t="shared" si="11"/>
        <v>0.55278806969760119</v>
      </c>
      <c r="AZ31" s="17">
        <f t="shared" si="11"/>
        <v>1.1205726571713233</v>
      </c>
      <c r="BA31" s="17">
        <f t="shared" si="11"/>
        <v>0.43010492905801484</v>
      </c>
      <c r="BB31" s="22">
        <f t="shared" si="11"/>
        <v>0.33189733352348583</v>
      </c>
      <c r="BD31" t="s">
        <v>390</v>
      </c>
      <c r="BE31" s="21"/>
      <c r="BF31" s="17"/>
      <c r="BG31" s="22" t="s">
        <v>432</v>
      </c>
      <c r="BH31" s="17"/>
      <c r="BI31" s="17"/>
      <c r="BJ31" s="22"/>
    </row>
    <row r="32" spans="11:62" x14ac:dyDescent="0.25">
      <c r="K32" t="str">
        <f t="shared" si="7"/>
        <v>IL6YoungScar</v>
      </c>
      <c r="L32" t="s">
        <v>384</v>
      </c>
      <c r="M32" t="s">
        <v>5</v>
      </c>
      <c r="N32" t="s">
        <v>52</v>
      </c>
      <c r="O32">
        <v>12.386799999999999</v>
      </c>
      <c r="P32">
        <v>0.45610000000000001</v>
      </c>
      <c r="Q32">
        <v>19</v>
      </c>
      <c r="R32">
        <v>27.16</v>
      </c>
      <c r="S32" t="s">
        <v>374</v>
      </c>
      <c r="T32">
        <v>0.05</v>
      </c>
      <c r="U32">
        <v>11.4322</v>
      </c>
      <c r="V32">
        <v>13.3414</v>
      </c>
      <c r="X32" s="5" t="s">
        <v>391</v>
      </c>
      <c r="Y32" s="23">
        <f t="shared" si="13"/>
        <v>0.14230000000000001</v>
      </c>
      <c r="Z32" s="24">
        <f t="shared" si="13"/>
        <v>0.26590000000000003</v>
      </c>
      <c r="AA32" s="25">
        <f t="shared" si="13"/>
        <v>0.2492</v>
      </c>
      <c r="AB32" s="24">
        <f t="shared" si="13"/>
        <v>0.1883</v>
      </c>
      <c r="AC32" s="24">
        <f t="shared" si="13"/>
        <v>0.22239999999999999</v>
      </c>
      <c r="AD32" s="25">
        <f t="shared" si="13"/>
        <v>0.30380000000000001</v>
      </c>
      <c r="AF32" s="5" t="s">
        <v>391</v>
      </c>
      <c r="AG32" s="23"/>
      <c r="AH32" s="24">
        <f t="shared" si="14"/>
        <v>0.30158265865264872</v>
      </c>
      <c r="AI32" s="25">
        <f t="shared" si="14"/>
        <v>0.28696677508032181</v>
      </c>
      <c r="AJ32" s="24">
        <f t="shared" si="14"/>
        <v>0.2360215668111709</v>
      </c>
      <c r="AK32" s="24">
        <f t="shared" si="14"/>
        <v>0.2640285022492837</v>
      </c>
      <c r="AL32" s="25">
        <f t="shared" si="14"/>
        <v>0.3354753791263973</v>
      </c>
      <c r="AV32" s="5" t="str">
        <f t="shared" si="12"/>
        <v>TIMP2</v>
      </c>
      <c r="AW32" s="23"/>
      <c r="AX32" s="24">
        <f t="shared" si="11"/>
        <v>0.30158265865264872</v>
      </c>
      <c r="AY32" s="25">
        <f t="shared" si="11"/>
        <v>0.28696677508032181</v>
      </c>
      <c r="AZ32" s="24">
        <f t="shared" si="11"/>
        <v>0.2360215668111709</v>
      </c>
      <c r="BA32" s="24">
        <f t="shared" si="11"/>
        <v>0.2640285022492837</v>
      </c>
      <c r="BB32" s="25">
        <f t="shared" si="11"/>
        <v>0.3354753791263973</v>
      </c>
      <c r="BD32" s="5" t="s">
        <v>391</v>
      </c>
      <c r="BE32" s="23"/>
      <c r="BF32" s="24" t="s">
        <v>432</v>
      </c>
      <c r="BG32" s="25" t="s">
        <v>432</v>
      </c>
      <c r="BH32" s="24"/>
      <c r="BI32" s="24" t="s">
        <v>432</v>
      </c>
      <c r="BJ32" s="25" t="s">
        <v>434</v>
      </c>
    </row>
    <row r="33" spans="11:62" x14ac:dyDescent="0.25">
      <c r="K33" t="str">
        <f t="shared" si="7"/>
        <v>MMP1AgedIBZ</v>
      </c>
      <c r="L33" t="s">
        <v>385</v>
      </c>
      <c r="M33" t="s">
        <v>3</v>
      </c>
      <c r="N33" t="s">
        <v>50</v>
      </c>
      <c r="O33">
        <v>9.3575999999999997</v>
      </c>
      <c r="P33">
        <v>0.24640000000000001</v>
      </c>
      <c r="Q33">
        <v>19</v>
      </c>
      <c r="R33">
        <v>37.979999999999997</v>
      </c>
      <c r="S33" t="s">
        <v>374</v>
      </c>
      <c r="T33">
        <v>0.05</v>
      </c>
      <c r="U33">
        <v>8.8420000000000005</v>
      </c>
      <c r="V33">
        <v>9.8732000000000006</v>
      </c>
      <c r="X33" t="s">
        <v>380</v>
      </c>
      <c r="Y33" s="21">
        <f t="shared" si="13"/>
        <v>1.0138</v>
      </c>
      <c r="Z33" s="17">
        <f t="shared" si="13"/>
        <v>1.8297000000000001</v>
      </c>
      <c r="AA33" s="22">
        <f t="shared" si="13"/>
        <v>0.68569999999999998</v>
      </c>
      <c r="AB33" s="17">
        <f t="shared" si="13"/>
        <v>0.30430000000000001</v>
      </c>
      <c r="AC33" s="17">
        <f t="shared" si="13"/>
        <v>1.4538</v>
      </c>
      <c r="AD33" s="22">
        <f t="shared" si="13"/>
        <v>0.73570000000000002</v>
      </c>
      <c r="AF33" t="s">
        <v>380</v>
      </c>
      <c r="AG33" s="21"/>
      <c r="AH33" s="17">
        <f t="shared" si="14"/>
        <v>2.0917917033012632</v>
      </c>
      <c r="AI33" s="22">
        <f t="shared" si="14"/>
        <v>1.2239178608060264</v>
      </c>
      <c r="AJ33" s="17">
        <f t="shared" si="14"/>
        <v>1.0584842606293208</v>
      </c>
      <c r="AK33" s="17">
        <f t="shared" si="14"/>
        <v>1.7723783117607821</v>
      </c>
      <c r="AL33" s="22">
        <f t="shared" si="14"/>
        <v>1.2526152362158143</v>
      </c>
      <c r="AV33" t="str">
        <f t="shared" si="12"/>
        <v>ANF</v>
      </c>
      <c r="AW33" s="21"/>
      <c r="AX33" s="17">
        <f t="shared" si="11"/>
        <v>2.0917917033012632</v>
      </c>
      <c r="AY33" s="22">
        <f t="shared" si="11"/>
        <v>1.2239178608060264</v>
      </c>
      <c r="AZ33" s="17">
        <f t="shared" si="11"/>
        <v>1.0584842606293208</v>
      </c>
      <c r="BA33" s="17">
        <f t="shared" si="11"/>
        <v>1.7723783117607821</v>
      </c>
      <c r="BB33" s="22">
        <f t="shared" si="11"/>
        <v>1.2526152362158143</v>
      </c>
      <c r="BD33" t="s">
        <v>380</v>
      </c>
      <c r="BE33" s="21"/>
      <c r="BF33" s="17"/>
      <c r="BG33" s="22"/>
      <c r="BH33" s="17"/>
      <c r="BI33" s="17"/>
      <c r="BJ33" s="22"/>
    </row>
    <row r="34" spans="11:62" x14ac:dyDescent="0.25">
      <c r="K34" t="str">
        <f t="shared" si="7"/>
        <v>MMP1AgedRZ</v>
      </c>
      <c r="L34" t="s">
        <v>385</v>
      </c>
      <c r="M34" t="s">
        <v>3</v>
      </c>
      <c r="N34" t="s">
        <v>51</v>
      </c>
      <c r="O34">
        <v>8.9018999999999995</v>
      </c>
      <c r="P34">
        <v>0.37709999999999999</v>
      </c>
      <c r="Q34">
        <v>19</v>
      </c>
      <c r="R34">
        <v>23.61</v>
      </c>
      <c r="S34" t="s">
        <v>374</v>
      </c>
      <c r="T34">
        <v>0.05</v>
      </c>
      <c r="U34">
        <v>8.1128</v>
      </c>
      <c r="V34">
        <v>9.6911000000000005</v>
      </c>
      <c r="X34" t="s">
        <v>382</v>
      </c>
      <c r="Y34" s="21">
        <f t="shared" si="13"/>
        <v>0.29949999999999999</v>
      </c>
      <c r="Z34" s="17">
        <f t="shared" si="13"/>
        <v>0.3256</v>
      </c>
      <c r="AA34" s="22">
        <f t="shared" si="13"/>
        <v>0.23719999999999999</v>
      </c>
      <c r="AB34" s="17">
        <f t="shared" si="13"/>
        <v>0.17199999999999999</v>
      </c>
      <c r="AC34" s="17">
        <f t="shared" si="13"/>
        <v>0.2311</v>
      </c>
      <c r="AD34" s="22">
        <f t="shared" si="13"/>
        <v>0.16639999999999999</v>
      </c>
      <c r="AF34" t="s">
        <v>382</v>
      </c>
      <c r="AG34" s="21"/>
      <c r="AH34" s="17">
        <f t="shared" si="14"/>
        <v>0.44239757006565938</v>
      </c>
      <c r="AI34" s="22">
        <f t="shared" si="14"/>
        <v>0.38205247021842431</v>
      </c>
      <c r="AJ34" s="17">
        <f t="shared" si="14"/>
        <v>0.34537552026743296</v>
      </c>
      <c r="AK34" s="17">
        <f t="shared" si="14"/>
        <v>0.37829546653376644</v>
      </c>
      <c r="AL34" s="22">
        <f t="shared" si="14"/>
        <v>0.34262108808419833</v>
      </c>
      <c r="AV34" t="str">
        <f t="shared" si="12"/>
        <v>CXCL1</v>
      </c>
      <c r="AW34" s="21"/>
      <c r="AX34" s="17">
        <f t="shared" si="11"/>
        <v>0.44239757006565938</v>
      </c>
      <c r="AY34" s="22">
        <f t="shared" si="11"/>
        <v>0.38205247021842431</v>
      </c>
      <c r="AZ34" s="17">
        <f t="shared" si="11"/>
        <v>0.34537552026743296</v>
      </c>
      <c r="BA34" s="17">
        <f t="shared" si="11"/>
        <v>0.37829546653376644</v>
      </c>
      <c r="BB34" s="22">
        <f t="shared" si="11"/>
        <v>0.34262108808419833</v>
      </c>
      <c r="BD34" t="s">
        <v>382</v>
      </c>
      <c r="BE34" s="21"/>
      <c r="BF34" s="17"/>
      <c r="BG34" s="22"/>
      <c r="BH34" s="17"/>
      <c r="BI34" s="17"/>
      <c r="BJ34" s="22"/>
    </row>
    <row r="35" spans="11:62" x14ac:dyDescent="0.25">
      <c r="K35" t="str">
        <f t="shared" si="7"/>
        <v>MMP1AgedScar</v>
      </c>
      <c r="L35" t="s">
        <v>385</v>
      </c>
      <c r="M35" t="s">
        <v>3</v>
      </c>
      <c r="N35" t="s">
        <v>52</v>
      </c>
      <c r="O35">
        <v>9.1719000000000008</v>
      </c>
      <c r="P35">
        <v>0.20599999999999999</v>
      </c>
      <c r="Q35">
        <v>19</v>
      </c>
      <c r="R35">
        <v>44.52</v>
      </c>
      <c r="S35" t="s">
        <v>374</v>
      </c>
      <c r="T35">
        <v>0.05</v>
      </c>
      <c r="U35">
        <v>8.7408000000000001</v>
      </c>
      <c r="V35">
        <v>9.6030999999999995</v>
      </c>
      <c r="X35" t="s">
        <v>385</v>
      </c>
      <c r="Y35" s="21">
        <f t="shared" si="13"/>
        <v>0.34300000000000003</v>
      </c>
      <c r="Z35" s="17">
        <f t="shared" si="13"/>
        <v>0.16259999999999999</v>
      </c>
      <c r="AA35" s="22">
        <f t="shared" si="13"/>
        <v>0.39439999999999997</v>
      </c>
      <c r="AB35" s="17">
        <f t="shared" si="13"/>
        <v>0.37709999999999999</v>
      </c>
      <c r="AC35" s="17">
        <f t="shared" si="13"/>
        <v>0.24640000000000001</v>
      </c>
      <c r="AD35" s="22">
        <f t="shared" si="13"/>
        <v>0.20599999999999999</v>
      </c>
      <c r="AF35" t="s">
        <v>385</v>
      </c>
      <c r="AG35" s="21"/>
      <c r="AH35" s="17">
        <f t="shared" si="14"/>
        <v>0.37958893556056139</v>
      </c>
      <c r="AI35" s="22">
        <f t="shared" si="14"/>
        <v>0.52268571819019505</v>
      </c>
      <c r="AJ35" s="17">
        <f t="shared" si="14"/>
        <v>0.50975818777141779</v>
      </c>
      <c r="AK35" s="17">
        <f t="shared" si="14"/>
        <v>0.42232920808298352</v>
      </c>
      <c r="AL35" s="22">
        <f t="shared" si="14"/>
        <v>0.40010623589241895</v>
      </c>
      <c r="AV35" t="str">
        <f t="shared" si="12"/>
        <v>MMP1</v>
      </c>
      <c r="AW35" s="21"/>
      <c r="AX35" s="17">
        <f t="shared" si="11"/>
        <v>0.37958893556056139</v>
      </c>
      <c r="AY35" s="22">
        <f t="shared" si="11"/>
        <v>0.52268571819019505</v>
      </c>
      <c r="AZ35" s="17">
        <f t="shared" si="11"/>
        <v>0.50975818777141779</v>
      </c>
      <c r="BA35" s="17">
        <f t="shared" si="11"/>
        <v>0.42232920808298352</v>
      </c>
      <c r="BB35" s="22">
        <f t="shared" si="11"/>
        <v>0.40010623589241895</v>
      </c>
      <c r="BD35" t="s">
        <v>385</v>
      </c>
      <c r="BE35" s="21"/>
      <c r="BF35" s="17"/>
      <c r="BG35" s="22"/>
      <c r="BH35" s="17"/>
      <c r="BI35" s="17"/>
      <c r="BJ35" s="22"/>
    </row>
    <row r="36" spans="11:62" x14ac:dyDescent="0.25">
      <c r="K36" t="str">
        <f t="shared" si="7"/>
        <v>MMP1YoungIBZ</v>
      </c>
      <c r="L36" t="s">
        <v>385</v>
      </c>
      <c r="M36" t="s">
        <v>5</v>
      </c>
      <c r="N36" t="s">
        <v>50</v>
      </c>
      <c r="O36">
        <v>9.8604000000000003</v>
      </c>
      <c r="P36">
        <v>0.16259999999999999</v>
      </c>
      <c r="Q36">
        <v>19</v>
      </c>
      <c r="R36">
        <v>60.65</v>
      </c>
      <c r="S36" t="s">
        <v>374</v>
      </c>
      <c r="T36">
        <v>0.05</v>
      </c>
      <c r="U36">
        <v>9.5200999999999993</v>
      </c>
      <c r="V36">
        <v>10.200699999999999</v>
      </c>
      <c r="X36" t="s">
        <v>386</v>
      </c>
      <c r="Y36" s="21">
        <f t="shared" si="13"/>
        <v>0.64590000000000003</v>
      </c>
      <c r="Z36" s="17">
        <f t="shared" si="13"/>
        <v>0.20519999999999999</v>
      </c>
      <c r="AA36" s="22">
        <f t="shared" si="13"/>
        <v>0.86960000000000004</v>
      </c>
      <c r="AB36" s="17">
        <f t="shared" si="13"/>
        <v>1.0613999999999999</v>
      </c>
      <c r="AC36" s="17">
        <f t="shared" si="13"/>
        <v>0.64900000000000002</v>
      </c>
      <c r="AD36" s="22">
        <f t="shared" si="13"/>
        <v>0.53369999999999995</v>
      </c>
      <c r="AF36" t="s">
        <v>386</v>
      </c>
      <c r="AG36" s="21"/>
      <c r="AH36" s="17">
        <f t="shared" si="14"/>
        <v>0.6777122176853535</v>
      </c>
      <c r="AI36" s="22">
        <f t="shared" si="14"/>
        <v>1.0832317249785477</v>
      </c>
      <c r="AJ36" s="17">
        <f t="shared" si="14"/>
        <v>1.2424800883716407</v>
      </c>
      <c r="AK36" s="17">
        <f t="shared" si="14"/>
        <v>0.91563519482379008</v>
      </c>
      <c r="AL36" s="22">
        <f t="shared" si="14"/>
        <v>0.837867829672437</v>
      </c>
      <c r="AV36" t="str">
        <f t="shared" si="12"/>
        <v>MMP3</v>
      </c>
      <c r="AW36" s="21"/>
      <c r="AX36" s="17">
        <f t="shared" si="11"/>
        <v>0.6777122176853535</v>
      </c>
      <c r="AY36" s="22">
        <f t="shared" si="11"/>
        <v>1.0832317249785477</v>
      </c>
      <c r="AZ36" s="17">
        <f t="shared" si="11"/>
        <v>1.2424800883716407</v>
      </c>
      <c r="BA36" s="17">
        <f t="shared" si="11"/>
        <v>0.91563519482379008</v>
      </c>
      <c r="BB36" s="22">
        <f t="shared" si="11"/>
        <v>0.837867829672437</v>
      </c>
      <c r="BD36" t="s">
        <v>386</v>
      </c>
      <c r="BE36" s="21"/>
      <c r="BF36" s="17"/>
      <c r="BG36" s="22"/>
      <c r="BH36" s="17"/>
      <c r="BI36" s="17"/>
      <c r="BJ36" s="22"/>
    </row>
    <row r="37" spans="11:62" x14ac:dyDescent="0.25">
      <c r="K37" t="str">
        <f t="shared" si="7"/>
        <v>MMP1YoungRZ</v>
      </c>
      <c r="L37" t="s">
        <v>385</v>
      </c>
      <c r="M37" t="s">
        <v>5</v>
      </c>
      <c r="N37" t="s">
        <v>51</v>
      </c>
      <c r="O37">
        <v>9.0525000000000002</v>
      </c>
      <c r="P37">
        <v>0.34300000000000003</v>
      </c>
      <c r="Q37">
        <v>19</v>
      </c>
      <c r="R37">
        <v>26.39</v>
      </c>
      <c r="S37" t="s">
        <v>374</v>
      </c>
      <c r="T37">
        <v>0.05</v>
      </c>
      <c r="U37">
        <v>8.3346999999999998</v>
      </c>
      <c r="V37">
        <v>9.7703000000000007</v>
      </c>
      <c r="X37" t="s">
        <v>388</v>
      </c>
      <c r="Y37" s="21">
        <f t="shared" si="13"/>
        <v>0.25219999999999998</v>
      </c>
      <c r="Z37" s="17">
        <f t="shared" si="13"/>
        <v>0.1051</v>
      </c>
      <c r="AA37" s="22">
        <f t="shared" si="13"/>
        <v>0.2828</v>
      </c>
      <c r="AB37" s="17">
        <f t="shared" si="13"/>
        <v>0.20830000000000001</v>
      </c>
      <c r="AC37" s="17">
        <f t="shared" si="13"/>
        <v>0.28460000000000002</v>
      </c>
      <c r="AD37" s="22">
        <f t="shared" si="13"/>
        <v>0.2742</v>
      </c>
      <c r="AF37" t="s">
        <v>388</v>
      </c>
      <c r="AG37" s="21"/>
      <c r="AH37" s="17">
        <f t="shared" si="14"/>
        <v>0.27322307735621454</v>
      </c>
      <c r="AI37" s="22">
        <f t="shared" si="14"/>
        <v>0.37892041380743791</v>
      </c>
      <c r="AJ37" s="17">
        <f t="shared" si="14"/>
        <v>0.32709896056086757</v>
      </c>
      <c r="AK37" s="17">
        <f t="shared" si="14"/>
        <v>0.38026569658595294</v>
      </c>
      <c r="AL37" s="22">
        <f t="shared" si="14"/>
        <v>0.3725459434754323</v>
      </c>
      <c r="AV37" t="str">
        <f t="shared" si="12"/>
        <v>PINK1</v>
      </c>
      <c r="AW37" s="21"/>
      <c r="AX37" s="17">
        <f t="shared" ref="AX37:BB53" si="15">AH37</f>
        <v>0.27322307735621454</v>
      </c>
      <c r="AY37" s="22">
        <f t="shared" si="15"/>
        <v>0.37892041380743791</v>
      </c>
      <c r="AZ37" s="17">
        <f t="shared" si="15"/>
        <v>0.32709896056086757</v>
      </c>
      <c r="BA37" s="17">
        <f t="shared" si="15"/>
        <v>0.38026569658595294</v>
      </c>
      <c r="BB37" s="22">
        <f t="shared" si="15"/>
        <v>0.3725459434754323</v>
      </c>
      <c r="BD37" t="s">
        <v>388</v>
      </c>
      <c r="BE37" s="21"/>
      <c r="BF37" s="17"/>
      <c r="BG37" s="22"/>
      <c r="BH37" s="17"/>
      <c r="BI37" s="17"/>
      <c r="BJ37" s="22"/>
    </row>
    <row r="38" spans="11:62" x14ac:dyDescent="0.25">
      <c r="K38" t="str">
        <f t="shared" si="7"/>
        <v>MMP1YoungScar</v>
      </c>
      <c r="L38" t="s">
        <v>385</v>
      </c>
      <c r="M38" t="s">
        <v>5</v>
      </c>
      <c r="N38" t="s">
        <v>52</v>
      </c>
      <c r="O38">
        <v>9.3607999999999993</v>
      </c>
      <c r="P38">
        <v>0.39439999999999997</v>
      </c>
      <c r="Q38">
        <v>19</v>
      </c>
      <c r="R38">
        <v>23.74</v>
      </c>
      <c r="S38" t="s">
        <v>374</v>
      </c>
      <c r="T38">
        <v>0.05</v>
      </c>
      <c r="U38">
        <v>8.5353999999999992</v>
      </c>
      <c r="V38">
        <v>10.186199999999999</v>
      </c>
      <c r="X38" t="s">
        <v>392</v>
      </c>
      <c r="Y38" s="23">
        <f t="shared" si="13"/>
        <v>0.28849999999999998</v>
      </c>
      <c r="Z38" s="24">
        <f t="shared" si="13"/>
        <v>0.16839999999999999</v>
      </c>
      <c r="AA38" s="25">
        <f t="shared" si="13"/>
        <v>0.21970000000000001</v>
      </c>
      <c r="AB38" s="24">
        <f t="shared" si="13"/>
        <v>0.16400000000000001</v>
      </c>
      <c r="AC38" s="24">
        <f t="shared" si="13"/>
        <v>0.13469999999999999</v>
      </c>
      <c r="AD38" s="25">
        <f t="shared" si="13"/>
        <v>0.18229999999999999</v>
      </c>
      <c r="AF38" t="s">
        <v>392</v>
      </c>
      <c r="AG38" s="23"/>
      <c r="AH38" s="24">
        <f t="shared" si="14"/>
        <v>0.33405210671390773</v>
      </c>
      <c r="AI38" s="25">
        <f t="shared" si="14"/>
        <v>0.36262975608739006</v>
      </c>
      <c r="AJ38" s="24">
        <f t="shared" si="14"/>
        <v>0.33185576686265372</v>
      </c>
      <c r="AK38" s="24">
        <f t="shared" si="14"/>
        <v>0.31839651380001005</v>
      </c>
      <c r="AL38" s="25">
        <f t="shared" si="14"/>
        <v>0.34127047923897547</v>
      </c>
      <c r="AV38" t="str">
        <f t="shared" si="12"/>
        <v>TIMP3</v>
      </c>
      <c r="AW38" s="23"/>
      <c r="AX38" s="24">
        <f t="shared" si="15"/>
        <v>0.33405210671390773</v>
      </c>
      <c r="AY38" s="25">
        <f t="shared" si="15"/>
        <v>0.36262975608739006</v>
      </c>
      <c r="AZ38" s="24">
        <f t="shared" si="15"/>
        <v>0.33185576686265372</v>
      </c>
      <c r="BA38" s="24">
        <f t="shared" si="15"/>
        <v>0.31839651380001005</v>
      </c>
      <c r="BB38" s="25">
        <f t="shared" si="15"/>
        <v>0.34127047923897547</v>
      </c>
      <c r="BD38" t="s">
        <v>392</v>
      </c>
      <c r="BE38" s="23"/>
      <c r="BF38" s="24"/>
      <c r="BG38" s="25"/>
      <c r="BH38" s="24"/>
      <c r="BI38" s="24"/>
      <c r="BJ38" s="25"/>
    </row>
    <row r="39" spans="11:62" x14ac:dyDescent="0.25">
      <c r="K39" t="str">
        <f t="shared" si="7"/>
        <v>MMP3AgedIBZ</v>
      </c>
      <c r="L39" t="s">
        <v>386</v>
      </c>
      <c r="M39" t="s">
        <v>3</v>
      </c>
      <c r="N39" t="s">
        <v>50</v>
      </c>
      <c r="O39">
        <v>13.670299999999999</v>
      </c>
      <c r="P39">
        <v>0.64900000000000002</v>
      </c>
      <c r="Q39">
        <v>19</v>
      </c>
      <c r="R39">
        <v>21.06</v>
      </c>
      <c r="S39" t="s">
        <v>374</v>
      </c>
      <c r="T39">
        <v>0.05</v>
      </c>
      <c r="U39">
        <v>12.3119</v>
      </c>
      <c r="V39">
        <v>15.028700000000001</v>
      </c>
    </row>
    <row r="40" spans="11:62" x14ac:dyDescent="0.25">
      <c r="K40" t="str">
        <f t="shared" si="7"/>
        <v>MMP3AgedRZ</v>
      </c>
      <c r="L40" t="s">
        <v>386</v>
      </c>
      <c r="M40" t="s">
        <v>3</v>
      </c>
      <c r="N40" t="s">
        <v>51</v>
      </c>
      <c r="O40">
        <v>12.5581</v>
      </c>
      <c r="P40">
        <v>1.0613999999999999</v>
      </c>
      <c r="Q40">
        <v>19</v>
      </c>
      <c r="R40">
        <v>11.83</v>
      </c>
      <c r="S40" t="s">
        <v>374</v>
      </c>
      <c r="T40">
        <v>0.05</v>
      </c>
      <c r="U40">
        <v>10.336600000000001</v>
      </c>
      <c r="V40">
        <v>14.779500000000001</v>
      </c>
    </row>
    <row r="41" spans="11:62" x14ac:dyDescent="0.25">
      <c r="K41" t="str">
        <f t="shared" si="7"/>
        <v>MMP3AgedScar</v>
      </c>
      <c r="L41" t="s">
        <v>386</v>
      </c>
      <c r="M41" t="s">
        <v>3</v>
      </c>
      <c r="N41" t="s">
        <v>52</v>
      </c>
      <c r="O41">
        <v>11.2523</v>
      </c>
      <c r="P41">
        <v>0.53369999999999995</v>
      </c>
      <c r="Q41">
        <v>19</v>
      </c>
      <c r="R41">
        <v>21.08</v>
      </c>
      <c r="S41" t="s">
        <v>374</v>
      </c>
      <c r="T41">
        <v>0.05</v>
      </c>
      <c r="U41">
        <v>10.135300000000001</v>
      </c>
      <c r="V41">
        <v>12.369400000000001</v>
      </c>
    </row>
    <row r="42" spans="11:62" x14ac:dyDescent="0.25">
      <c r="K42" t="str">
        <f t="shared" si="7"/>
        <v>MMP3YoungIBZ</v>
      </c>
      <c r="L42" t="s">
        <v>386</v>
      </c>
      <c r="M42" t="s">
        <v>5</v>
      </c>
      <c r="N42" t="s">
        <v>50</v>
      </c>
      <c r="O42">
        <v>11.960100000000001</v>
      </c>
      <c r="P42">
        <v>0.20519999999999999</v>
      </c>
      <c r="Q42">
        <v>19</v>
      </c>
      <c r="R42">
        <v>58.27</v>
      </c>
      <c r="S42" t="s">
        <v>374</v>
      </c>
      <c r="T42">
        <v>0.05</v>
      </c>
      <c r="U42">
        <v>11.5305</v>
      </c>
      <c r="V42">
        <v>12.389699999999999</v>
      </c>
    </row>
    <row r="43" spans="11:62" x14ac:dyDescent="0.25">
      <c r="K43" t="str">
        <f t="shared" si="7"/>
        <v>MMP3YoungRZ</v>
      </c>
      <c r="L43" t="s">
        <v>386</v>
      </c>
      <c r="M43" t="s">
        <v>5</v>
      </c>
      <c r="N43" t="s">
        <v>51</v>
      </c>
      <c r="O43">
        <v>11.723599999999999</v>
      </c>
      <c r="P43">
        <v>0.64590000000000003</v>
      </c>
      <c r="Q43">
        <v>19</v>
      </c>
      <c r="R43">
        <v>18.149999999999999</v>
      </c>
      <c r="S43" t="s">
        <v>374</v>
      </c>
      <c r="T43">
        <v>0.05</v>
      </c>
      <c r="U43">
        <v>10.371600000000001</v>
      </c>
      <c r="V43">
        <v>13.0755</v>
      </c>
    </row>
    <row r="44" spans="11:62" x14ac:dyDescent="0.25">
      <c r="K44" t="str">
        <f t="shared" si="7"/>
        <v>MMP3YoungScar</v>
      </c>
      <c r="L44" t="s">
        <v>386</v>
      </c>
      <c r="M44" t="s">
        <v>5</v>
      </c>
      <c r="N44" t="s">
        <v>52</v>
      </c>
      <c r="O44">
        <v>11.3856</v>
      </c>
      <c r="P44">
        <v>0.86960000000000004</v>
      </c>
      <c r="Q44">
        <v>19</v>
      </c>
      <c r="R44">
        <v>13.09</v>
      </c>
      <c r="S44" t="s">
        <v>374</v>
      </c>
      <c r="T44">
        <v>0.05</v>
      </c>
      <c r="U44">
        <v>9.5655000000000001</v>
      </c>
      <c r="V44">
        <v>13.2057</v>
      </c>
    </row>
    <row r="45" spans="11:62" x14ac:dyDescent="0.25">
      <c r="K45" t="str">
        <f t="shared" si="7"/>
        <v>MMP9AgedIBZ</v>
      </c>
      <c r="L45" t="s">
        <v>387</v>
      </c>
      <c r="M45" t="s">
        <v>3</v>
      </c>
      <c r="N45" t="s">
        <v>50</v>
      </c>
      <c r="O45">
        <v>14.0878</v>
      </c>
      <c r="P45">
        <v>0.36749999999999999</v>
      </c>
      <c r="Q45">
        <v>19</v>
      </c>
      <c r="R45">
        <v>38.340000000000003</v>
      </c>
      <c r="S45" t="s">
        <v>374</v>
      </c>
      <c r="T45">
        <v>0.05</v>
      </c>
      <c r="U45">
        <v>13.3187</v>
      </c>
      <c r="V45">
        <v>14.856999999999999</v>
      </c>
    </row>
    <row r="46" spans="11:62" x14ac:dyDescent="0.25">
      <c r="K46" t="str">
        <f t="shared" si="7"/>
        <v>MMP9AgedRZ</v>
      </c>
      <c r="L46" t="s">
        <v>387</v>
      </c>
      <c r="M46" t="s">
        <v>3</v>
      </c>
      <c r="N46" t="s">
        <v>51</v>
      </c>
      <c r="O46">
        <v>12.535399999999999</v>
      </c>
      <c r="P46">
        <v>1.3422000000000001</v>
      </c>
      <c r="Q46">
        <v>19</v>
      </c>
      <c r="R46">
        <v>9.34</v>
      </c>
      <c r="S46" t="s">
        <v>374</v>
      </c>
      <c r="T46">
        <v>0.05</v>
      </c>
      <c r="U46">
        <v>9.7261000000000006</v>
      </c>
      <c r="V46">
        <v>15.344799999999999</v>
      </c>
    </row>
    <row r="47" spans="11:62" x14ac:dyDescent="0.25">
      <c r="K47" t="str">
        <f t="shared" si="7"/>
        <v>MMP9AgedScar</v>
      </c>
      <c r="L47" t="s">
        <v>387</v>
      </c>
      <c r="M47" t="s">
        <v>3</v>
      </c>
      <c r="N47" t="s">
        <v>52</v>
      </c>
      <c r="O47">
        <v>11.854100000000001</v>
      </c>
      <c r="P47">
        <v>0.88049999999999995</v>
      </c>
      <c r="Q47">
        <v>19</v>
      </c>
      <c r="R47">
        <v>13.46</v>
      </c>
      <c r="S47" t="s">
        <v>374</v>
      </c>
      <c r="T47">
        <v>0.05</v>
      </c>
      <c r="U47">
        <v>10.011100000000001</v>
      </c>
      <c r="V47">
        <v>13.696999999999999</v>
      </c>
    </row>
    <row r="48" spans="11:62" x14ac:dyDescent="0.25">
      <c r="K48" t="str">
        <f t="shared" si="7"/>
        <v>MMP9YoungIBZ</v>
      </c>
      <c r="L48" t="s">
        <v>387</v>
      </c>
      <c r="M48" t="s">
        <v>5</v>
      </c>
      <c r="N48" t="s">
        <v>50</v>
      </c>
      <c r="O48">
        <v>15.6485</v>
      </c>
      <c r="P48">
        <v>0.74050000000000005</v>
      </c>
      <c r="Q48">
        <v>19</v>
      </c>
      <c r="R48">
        <v>21.13</v>
      </c>
      <c r="S48" t="s">
        <v>374</v>
      </c>
      <c r="T48">
        <v>0.05</v>
      </c>
      <c r="U48">
        <v>14.0985</v>
      </c>
      <c r="V48">
        <v>17.198499999999999</v>
      </c>
    </row>
    <row r="49" spans="11:22" x14ac:dyDescent="0.25">
      <c r="K49" t="str">
        <f t="shared" si="7"/>
        <v>MMP9YoungRZ</v>
      </c>
      <c r="L49" t="s">
        <v>387</v>
      </c>
      <c r="M49" t="s">
        <v>5</v>
      </c>
      <c r="N49" t="s">
        <v>51</v>
      </c>
      <c r="O49">
        <v>14.694800000000001</v>
      </c>
      <c r="P49">
        <v>0.63190000000000002</v>
      </c>
      <c r="Q49">
        <v>19</v>
      </c>
      <c r="R49">
        <v>23.25</v>
      </c>
      <c r="S49" t="s">
        <v>374</v>
      </c>
      <c r="T49">
        <v>0.05</v>
      </c>
      <c r="U49">
        <v>13.3721</v>
      </c>
      <c r="V49">
        <v>16.017399999999999</v>
      </c>
    </row>
    <row r="50" spans="11:22" x14ac:dyDescent="0.25">
      <c r="K50" t="str">
        <f t="shared" si="7"/>
        <v>MMP9YoungScar</v>
      </c>
      <c r="L50" t="s">
        <v>387</v>
      </c>
      <c r="M50" t="s">
        <v>5</v>
      </c>
      <c r="N50" t="s">
        <v>52</v>
      </c>
      <c r="O50">
        <v>13.3468</v>
      </c>
      <c r="P50">
        <v>0.48370000000000002</v>
      </c>
      <c r="Q50">
        <v>19</v>
      </c>
      <c r="R50">
        <v>27.59</v>
      </c>
      <c r="S50" t="s">
        <v>374</v>
      </c>
      <c r="T50">
        <v>0.05</v>
      </c>
      <c r="U50">
        <v>12.334300000000001</v>
      </c>
      <c r="V50">
        <v>14.3592</v>
      </c>
    </row>
    <row r="51" spans="11:22" x14ac:dyDescent="0.25">
      <c r="K51" t="str">
        <f t="shared" si="7"/>
        <v>PINK1AgedIBZ</v>
      </c>
      <c r="L51" t="s">
        <v>388</v>
      </c>
      <c r="M51" t="s">
        <v>3</v>
      </c>
      <c r="N51" t="s">
        <v>50</v>
      </c>
      <c r="O51">
        <v>4.6950000000000003</v>
      </c>
      <c r="P51">
        <v>0.28460000000000002</v>
      </c>
      <c r="Q51">
        <v>19</v>
      </c>
      <c r="R51">
        <v>16.5</v>
      </c>
      <c r="S51" t="s">
        <v>374</v>
      </c>
      <c r="T51">
        <v>0.05</v>
      </c>
      <c r="U51">
        <v>4.0994000000000002</v>
      </c>
      <c r="V51">
        <v>5.2906000000000004</v>
      </c>
    </row>
    <row r="52" spans="11:22" x14ac:dyDescent="0.25">
      <c r="K52" t="str">
        <f t="shared" si="7"/>
        <v>PINK1AgedRZ</v>
      </c>
      <c r="L52" t="s">
        <v>388</v>
      </c>
      <c r="M52" t="s">
        <v>3</v>
      </c>
      <c r="N52" t="s">
        <v>51</v>
      </c>
      <c r="O52">
        <v>4.4748000000000001</v>
      </c>
      <c r="P52">
        <v>0.20830000000000001</v>
      </c>
      <c r="Q52">
        <v>19</v>
      </c>
      <c r="R52">
        <v>21.48</v>
      </c>
      <c r="S52" t="s">
        <v>374</v>
      </c>
      <c r="T52">
        <v>0.05</v>
      </c>
      <c r="U52">
        <v>4.0388000000000002</v>
      </c>
      <c r="V52">
        <v>4.9108999999999998</v>
      </c>
    </row>
    <row r="53" spans="11:22" x14ac:dyDescent="0.25">
      <c r="K53" t="str">
        <f t="shared" si="7"/>
        <v>PINK1AgedScar</v>
      </c>
      <c r="L53" t="s">
        <v>388</v>
      </c>
      <c r="M53" t="s">
        <v>3</v>
      </c>
      <c r="N53" t="s">
        <v>52</v>
      </c>
      <c r="O53">
        <v>5.8170999999999999</v>
      </c>
      <c r="P53">
        <v>0.2742</v>
      </c>
      <c r="Q53">
        <v>19</v>
      </c>
      <c r="R53">
        <v>21.21</v>
      </c>
      <c r="S53" t="s">
        <v>374</v>
      </c>
      <c r="T53">
        <v>0.05</v>
      </c>
      <c r="U53">
        <v>5.2431000000000001</v>
      </c>
      <c r="V53">
        <v>6.3910999999999998</v>
      </c>
    </row>
    <row r="54" spans="11:22" x14ac:dyDescent="0.25">
      <c r="K54" t="str">
        <f t="shared" si="7"/>
        <v>PINK1YoungIBZ</v>
      </c>
      <c r="L54" t="s">
        <v>388</v>
      </c>
      <c r="M54" t="s">
        <v>5</v>
      </c>
      <c r="N54" t="s">
        <v>50</v>
      </c>
      <c r="O54">
        <v>5.8605999999999998</v>
      </c>
      <c r="P54">
        <v>0.1051</v>
      </c>
      <c r="Q54">
        <v>19</v>
      </c>
      <c r="R54">
        <v>55.78</v>
      </c>
      <c r="S54" t="s">
        <v>374</v>
      </c>
      <c r="T54">
        <v>0.05</v>
      </c>
      <c r="U54">
        <v>5.6406999999999998</v>
      </c>
      <c r="V54">
        <v>6.0804999999999998</v>
      </c>
    </row>
    <row r="55" spans="11:22" x14ac:dyDescent="0.25">
      <c r="K55" t="str">
        <f t="shared" si="7"/>
        <v>PINK1YoungRZ</v>
      </c>
      <c r="L55" t="s">
        <v>388</v>
      </c>
      <c r="M55" t="s">
        <v>5</v>
      </c>
      <c r="N55" t="s">
        <v>51</v>
      </c>
      <c r="O55">
        <v>5.0547000000000004</v>
      </c>
      <c r="P55">
        <v>0.25219999999999998</v>
      </c>
      <c r="Q55">
        <v>19</v>
      </c>
      <c r="R55">
        <v>20.05</v>
      </c>
      <c r="S55" t="s">
        <v>374</v>
      </c>
      <c r="T55">
        <v>0.05</v>
      </c>
      <c r="U55">
        <v>4.5270000000000001</v>
      </c>
      <c r="V55">
        <v>5.5824999999999996</v>
      </c>
    </row>
    <row r="56" spans="11:22" x14ac:dyDescent="0.25">
      <c r="K56" t="str">
        <f t="shared" si="7"/>
        <v>PINK1YoungScar</v>
      </c>
      <c r="L56" t="s">
        <v>388</v>
      </c>
      <c r="M56" t="s">
        <v>5</v>
      </c>
      <c r="N56" t="s">
        <v>52</v>
      </c>
      <c r="O56">
        <v>6.0068000000000001</v>
      </c>
      <c r="P56">
        <v>0.2828</v>
      </c>
      <c r="Q56">
        <v>19</v>
      </c>
      <c r="R56">
        <v>21.24</v>
      </c>
      <c r="S56" t="s">
        <v>374</v>
      </c>
      <c r="T56">
        <v>0.05</v>
      </c>
      <c r="U56">
        <v>5.4149000000000003</v>
      </c>
      <c r="V56">
        <v>6.5986000000000002</v>
      </c>
    </row>
    <row r="57" spans="11:22" x14ac:dyDescent="0.25">
      <c r="K57" t="str">
        <f t="shared" si="7"/>
        <v>TGFBAgedIBZ</v>
      </c>
      <c r="L57" t="s">
        <v>389</v>
      </c>
      <c r="M57" t="s">
        <v>3</v>
      </c>
      <c r="N57" t="s">
        <v>50</v>
      </c>
      <c r="O57">
        <v>7.1196000000000002</v>
      </c>
      <c r="P57">
        <v>0.22500000000000001</v>
      </c>
      <c r="Q57">
        <v>20</v>
      </c>
      <c r="R57">
        <v>31.64</v>
      </c>
      <c r="S57" t="s">
        <v>374</v>
      </c>
      <c r="T57">
        <v>0.05</v>
      </c>
      <c r="U57">
        <v>6.6501999999999999</v>
      </c>
      <c r="V57">
        <v>7.5890000000000004</v>
      </c>
    </row>
    <row r="58" spans="11:22" x14ac:dyDescent="0.25">
      <c r="K58" t="str">
        <f t="shared" si="7"/>
        <v>TGFBAgedRZ</v>
      </c>
      <c r="L58" t="s">
        <v>389</v>
      </c>
      <c r="M58" t="s">
        <v>3</v>
      </c>
      <c r="N58" t="s">
        <v>51</v>
      </c>
      <c r="O58">
        <v>6.8284000000000002</v>
      </c>
      <c r="P58">
        <v>0.1419</v>
      </c>
      <c r="Q58">
        <v>20</v>
      </c>
      <c r="R58">
        <v>48.12</v>
      </c>
      <c r="S58" t="s">
        <v>374</v>
      </c>
      <c r="T58">
        <v>0.05</v>
      </c>
      <c r="U58">
        <v>6.5324</v>
      </c>
      <c r="V58">
        <v>7.1243999999999996</v>
      </c>
    </row>
    <row r="59" spans="11:22" x14ac:dyDescent="0.25">
      <c r="K59" t="str">
        <f t="shared" si="7"/>
        <v>TGFBAgedScar</v>
      </c>
      <c r="L59" t="s">
        <v>389</v>
      </c>
      <c r="M59" t="s">
        <v>3</v>
      </c>
      <c r="N59" t="s">
        <v>52</v>
      </c>
      <c r="O59">
        <v>5.4374000000000002</v>
      </c>
      <c r="P59">
        <v>0.14929999999999999</v>
      </c>
      <c r="Q59">
        <v>20</v>
      </c>
      <c r="R59">
        <v>36.42</v>
      </c>
      <c r="S59" t="s">
        <v>374</v>
      </c>
      <c r="T59">
        <v>0.05</v>
      </c>
      <c r="U59">
        <v>5.1260000000000003</v>
      </c>
      <c r="V59">
        <v>5.7488999999999999</v>
      </c>
    </row>
    <row r="60" spans="11:22" x14ac:dyDescent="0.25">
      <c r="K60" t="str">
        <f t="shared" si="7"/>
        <v>TGFBYoungIBZ</v>
      </c>
      <c r="L60" t="s">
        <v>389</v>
      </c>
      <c r="M60" t="s">
        <v>5</v>
      </c>
      <c r="N60" t="s">
        <v>50</v>
      </c>
      <c r="O60">
        <v>7.0054999999999996</v>
      </c>
      <c r="P60">
        <v>0.57530000000000003</v>
      </c>
      <c r="Q60">
        <v>20</v>
      </c>
      <c r="R60">
        <v>12.18</v>
      </c>
      <c r="S60" t="s">
        <v>374</v>
      </c>
      <c r="T60">
        <v>0.05</v>
      </c>
      <c r="U60">
        <v>5.8053999999999997</v>
      </c>
      <c r="V60">
        <v>8.2056000000000004</v>
      </c>
    </row>
    <row r="61" spans="11:22" x14ac:dyDescent="0.25">
      <c r="K61" t="str">
        <f t="shared" si="7"/>
        <v>TGFBYoungRZ</v>
      </c>
      <c r="L61" t="s">
        <v>389</v>
      </c>
      <c r="M61" t="s">
        <v>5</v>
      </c>
      <c r="N61" t="s">
        <v>51</v>
      </c>
      <c r="O61">
        <v>7.0397999999999996</v>
      </c>
      <c r="P61">
        <v>0.47939999999999999</v>
      </c>
      <c r="Q61">
        <v>20</v>
      </c>
      <c r="R61">
        <v>14.69</v>
      </c>
      <c r="S61" t="s">
        <v>374</v>
      </c>
      <c r="T61">
        <v>0.05</v>
      </c>
      <c r="U61">
        <v>6.0399000000000003</v>
      </c>
      <c r="V61">
        <v>8.0397999999999996</v>
      </c>
    </row>
    <row r="62" spans="11:22" x14ac:dyDescent="0.25">
      <c r="K62" t="str">
        <f t="shared" si="7"/>
        <v>TGFBYoungScar</v>
      </c>
      <c r="L62" t="s">
        <v>389</v>
      </c>
      <c r="M62" t="s">
        <v>5</v>
      </c>
      <c r="N62" t="s">
        <v>52</v>
      </c>
      <c r="O62">
        <v>6.1478000000000002</v>
      </c>
      <c r="P62">
        <v>0.51300000000000001</v>
      </c>
      <c r="Q62">
        <v>20</v>
      </c>
      <c r="R62">
        <v>11.98</v>
      </c>
      <c r="S62" t="s">
        <v>374</v>
      </c>
      <c r="T62">
        <v>0.05</v>
      </c>
      <c r="U62">
        <v>5.0777000000000001</v>
      </c>
      <c r="V62">
        <v>7.2178000000000004</v>
      </c>
    </row>
    <row r="63" spans="11:22" x14ac:dyDescent="0.25">
      <c r="K63" t="str">
        <f t="shared" si="7"/>
        <v>TIMP1AgedIBZ</v>
      </c>
      <c r="L63" t="s">
        <v>390</v>
      </c>
      <c r="M63" t="s">
        <v>3</v>
      </c>
      <c r="N63" t="s">
        <v>50</v>
      </c>
      <c r="O63">
        <v>8.0640000000000001</v>
      </c>
      <c r="P63">
        <v>0.3679</v>
      </c>
      <c r="Q63">
        <v>19</v>
      </c>
      <c r="R63">
        <v>21.92</v>
      </c>
      <c r="S63" t="s">
        <v>374</v>
      </c>
      <c r="T63">
        <v>0.05</v>
      </c>
      <c r="U63">
        <v>7.2939999999999996</v>
      </c>
      <c r="V63">
        <v>8.8339999999999996</v>
      </c>
    </row>
    <row r="64" spans="11:22" x14ac:dyDescent="0.25">
      <c r="K64" t="str">
        <f t="shared" si="7"/>
        <v>TIMP1AgedRZ</v>
      </c>
      <c r="L64" t="s">
        <v>390</v>
      </c>
      <c r="M64" t="s">
        <v>3</v>
      </c>
      <c r="N64" t="s">
        <v>51</v>
      </c>
      <c r="O64">
        <v>7.4013</v>
      </c>
      <c r="P64">
        <v>1.0982000000000001</v>
      </c>
      <c r="Q64">
        <v>19</v>
      </c>
      <c r="R64">
        <v>6.74</v>
      </c>
      <c r="S64" t="s">
        <v>374</v>
      </c>
      <c r="T64">
        <v>0.05</v>
      </c>
      <c r="U64">
        <v>5.1028000000000002</v>
      </c>
      <c r="V64">
        <v>9.6997</v>
      </c>
    </row>
    <row r="65" spans="11:22" x14ac:dyDescent="0.25">
      <c r="K65" t="str">
        <f t="shared" si="7"/>
        <v>TIMP1AgedScar</v>
      </c>
      <c r="L65" t="s">
        <v>390</v>
      </c>
      <c r="M65" t="s">
        <v>3</v>
      </c>
      <c r="N65" t="s">
        <v>52</v>
      </c>
      <c r="O65">
        <v>5.9062999999999999</v>
      </c>
      <c r="P65">
        <v>0.246</v>
      </c>
      <c r="Q65">
        <v>19</v>
      </c>
      <c r="R65">
        <v>24.01</v>
      </c>
      <c r="S65" t="s">
        <v>374</v>
      </c>
      <c r="T65">
        <v>0.05</v>
      </c>
      <c r="U65">
        <v>5.3914</v>
      </c>
      <c r="V65">
        <v>6.4211</v>
      </c>
    </row>
    <row r="66" spans="11:22" x14ac:dyDescent="0.25">
      <c r="K66" t="str">
        <f t="shared" si="7"/>
        <v>TIMP1YoungIBZ</v>
      </c>
      <c r="L66" t="s">
        <v>390</v>
      </c>
      <c r="M66" t="s">
        <v>5</v>
      </c>
      <c r="N66" t="s">
        <v>50</v>
      </c>
      <c r="O66">
        <v>7.5167999999999999</v>
      </c>
      <c r="P66">
        <v>1.4995000000000001</v>
      </c>
      <c r="Q66">
        <v>19</v>
      </c>
      <c r="R66">
        <v>5.01</v>
      </c>
      <c r="S66" t="s">
        <v>374</v>
      </c>
      <c r="T66">
        <v>0.05</v>
      </c>
      <c r="U66">
        <v>4.3784000000000001</v>
      </c>
      <c r="V66">
        <v>10.655200000000001</v>
      </c>
    </row>
    <row r="67" spans="11:22" x14ac:dyDescent="0.25">
      <c r="K67" t="str">
        <f t="shared" si="7"/>
        <v>TIMP1YoungRZ</v>
      </c>
      <c r="L67" t="s">
        <v>390</v>
      </c>
      <c r="M67" t="s">
        <v>5</v>
      </c>
      <c r="N67" t="s">
        <v>51</v>
      </c>
      <c r="O67">
        <v>9.4957999999999991</v>
      </c>
      <c r="P67">
        <v>0.2228</v>
      </c>
      <c r="Q67">
        <v>19</v>
      </c>
      <c r="R67">
        <v>42.62</v>
      </c>
      <c r="S67" t="s">
        <v>374</v>
      </c>
      <c r="T67">
        <v>0.05</v>
      </c>
      <c r="U67">
        <v>9.0295000000000005</v>
      </c>
      <c r="V67">
        <v>9.9621999999999993</v>
      </c>
    </row>
    <row r="68" spans="11:22" x14ac:dyDescent="0.25">
      <c r="K68" t="str">
        <f t="shared" ref="K68:K98" si="16">L68&amp;M68&amp;N68</f>
        <v>TIMP1YoungScar</v>
      </c>
      <c r="L68" t="s">
        <v>390</v>
      </c>
      <c r="M68" t="s">
        <v>5</v>
      </c>
      <c r="N68" t="s">
        <v>52</v>
      </c>
      <c r="O68">
        <v>6.9295</v>
      </c>
      <c r="P68">
        <v>0.50590000000000002</v>
      </c>
      <c r="Q68">
        <v>19</v>
      </c>
      <c r="R68">
        <v>13.7</v>
      </c>
      <c r="S68" t="s">
        <v>374</v>
      </c>
      <c r="T68">
        <v>0.05</v>
      </c>
      <c r="U68">
        <v>5.8705999999999996</v>
      </c>
      <c r="V68">
        <v>7.9884000000000004</v>
      </c>
    </row>
    <row r="69" spans="11:22" x14ac:dyDescent="0.25">
      <c r="K69" t="str">
        <f t="shared" si="16"/>
        <v>TIMP2AgedIBZ</v>
      </c>
      <c r="L69" t="s">
        <v>391</v>
      </c>
      <c r="M69" t="s">
        <v>3</v>
      </c>
      <c r="N69" t="s">
        <v>50</v>
      </c>
      <c r="O69">
        <v>4.5312999999999999</v>
      </c>
      <c r="P69">
        <v>0.22239999999999999</v>
      </c>
      <c r="Q69">
        <v>19</v>
      </c>
      <c r="R69">
        <v>20.37</v>
      </c>
      <c r="S69" t="s">
        <v>374</v>
      </c>
      <c r="T69">
        <v>0.05</v>
      </c>
      <c r="U69">
        <v>4.0656999999999996</v>
      </c>
      <c r="V69">
        <v>4.9968000000000004</v>
      </c>
    </row>
    <row r="70" spans="11:22" x14ac:dyDescent="0.25">
      <c r="K70" t="str">
        <f t="shared" si="16"/>
        <v>TIMP2AgedRZ</v>
      </c>
      <c r="L70" t="s">
        <v>391</v>
      </c>
      <c r="M70" t="s">
        <v>3</v>
      </c>
      <c r="N70" t="s">
        <v>51</v>
      </c>
      <c r="O70">
        <v>4.9922000000000004</v>
      </c>
      <c r="P70">
        <v>0.1883</v>
      </c>
      <c r="Q70">
        <v>19</v>
      </c>
      <c r="R70">
        <v>26.52</v>
      </c>
      <c r="S70" t="s">
        <v>374</v>
      </c>
      <c r="T70">
        <v>0.05</v>
      </c>
      <c r="U70">
        <v>4.5980999999999996</v>
      </c>
      <c r="V70">
        <v>5.3861999999999997</v>
      </c>
    </row>
    <row r="71" spans="11:22" x14ac:dyDescent="0.25">
      <c r="K71" t="str">
        <f t="shared" si="16"/>
        <v>TIMP2AgedScar</v>
      </c>
      <c r="L71" t="s">
        <v>391</v>
      </c>
      <c r="M71" t="s">
        <v>3</v>
      </c>
      <c r="N71" t="s">
        <v>52</v>
      </c>
      <c r="O71">
        <v>2.8224</v>
      </c>
      <c r="P71">
        <v>0.30380000000000001</v>
      </c>
      <c r="Q71">
        <v>19</v>
      </c>
      <c r="R71">
        <v>9.2899999999999991</v>
      </c>
      <c r="S71" t="s">
        <v>374</v>
      </c>
      <c r="T71">
        <v>0.05</v>
      </c>
      <c r="U71">
        <v>2.1865999999999999</v>
      </c>
      <c r="V71">
        <v>3.4582000000000002</v>
      </c>
    </row>
    <row r="72" spans="11:22" x14ac:dyDescent="0.25">
      <c r="K72" t="str">
        <f t="shared" si="16"/>
        <v>TIMP2YoungIBZ</v>
      </c>
      <c r="L72" t="s">
        <v>391</v>
      </c>
      <c r="M72" t="s">
        <v>5</v>
      </c>
      <c r="N72" t="s">
        <v>50</v>
      </c>
      <c r="O72">
        <v>4.8983999999999996</v>
      </c>
      <c r="P72">
        <v>0.26590000000000003</v>
      </c>
      <c r="Q72">
        <v>19</v>
      </c>
      <c r="R72">
        <v>18.420000000000002</v>
      </c>
      <c r="S72" t="s">
        <v>374</v>
      </c>
      <c r="T72">
        <v>0.05</v>
      </c>
      <c r="U72">
        <v>4.3418999999999999</v>
      </c>
      <c r="V72">
        <v>5.4549000000000003</v>
      </c>
    </row>
    <row r="73" spans="11:22" x14ac:dyDescent="0.25">
      <c r="K73" t="str">
        <f t="shared" si="16"/>
        <v>TIMP2YoungRZ</v>
      </c>
      <c r="L73" t="s">
        <v>391</v>
      </c>
      <c r="M73" t="s">
        <v>5</v>
      </c>
      <c r="N73" t="s">
        <v>51</v>
      </c>
      <c r="O73">
        <v>5.3745000000000003</v>
      </c>
      <c r="P73">
        <v>0.14230000000000001</v>
      </c>
      <c r="Q73">
        <v>19</v>
      </c>
      <c r="R73">
        <v>37.76</v>
      </c>
      <c r="S73" t="s">
        <v>374</v>
      </c>
      <c r="T73">
        <v>0.05</v>
      </c>
      <c r="U73">
        <v>5.0766</v>
      </c>
      <c r="V73">
        <v>5.6723999999999997</v>
      </c>
    </row>
    <row r="74" spans="11:22" x14ac:dyDescent="0.25">
      <c r="K74" t="str">
        <f t="shared" si="16"/>
        <v>TIMP2YoungScar</v>
      </c>
      <c r="L74" t="s">
        <v>391</v>
      </c>
      <c r="M74" t="s">
        <v>5</v>
      </c>
      <c r="N74" t="s">
        <v>52</v>
      </c>
      <c r="O74">
        <v>3.8915999999999999</v>
      </c>
      <c r="P74">
        <v>0.2492</v>
      </c>
      <c r="Q74">
        <v>19</v>
      </c>
      <c r="R74">
        <v>15.62</v>
      </c>
      <c r="S74" t="s">
        <v>374</v>
      </c>
      <c r="T74">
        <v>0.05</v>
      </c>
      <c r="U74">
        <v>3.3700999999999999</v>
      </c>
      <c r="V74">
        <v>4.4131999999999998</v>
      </c>
    </row>
    <row r="75" spans="11:22" x14ac:dyDescent="0.25">
      <c r="K75" t="str">
        <f t="shared" si="16"/>
        <v>TIMP3AgedIBZ</v>
      </c>
      <c r="L75" t="s">
        <v>392</v>
      </c>
      <c r="M75" t="s">
        <v>3</v>
      </c>
      <c r="N75" t="s">
        <v>50</v>
      </c>
      <c r="O75">
        <v>8.3508999999999993</v>
      </c>
      <c r="P75">
        <v>0.13469999999999999</v>
      </c>
      <c r="Q75">
        <v>19</v>
      </c>
      <c r="R75">
        <v>62</v>
      </c>
      <c r="S75" t="s">
        <v>374</v>
      </c>
      <c r="T75">
        <v>0.05</v>
      </c>
      <c r="U75">
        <v>8.0690000000000008</v>
      </c>
      <c r="V75">
        <v>8.6328999999999994</v>
      </c>
    </row>
    <row r="76" spans="11:22" x14ac:dyDescent="0.25">
      <c r="K76" t="str">
        <f t="shared" si="16"/>
        <v>TIMP3AgedRZ</v>
      </c>
      <c r="L76" t="s">
        <v>392</v>
      </c>
      <c r="M76" t="s">
        <v>3</v>
      </c>
      <c r="N76" t="s">
        <v>51</v>
      </c>
      <c r="O76">
        <v>8.3542000000000005</v>
      </c>
      <c r="P76">
        <v>0.16400000000000001</v>
      </c>
      <c r="Q76">
        <v>19</v>
      </c>
      <c r="R76">
        <v>50.94</v>
      </c>
      <c r="S76" t="s">
        <v>374</v>
      </c>
      <c r="T76">
        <v>0.05</v>
      </c>
      <c r="U76">
        <v>8.0108999999999995</v>
      </c>
      <c r="V76">
        <v>8.6974</v>
      </c>
    </row>
    <row r="77" spans="11:22" x14ac:dyDescent="0.25">
      <c r="K77" t="str">
        <f t="shared" si="16"/>
        <v>TIMP3AgedScar</v>
      </c>
      <c r="L77" t="s">
        <v>392</v>
      </c>
      <c r="M77" t="s">
        <v>3</v>
      </c>
      <c r="N77" t="s">
        <v>52</v>
      </c>
      <c r="O77">
        <v>8.1758000000000006</v>
      </c>
      <c r="P77">
        <v>0.18229999999999999</v>
      </c>
      <c r="Q77">
        <v>19</v>
      </c>
      <c r="R77">
        <v>44.85</v>
      </c>
      <c r="S77" t="s">
        <v>374</v>
      </c>
      <c r="T77">
        <v>0.05</v>
      </c>
      <c r="U77">
        <v>7.7942999999999998</v>
      </c>
      <c r="V77">
        <v>8.5572999999999997</v>
      </c>
    </row>
    <row r="78" spans="11:22" x14ac:dyDescent="0.25">
      <c r="K78" t="str">
        <f t="shared" si="16"/>
        <v>TIMP3YoungIBZ</v>
      </c>
      <c r="L78" t="s">
        <v>392</v>
      </c>
      <c r="M78" t="s">
        <v>5</v>
      </c>
      <c r="N78" t="s">
        <v>50</v>
      </c>
      <c r="O78">
        <v>9.0046999999999997</v>
      </c>
      <c r="P78">
        <v>0.16839999999999999</v>
      </c>
      <c r="Q78">
        <v>19</v>
      </c>
      <c r="R78">
        <v>53.48</v>
      </c>
      <c r="S78" t="s">
        <v>374</v>
      </c>
      <c r="T78">
        <v>0.05</v>
      </c>
      <c r="U78">
        <v>8.6523000000000003</v>
      </c>
      <c r="V78">
        <v>9.3572000000000006</v>
      </c>
    </row>
    <row r="79" spans="11:22" x14ac:dyDescent="0.25">
      <c r="K79" t="str">
        <f t="shared" si="16"/>
        <v>TIMP3YoungRZ</v>
      </c>
      <c r="L79" t="s">
        <v>392</v>
      </c>
      <c r="M79" t="s">
        <v>5</v>
      </c>
      <c r="N79" t="s">
        <v>51</v>
      </c>
      <c r="O79">
        <v>8.7965</v>
      </c>
      <c r="P79">
        <v>0.28849999999999998</v>
      </c>
      <c r="Q79">
        <v>19</v>
      </c>
      <c r="R79">
        <v>30.49</v>
      </c>
      <c r="S79" t="s">
        <v>374</v>
      </c>
      <c r="T79">
        <v>0.05</v>
      </c>
      <c r="U79">
        <v>8.1926000000000005</v>
      </c>
      <c r="V79">
        <v>9.4003999999999994</v>
      </c>
    </row>
    <row r="80" spans="11:22" x14ac:dyDescent="0.25">
      <c r="K80" t="str">
        <f t="shared" si="16"/>
        <v>TIMP3YoungScar</v>
      </c>
      <c r="L80" t="s">
        <v>392</v>
      </c>
      <c r="M80" t="s">
        <v>5</v>
      </c>
      <c r="N80" t="s">
        <v>52</v>
      </c>
      <c r="O80">
        <v>8.5294000000000008</v>
      </c>
      <c r="P80">
        <v>0.21970000000000001</v>
      </c>
      <c r="Q80">
        <v>19</v>
      </c>
      <c r="R80">
        <v>38.82</v>
      </c>
      <c r="S80" t="s">
        <v>374</v>
      </c>
      <c r="T80">
        <v>0.05</v>
      </c>
      <c r="U80">
        <v>8.0695999999999994</v>
      </c>
      <c r="V80">
        <v>8.9892000000000003</v>
      </c>
    </row>
    <row r="81" spans="11:22" x14ac:dyDescent="0.25">
      <c r="K81" t="str">
        <f t="shared" si="16"/>
        <v>p16AgedIBZ</v>
      </c>
      <c r="L81" t="s">
        <v>393</v>
      </c>
      <c r="M81" t="s">
        <v>3</v>
      </c>
      <c r="N81" t="s">
        <v>50</v>
      </c>
      <c r="O81">
        <v>8.3154000000000003</v>
      </c>
      <c r="P81">
        <v>0.2611</v>
      </c>
      <c r="Q81">
        <v>21</v>
      </c>
      <c r="R81">
        <v>31.85</v>
      </c>
      <c r="S81" t="s">
        <v>374</v>
      </c>
      <c r="T81">
        <v>0.05</v>
      </c>
      <c r="U81">
        <v>7.7725</v>
      </c>
      <c r="V81">
        <v>8.8582999999999998</v>
      </c>
    </row>
    <row r="82" spans="11:22" x14ac:dyDescent="0.25">
      <c r="K82" t="str">
        <f t="shared" si="16"/>
        <v>p16AgedRZ</v>
      </c>
      <c r="L82" t="s">
        <v>393</v>
      </c>
      <c r="M82" t="s">
        <v>3</v>
      </c>
      <c r="N82" t="s">
        <v>51</v>
      </c>
      <c r="O82">
        <v>8.8794000000000004</v>
      </c>
      <c r="P82">
        <v>0.34</v>
      </c>
      <c r="Q82">
        <v>21</v>
      </c>
      <c r="R82">
        <v>26.11</v>
      </c>
      <c r="S82" t="s">
        <v>374</v>
      </c>
      <c r="T82">
        <v>0.05</v>
      </c>
      <c r="U82">
        <v>8.1722999999999999</v>
      </c>
      <c r="V82">
        <v>9.5864999999999991</v>
      </c>
    </row>
    <row r="83" spans="11:22" x14ac:dyDescent="0.25">
      <c r="K83" t="str">
        <f t="shared" si="16"/>
        <v>p16AgedScar</v>
      </c>
      <c r="L83" t="s">
        <v>393</v>
      </c>
      <c r="M83" t="s">
        <v>3</v>
      </c>
      <c r="N83" t="s">
        <v>52</v>
      </c>
      <c r="O83">
        <v>7.0990000000000002</v>
      </c>
      <c r="P83">
        <v>0.31659999999999999</v>
      </c>
      <c r="Q83">
        <v>21</v>
      </c>
      <c r="R83">
        <v>22.42</v>
      </c>
      <c r="S83" t="s">
        <v>374</v>
      </c>
      <c r="T83">
        <v>0.05</v>
      </c>
      <c r="U83">
        <v>6.4405999999999999</v>
      </c>
      <c r="V83">
        <v>7.7573999999999996</v>
      </c>
    </row>
    <row r="84" spans="11:22" x14ac:dyDescent="0.25">
      <c r="K84" t="str">
        <f t="shared" si="16"/>
        <v>p16YoungIBZ</v>
      </c>
      <c r="L84" t="s">
        <v>393</v>
      </c>
      <c r="M84" t="s">
        <v>5</v>
      </c>
      <c r="N84" t="s">
        <v>50</v>
      </c>
      <c r="O84">
        <v>10.8789</v>
      </c>
      <c r="P84">
        <v>0.49880000000000002</v>
      </c>
      <c r="Q84">
        <v>21</v>
      </c>
      <c r="R84">
        <v>21.81</v>
      </c>
      <c r="S84" t="s">
        <v>374</v>
      </c>
      <c r="T84">
        <v>0.05</v>
      </c>
      <c r="U84">
        <v>9.8415999999999997</v>
      </c>
      <c r="V84">
        <v>11.9162</v>
      </c>
    </row>
    <row r="85" spans="11:22" x14ac:dyDescent="0.25">
      <c r="K85" t="str">
        <f t="shared" si="16"/>
        <v>p16YoungRZ</v>
      </c>
      <c r="L85" t="s">
        <v>393</v>
      </c>
      <c r="M85" t="s">
        <v>5</v>
      </c>
      <c r="N85" t="s">
        <v>51</v>
      </c>
      <c r="O85">
        <v>11.823700000000001</v>
      </c>
      <c r="P85">
        <v>0.2049</v>
      </c>
      <c r="Q85">
        <v>21</v>
      </c>
      <c r="R85">
        <v>57.7</v>
      </c>
      <c r="S85" t="s">
        <v>374</v>
      </c>
      <c r="T85">
        <v>0.05</v>
      </c>
      <c r="U85">
        <v>11.397600000000001</v>
      </c>
      <c r="V85">
        <v>12.2498</v>
      </c>
    </row>
    <row r="86" spans="11:22" x14ac:dyDescent="0.25">
      <c r="K86" t="str">
        <f t="shared" si="16"/>
        <v>p16YoungScar</v>
      </c>
      <c r="L86" t="s">
        <v>393</v>
      </c>
      <c r="M86" t="s">
        <v>5</v>
      </c>
      <c r="N86" t="s">
        <v>52</v>
      </c>
      <c r="O86">
        <v>9.7169000000000008</v>
      </c>
      <c r="P86">
        <v>0.43140000000000001</v>
      </c>
      <c r="Q86">
        <v>21</v>
      </c>
      <c r="R86">
        <v>22.52</v>
      </c>
      <c r="S86" t="s">
        <v>374</v>
      </c>
      <c r="T86">
        <v>0.05</v>
      </c>
      <c r="U86">
        <v>8.8196999999999992</v>
      </c>
      <c r="V86">
        <v>10.614100000000001</v>
      </c>
    </row>
    <row r="87" spans="11:22" x14ac:dyDescent="0.25">
      <c r="K87" t="str">
        <f t="shared" si="16"/>
        <v>p21AgedIBZ</v>
      </c>
      <c r="L87" t="s">
        <v>394</v>
      </c>
      <c r="M87" t="s">
        <v>3</v>
      </c>
      <c r="N87" t="s">
        <v>50</v>
      </c>
      <c r="O87">
        <v>10.863799999999999</v>
      </c>
      <c r="P87">
        <v>0.46989999999999998</v>
      </c>
      <c r="Q87">
        <v>21</v>
      </c>
      <c r="R87">
        <v>23.12</v>
      </c>
      <c r="S87" t="s">
        <v>374</v>
      </c>
      <c r="T87">
        <v>0.05</v>
      </c>
      <c r="U87">
        <v>9.8864999999999998</v>
      </c>
      <c r="V87">
        <v>11.840999999999999</v>
      </c>
    </row>
    <row r="88" spans="11:22" x14ac:dyDescent="0.25">
      <c r="K88" t="str">
        <f t="shared" si="16"/>
        <v>p21AgedRZ</v>
      </c>
      <c r="L88" t="s">
        <v>394</v>
      </c>
      <c r="M88" t="s">
        <v>3</v>
      </c>
      <c r="N88" t="s">
        <v>51</v>
      </c>
      <c r="O88">
        <v>11.7356</v>
      </c>
      <c r="P88">
        <v>0.38940000000000002</v>
      </c>
      <c r="Q88">
        <v>21</v>
      </c>
      <c r="R88">
        <v>30.14</v>
      </c>
      <c r="S88" t="s">
        <v>374</v>
      </c>
      <c r="T88">
        <v>0.05</v>
      </c>
      <c r="U88">
        <v>10.925700000000001</v>
      </c>
      <c r="V88">
        <v>12.545400000000001</v>
      </c>
    </row>
    <row r="89" spans="11:22" x14ac:dyDescent="0.25">
      <c r="K89" t="str">
        <f t="shared" si="16"/>
        <v>p21AgedScar</v>
      </c>
      <c r="L89" t="s">
        <v>394</v>
      </c>
      <c r="M89" t="s">
        <v>3</v>
      </c>
      <c r="N89" t="s">
        <v>52</v>
      </c>
      <c r="O89">
        <v>9.0391999999999992</v>
      </c>
      <c r="P89">
        <v>0.2044</v>
      </c>
      <c r="Q89">
        <v>21</v>
      </c>
      <c r="R89">
        <v>44.21</v>
      </c>
      <c r="S89" t="s">
        <v>374</v>
      </c>
      <c r="T89">
        <v>0.05</v>
      </c>
      <c r="U89">
        <v>8.6140000000000008</v>
      </c>
      <c r="V89">
        <v>9.4642999999999997</v>
      </c>
    </row>
    <row r="90" spans="11:22" x14ac:dyDescent="0.25">
      <c r="K90" t="str">
        <f t="shared" si="16"/>
        <v>p21YoungIBZ</v>
      </c>
      <c r="L90" t="s">
        <v>394</v>
      </c>
      <c r="M90" t="s">
        <v>5</v>
      </c>
      <c r="N90" t="s">
        <v>50</v>
      </c>
      <c r="O90">
        <v>11.907400000000001</v>
      </c>
      <c r="P90">
        <v>0.96519999999999995</v>
      </c>
      <c r="Q90">
        <v>21</v>
      </c>
      <c r="R90">
        <v>12.34</v>
      </c>
      <c r="S90" t="s">
        <v>374</v>
      </c>
      <c r="T90">
        <v>0.05</v>
      </c>
      <c r="U90">
        <v>9.9001000000000001</v>
      </c>
      <c r="V90">
        <v>13.9147</v>
      </c>
    </row>
    <row r="91" spans="11:22" x14ac:dyDescent="0.25">
      <c r="K91" t="str">
        <f t="shared" si="16"/>
        <v>p21YoungRZ</v>
      </c>
      <c r="L91" t="s">
        <v>394</v>
      </c>
      <c r="M91" t="s">
        <v>5</v>
      </c>
      <c r="N91" t="s">
        <v>51</v>
      </c>
      <c r="O91">
        <v>12.9414</v>
      </c>
      <c r="P91">
        <v>0.44269999999999998</v>
      </c>
      <c r="Q91">
        <v>21</v>
      </c>
      <c r="R91">
        <v>29.23</v>
      </c>
      <c r="S91" t="s">
        <v>374</v>
      </c>
      <c r="T91">
        <v>0.05</v>
      </c>
      <c r="U91">
        <v>12.0206</v>
      </c>
      <c r="V91">
        <v>13.8621</v>
      </c>
    </row>
    <row r="92" spans="11:22" x14ac:dyDescent="0.25">
      <c r="K92" t="str">
        <f t="shared" si="16"/>
        <v>p21YoungScar</v>
      </c>
      <c r="L92" t="s">
        <v>394</v>
      </c>
      <c r="M92" t="s">
        <v>5</v>
      </c>
      <c r="N92" t="s">
        <v>52</v>
      </c>
      <c r="O92">
        <v>11.115500000000001</v>
      </c>
      <c r="P92">
        <v>0.77180000000000004</v>
      </c>
      <c r="Q92">
        <v>21</v>
      </c>
      <c r="R92">
        <v>14.4</v>
      </c>
      <c r="S92" t="s">
        <v>374</v>
      </c>
      <c r="T92">
        <v>0.05</v>
      </c>
      <c r="U92">
        <v>9.5104000000000006</v>
      </c>
      <c r="V92">
        <v>12.720599999999999</v>
      </c>
    </row>
    <row r="93" spans="11:22" x14ac:dyDescent="0.25">
      <c r="K93" t="str">
        <f t="shared" si="16"/>
        <v>p53AgedIBZ</v>
      </c>
      <c r="L93" t="s">
        <v>395</v>
      </c>
      <c r="M93" t="s">
        <v>3</v>
      </c>
      <c r="N93" t="s">
        <v>50</v>
      </c>
      <c r="O93">
        <v>4.6295999999999999</v>
      </c>
      <c r="P93">
        <v>9.5920000000000005E-2</v>
      </c>
      <c r="Q93">
        <v>21</v>
      </c>
      <c r="R93">
        <v>48.27</v>
      </c>
      <c r="S93" t="s">
        <v>374</v>
      </c>
      <c r="T93">
        <v>0.05</v>
      </c>
      <c r="U93">
        <v>4.4301000000000004</v>
      </c>
      <c r="V93">
        <v>4.8291000000000004</v>
      </c>
    </row>
    <row r="94" spans="11:22" x14ac:dyDescent="0.25">
      <c r="K94" t="str">
        <f t="shared" si="16"/>
        <v>p53AgedRZ</v>
      </c>
      <c r="L94" t="s">
        <v>395</v>
      </c>
      <c r="M94" t="s">
        <v>3</v>
      </c>
      <c r="N94" t="s">
        <v>51</v>
      </c>
      <c r="O94">
        <v>4.7121000000000004</v>
      </c>
      <c r="P94">
        <v>7.1300000000000002E-2</v>
      </c>
      <c r="Q94">
        <v>21</v>
      </c>
      <c r="R94">
        <v>66.09</v>
      </c>
      <c r="S94" t="s">
        <v>374</v>
      </c>
      <c r="T94">
        <v>0.05</v>
      </c>
      <c r="U94">
        <v>4.5637999999999996</v>
      </c>
      <c r="V94">
        <v>4.8604000000000003</v>
      </c>
    </row>
    <row r="95" spans="11:22" x14ac:dyDescent="0.25">
      <c r="K95" t="str">
        <f t="shared" si="16"/>
        <v>p53AgedScar</v>
      </c>
      <c r="L95" t="s">
        <v>395</v>
      </c>
      <c r="M95" t="s">
        <v>3</v>
      </c>
      <c r="N95" t="s">
        <v>52</v>
      </c>
      <c r="O95">
        <v>4.0598000000000001</v>
      </c>
      <c r="P95">
        <v>0.12230000000000001</v>
      </c>
      <c r="Q95">
        <v>21</v>
      </c>
      <c r="R95">
        <v>33.19</v>
      </c>
      <c r="S95" t="s">
        <v>374</v>
      </c>
      <c r="T95">
        <v>0.05</v>
      </c>
      <c r="U95">
        <v>3.8054000000000001</v>
      </c>
      <c r="V95">
        <v>4.3140999999999998</v>
      </c>
    </row>
    <row r="96" spans="11:22" x14ac:dyDescent="0.25">
      <c r="K96" t="str">
        <f t="shared" si="16"/>
        <v>p53YoungIBZ</v>
      </c>
      <c r="L96" t="s">
        <v>395</v>
      </c>
      <c r="M96" t="s">
        <v>5</v>
      </c>
      <c r="N96" t="s">
        <v>50</v>
      </c>
      <c r="O96">
        <v>5.0176999999999996</v>
      </c>
      <c r="P96">
        <v>0.16370000000000001</v>
      </c>
      <c r="Q96">
        <v>21</v>
      </c>
      <c r="R96">
        <v>30.65</v>
      </c>
      <c r="S96" t="s">
        <v>374</v>
      </c>
      <c r="T96">
        <v>0.05</v>
      </c>
      <c r="U96">
        <v>4.6772999999999998</v>
      </c>
      <c r="V96">
        <v>5.3581000000000003</v>
      </c>
    </row>
    <row r="97" spans="11:22" x14ac:dyDescent="0.25">
      <c r="K97" t="str">
        <f t="shared" si="16"/>
        <v>p53YoungRZ</v>
      </c>
      <c r="L97" t="s">
        <v>395</v>
      </c>
      <c r="M97" t="s">
        <v>5</v>
      </c>
      <c r="N97" t="s">
        <v>51</v>
      </c>
      <c r="O97">
        <v>4.8746999999999998</v>
      </c>
      <c r="P97">
        <v>5.595E-2</v>
      </c>
      <c r="Q97">
        <v>21</v>
      </c>
      <c r="R97">
        <v>87.13</v>
      </c>
      <c r="S97" t="s">
        <v>374</v>
      </c>
      <c r="T97">
        <v>0.05</v>
      </c>
      <c r="U97">
        <v>4.7584</v>
      </c>
      <c r="V97">
        <v>4.9911000000000003</v>
      </c>
    </row>
    <row r="98" spans="11:22" x14ac:dyDescent="0.25">
      <c r="K98" t="str">
        <f t="shared" si="16"/>
        <v>p53YoungScar</v>
      </c>
      <c r="L98" t="s">
        <v>395</v>
      </c>
      <c r="M98" t="s">
        <v>5</v>
      </c>
      <c r="N98" t="s">
        <v>52</v>
      </c>
      <c r="O98">
        <v>4.5164</v>
      </c>
      <c r="P98">
        <v>0.14219999999999999</v>
      </c>
      <c r="Q98">
        <v>21</v>
      </c>
      <c r="R98">
        <v>31.75</v>
      </c>
      <c r="S98" t="s">
        <v>374</v>
      </c>
      <c r="T98">
        <v>0.05</v>
      </c>
      <c r="U98">
        <v>4.2206000000000001</v>
      </c>
      <c r="V98">
        <v>4.8121999999999998</v>
      </c>
    </row>
  </sheetData>
  <conditionalFormatting sqref="X3:X20">
    <cfRule type="duplicateValues" dxfId="10" priority="14"/>
  </conditionalFormatting>
  <conditionalFormatting sqref="AN29:AN31 AN19:AN22">
    <cfRule type="duplicateValues" dxfId="9" priority="13"/>
  </conditionalFormatting>
  <conditionalFormatting sqref="AF19:AF20">
    <cfRule type="duplicateValues" dxfId="8" priority="12"/>
  </conditionalFormatting>
  <conditionalFormatting sqref="AF3:AF18">
    <cfRule type="duplicateValues" dxfId="7" priority="11"/>
  </conditionalFormatting>
  <conditionalFormatting sqref="AN3:AN18">
    <cfRule type="duplicateValues" dxfId="6" priority="10"/>
  </conditionalFormatting>
  <conditionalFormatting sqref="AV3:AV18">
    <cfRule type="duplicateValues" dxfId="5" priority="9"/>
  </conditionalFormatting>
  <conditionalFormatting sqref="X23:X38">
    <cfRule type="duplicateValues" dxfId="4" priority="8"/>
  </conditionalFormatting>
  <conditionalFormatting sqref="AF23:AF38">
    <cfRule type="duplicateValues" dxfId="3" priority="7"/>
  </conditionalFormatting>
  <conditionalFormatting sqref="AV23:AV38">
    <cfRule type="duplicateValues" dxfId="2" priority="6"/>
  </conditionalFormatting>
  <conditionalFormatting sqref="AW3:BB1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D3:BD18">
    <cfRule type="duplicateValues" dxfId="1" priority="4"/>
  </conditionalFormatting>
  <conditionalFormatting sqref="BD23:BD38">
    <cfRule type="duplicateValues" dxfId="0" priority="3"/>
  </conditionalFormatting>
  <conditionalFormatting sqref="BE3:BJ1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A</vt:lpstr>
      <vt:lpstr>Panel E and F</vt:lpstr>
      <vt:lpstr>Panel E and G</vt:lpstr>
      <vt:lpstr>Panel H</vt:lpstr>
    </vt:vector>
  </TitlesOfParts>
  <Company>Brown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Baggett, Brett</dc:creator>
  <cp:lastModifiedBy>Baggett, Brett</cp:lastModifiedBy>
  <cp:lastPrinted>2021-04-27T14:37:51Z</cp:lastPrinted>
  <dcterms:created xsi:type="dcterms:W3CDTF">2021-03-24T16:13:07Z</dcterms:created>
  <dcterms:modified xsi:type="dcterms:W3CDTF">2023-04-23T17:27:32Z</dcterms:modified>
</cp:coreProperties>
</file>