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fd4e278d7e4dcd0/Desktop/Dlk1_pitpaper_resubmit/Submission_June23/"/>
    </mc:Choice>
  </mc:AlternateContent>
  <xr:revisionPtr revIDLastSave="0" documentId="8_{48A86C5A-43BA-45B1-B797-4D5B5D1A8405}" xr6:coauthVersionLast="47" xr6:coauthVersionMax="47" xr10:uidLastSave="{00000000-0000-0000-0000-000000000000}"/>
  <bookViews>
    <workbookView xWindow="-24030" yWindow="2595" windowWidth="24060" windowHeight="11130" activeTab="2" xr2:uid="{15CADAB5-4E3A-4411-9A34-466B9C1F4CD4}"/>
  </bookViews>
  <sheets>
    <sheet name="Fig1B_RT_qPCR" sheetId="4" r:id="rId1"/>
    <sheet name="Fig1D&amp;G_Raw_proportion_volumes" sheetId="2" r:id="rId2"/>
    <sheet name="Fig1F_Volumes_adul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3" l="1"/>
  <c r="P4" i="3"/>
  <c r="O4" i="3"/>
  <c r="N4" i="3"/>
  <c r="M4" i="3"/>
  <c r="Q3" i="3"/>
  <c r="P3" i="3"/>
  <c r="O3" i="3"/>
  <c r="N3" i="3"/>
  <c r="M3" i="3"/>
  <c r="D8" i="3"/>
  <c r="D21" i="3"/>
  <c r="D20" i="3"/>
  <c r="D7" i="3"/>
  <c r="D6" i="3"/>
  <c r="D5" i="3"/>
  <c r="D4" i="3"/>
  <c r="D19" i="3"/>
  <c r="D18" i="3"/>
  <c r="D17" i="3"/>
  <c r="L4" i="3" s="1"/>
  <c r="D16" i="3"/>
  <c r="D3" i="3"/>
  <c r="D15" i="3"/>
  <c r="D14" i="3"/>
  <c r="K4" i="3" s="1"/>
  <c r="D2" i="3"/>
  <c r="L3" i="3" s="1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K3" i="3" l="1"/>
</calcChain>
</file>

<file path=xl/sharedStrings.xml><?xml version="1.0" encoding="utf-8"?>
<sst xmlns="http://schemas.openxmlformats.org/spreadsheetml/2006/main" count="163" uniqueCount="65">
  <si>
    <t>Proportion</t>
  </si>
  <si>
    <t>WT</t>
  </si>
  <si>
    <t>GH+</t>
  </si>
  <si>
    <t>DLK1+/GH+</t>
  </si>
  <si>
    <t>PRL+</t>
  </si>
  <si>
    <t>DLK1+/PRL+</t>
  </si>
  <si>
    <t>TSH+</t>
  </si>
  <si>
    <t>DLK1+/TSH+</t>
  </si>
  <si>
    <t>FSH +ve</t>
  </si>
  <si>
    <t>DLK1+/FSH+</t>
  </si>
  <si>
    <t>ACTH+</t>
  </si>
  <si>
    <t>DLK1+/ACTH+</t>
  </si>
  <si>
    <t>Unclassified</t>
  </si>
  <si>
    <t>Volume</t>
  </si>
  <si>
    <t>Proportion of cells</t>
  </si>
  <si>
    <t>Mean</t>
  </si>
  <si>
    <t>n</t>
  </si>
  <si>
    <t>SD</t>
  </si>
  <si>
    <t>Pituitary#</t>
  </si>
  <si>
    <t>WT-TG</t>
  </si>
  <si>
    <t>Cell</t>
  </si>
  <si>
    <t>% co-stained DLK1</t>
  </si>
  <si>
    <t>TG14.5</t>
  </si>
  <si>
    <t>TG14.3</t>
  </si>
  <si>
    <t>TG12.4</t>
  </si>
  <si>
    <t>TG12.2</t>
  </si>
  <si>
    <t>TG11.8</t>
  </si>
  <si>
    <t>TG17.2</t>
  </si>
  <si>
    <t>TG17.10</t>
  </si>
  <si>
    <t>TG1.2</t>
  </si>
  <si>
    <t>TG1.5</t>
  </si>
  <si>
    <t>TG1.3</t>
  </si>
  <si>
    <t>TG13.1</t>
  </si>
  <si>
    <t>TG14.2</t>
  </si>
  <si>
    <t>TG12.1</t>
  </si>
  <si>
    <t>TG17.4</t>
  </si>
  <si>
    <t>ID</t>
  </si>
  <si>
    <t>TG12.5</t>
  </si>
  <si>
    <t>TG12.10</t>
  </si>
  <si>
    <t>TG13.3</t>
  </si>
  <si>
    <t>Genotype</t>
  </si>
  <si>
    <t>Total volume (^mm)</t>
  </si>
  <si>
    <t>AL volume (^mm)</t>
  </si>
  <si>
    <t>PL volume (^mm)</t>
  </si>
  <si>
    <t>TGK4.1</t>
  </si>
  <si>
    <t>TGK4.2</t>
  </si>
  <si>
    <t>TGK6.3</t>
  </si>
  <si>
    <t>TGK6.2</t>
  </si>
  <si>
    <t>TGK6.6</t>
  </si>
  <si>
    <t>TGK6.4</t>
  </si>
  <si>
    <t>TGK6.5</t>
  </si>
  <si>
    <t>A29</t>
  </si>
  <si>
    <t>KS4.1</t>
  </si>
  <si>
    <t>A30</t>
  </si>
  <si>
    <t>IL volume (^mm)</t>
  </si>
  <si>
    <t>nd</t>
  </si>
  <si>
    <t>genotype</t>
  </si>
  <si>
    <t>average Vol AL (mm^3)</t>
  </si>
  <si>
    <t>sd_AL</t>
  </si>
  <si>
    <t>average Vol IL (mm^3)</t>
  </si>
  <si>
    <t>sd_IL</t>
  </si>
  <si>
    <t>average Vol PL (mm^3)</t>
  </si>
  <si>
    <t>sd_PL</t>
  </si>
  <si>
    <t>12 week females</t>
  </si>
  <si>
    <t>Figure 1B. RT-qPCR data for Dlk1 expression from whole pituitary gland at 12 weeks, females. Normalised to mean WT = 1, with B-actin as housekeeping gene.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</si>
</sst>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/>
    </xf>
    <xf numFmtId="164" fontId="0" fillId="0" borderId="0" xfId="0" applyNumberFormat="1"/>
    <xf numFmtId="164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1" fontId="0" fillId="0" borderId="0" xfId="0" applyNumberFormat="1"/>
    <xf numFmtId="2" fontId="0" fillId="0" borderId="0" xfId="0" applyNumberFormat="1"/>
    <xf numFmtId="164" fontId="3" fillId="0" borderId="0" xfId="0" applyNumberFormat="1" applyFont="1"/>
    <xf numFmtId="0" fontId="3" fillId="0" borderId="0" xfId="0" applyFont="1"/>
    <xf numFmtId="0" fontId="5" fillId="0" borderId="0" xfId="0" applyFont="1"/>
    <xf numFmtId="1" fontId="3" fillId="0" borderId="0" xfId="0" applyNumberFormat="1" applyFont="1"/>
    <xf numFmtId="2" fontId="3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 wrapText="1"/>
    </xf>
    <xf numFmtId="164" fontId="1" fillId="0" borderId="1" xfId="0" applyNumberFormat="1" applyFont="1" applyBorder="1"/>
    <xf numFmtId="164" fontId="1" fillId="0" borderId="2" xfId="0" applyNumberFormat="1" applyFont="1" applyBorder="1"/>
    <xf numFmtId="164" fontId="1" fillId="0" borderId="3" xfId="0" applyNumberFormat="1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164" fontId="1" fillId="0" borderId="8" xfId="0" applyNumberFormat="1" applyFont="1" applyBorder="1"/>
    <xf numFmtId="0" fontId="3" fillId="0" borderId="7" xfId="0" applyFont="1" applyBorder="1"/>
    <xf numFmtId="0" fontId="7" fillId="0" borderId="0" xfId="0" applyFont="1"/>
    <xf numFmtId="164" fontId="8" fillId="0" borderId="0" xfId="0" applyNumberFormat="1" applyFont="1"/>
    <xf numFmtId="0" fontId="6" fillId="0" borderId="7" xfId="0" applyFont="1" applyBorder="1"/>
    <xf numFmtId="0" fontId="6" fillId="0" borderId="7" xfId="0" applyFont="1" applyBorder="1" applyAlignment="1">
      <alignment horizontal="center" wrapText="1"/>
    </xf>
    <xf numFmtId="165" fontId="3" fillId="0" borderId="0" xfId="0" applyNumberFormat="1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4A120-DDD1-4AE3-9B73-DE72FA6D9608}">
  <dimension ref="A1:B10"/>
  <sheetViews>
    <sheetView workbookViewId="0">
      <selection activeCell="A10" sqref="A10:P10"/>
    </sheetView>
  </sheetViews>
  <sheetFormatPr defaultRowHeight="14.5" x14ac:dyDescent="0.35"/>
  <sheetData>
    <row r="1" spans="1:2" x14ac:dyDescent="0.35">
      <c r="A1" s="5" t="s">
        <v>1</v>
      </c>
      <c r="B1" s="5" t="s">
        <v>19</v>
      </c>
    </row>
    <row r="2" spans="1:2" x14ac:dyDescent="0.35">
      <c r="A2" s="4">
        <v>1.466</v>
      </c>
      <c r="B2" s="4">
        <v>2.9620000000000002</v>
      </c>
    </row>
    <row r="3" spans="1:2" x14ac:dyDescent="0.35">
      <c r="A3" s="4">
        <v>1.0880000000000001</v>
      </c>
      <c r="B3" s="4">
        <v>1.9790000000000001</v>
      </c>
    </row>
    <row r="4" spans="1:2" x14ac:dyDescent="0.35">
      <c r="A4" s="4">
        <v>0.30399999999999999</v>
      </c>
      <c r="B4" s="4">
        <v>4.9420000000000002</v>
      </c>
    </row>
    <row r="5" spans="1:2" x14ac:dyDescent="0.35">
      <c r="A5" s="4">
        <v>0.73199999999999998</v>
      </c>
      <c r="B5" s="4">
        <v>1.482</v>
      </c>
    </row>
    <row r="6" spans="1:2" x14ac:dyDescent="0.35">
      <c r="A6" s="4">
        <v>0.93899999999999995</v>
      </c>
      <c r="B6" s="4">
        <v>1.339</v>
      </c>
    </row>
    <row r="7" spans="1:2" x14ac:dyDescent="0.35">
      <c r="A7" s="4">
        <v>1.3129999999999999</v>
      </c>
      <c r="B7" s="4">
        <v>3.7679999999999998</v>
      </c>
    </row>
    <row r="8" spans="1:2" x14ac:dyDescent="0.35">
      <c r="A8" s="4">
        <v>1.149</v>
      </c>
      <c r="B8" s="4">
        <v>2.319</v>
      </c>
    </row>
    <row r="10" spans="1:2" x14ac:dyDescent="0.35">
      <c r="A10" t="s">
        <v>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2A424-072D-4CA7-9967-5B7FAD9F3F57}">
  <dimension ref="A1:T56"/>
  <sheetViews>
    <sheetView workbookViewId="0">
      <selection activeCell="J30" sqref="J30"/>
    </sheetView>
  </sheetViews>
  <sheetFormatPr defaultRowHeight="14.5" x14ac:dyDescent="0.35"/>
  <cols>
    <col min="1" max="1" width="31" customWidth="1"/>
  </cols>
  <sheetData>
    <row r="1" spans="1:20" x14ac:dyDescent="0.35">
      <c r="A1" s="10" t="s">
        <v>0</v>
      </c>
      <c r="B1" s="30" t="s">
        <v>1</v>
      </c>
      <c r="C1" s="30"/>
      <c r="D1" s="30"/>
      <c r="E1" s="30"/>
      <c r="F1" s="30"/>
      <c r="G1" s="30"/>
      <c r="H1" s="30"/>
      <c r="I1" s="30" t="s">
        <v>19</v>
      </c>
      <c r="J1" s="30"/>
      <c r="K1" s="30"/>
      <c r="L1" s="30"/>
      <c r="M1" s="30"/>
      <c r="N1" s="30"/>
      <c r="O1" s="30"/>
    </row>
    <row r="2" spans="1:20" x14ac:dyDescent="0.35">
      <c r="A2" s="10" t="s">
        <v>18</v>
      </c>
      <c r="B2" s="10" t="s">
        <v>22</v>
      </c>
      <c r="C2" s="10" t="s">
        <v>23</v>
      </c>
      <c r="D2" s="10" t="s">
        <v>24</v>
      </c>
      <c r="E2" s="10" t="s">
        <v>25</v>
      </c>
      <c r="F2" s="10" t="s">
        <v>26</v>
      </c>
      <c r="G2" s="10" t="s">
        <v>27</v>
      </c>
      <c r="H2" s="10" t="s">
        <v>28</v>
      </c>
      <c r="I2" s="10" t="s">
        <v>29</v>
      </c>
      <c r="J2" s="10" t="s">
        <v>30</v>
      </c>
      <c r="K2" s="10" t="s">
        <v>31</v>
      </c>
      <c r="L2" s="10" t="s">
        <v>32</v>
      </c>
      <c r="M2" s="10" t="s">
        <v>33</v>
      </c>
      <c r="N2" s="10" t="s">
        <v>34</v>
      </c>
      <c r="O2" s="10" t="s">
        <v>35</v>
      </c>
    </row>
    <row r="3" spans="1:20" x14ac:dyDescent="0.35">
      <c r="A3" s="1" t="s">
        <v>2</v>
      </c>
      <c r="B3" s="16">
        <v>1.9279999999999999E-2</v>
      </c>
      <c r="C3" s="17">
        <v>1.77E-2</v>
      </c>
      <c r="D3" s="17">
        <v>3.1662269999999999E-2</v>
      </c>
      <c r="E3" s="17">
        <v>9.8684210000000005E-3</v>
      </c>
      <c r="F3" s="17">
        <v>2.425107E-2</v>
      </c>
      <c r="G3" s="17">
        <v>1.5075379999999999E-2</v>
      </c>
      <c r="H3" s="18">
        <v>1.540832E-2</v>
      </c>
      <c r="I3" s="16">
        <v>1.325E-2</v>
      </c>
      <c r="J3" s="17">
        <v>1.8950000000000002E-2</v>
      </c>
      <c r="K3" s="17">
        <v>1.11576E-2</v>
      </c>
      <c r="L3" s="17">
        <v>6.5789469999999999E-3</v>
      </c>
      <c r="M3" s="17">
        <v>2.1947870000000001E-2</v>
      </c>
      <c r="N3" s="17">
        <v>8.3798880000000003E-3</v>
      </c>
      <c r="O3" s="18">
        <v>2.0912549999999999E-2</v>
      </c>
    </row>
    <row r="4" spans="1:20" x14ac:dyDescent="0.35">
      <c r="A4" s="1" t="s">
        <v>3</v>
      </c>
      <c r="B4" s="19">
        <v>0.23416000000000001</v>
      </c>
      <c r="C4" s="3">
        <v>0.25811000000000001</v>
      </c>
      <c r="D4" s="3">
        <v>0.29683379999999998</v>
      </c>
      <c r="E4" s="3">
        <v>0.2828947</v>
      </c>
      <c r="F4" s="3">
        <v>0.26961489999999999</v>
      </c>
      <c r="G4" s="3">
        <v>0.27303179999999999</v>
      </c>
      <c r="H4" s="20">
        <v>0.28351310000000002</v>
      </c>
      <c r="I4" s="19">
        <v>0.29801319999999998</v>
      </c>
      <c r="J4" s="3">
        <v>0.30903789999999998</v>
      </c>
      <c r="K4" s="3">
        <v>0.28172940000000002</v>
      </c>
      <c r="L4" s="3">
        <v>0.26447369999999998</v>
      </c>
      <c r="M4" s="3">
        <v>0.2510288</v>
      </c>
      <c r="N4" s="3">
        <v>0.27793299999999999</v>
      </c>
      <c r="O4" s="20">
        <v>0.2775666</v>
      </c>
      <c r="T4" s="8"/>
    </row>
    <row r="5" spans="1:20" x14ac:dyDescent="0.35">
      <c r="A5" s="1" t="s">
        <v>4</v>
      </c>
      <c r="B5" s="19">
        <v>0.12740000000000001</v>
      </c>
      <c r="C5" s="3">
        <v>0.14191999999999999</v>
      </c>
      <c r="D5" s="3">
        <v>0.137931</v>
      </c>
      <c r="E5" s="3">
        <v>0.13121550000000001</v>
      </c>
      <c r="F5" s="3"/>
      <c r="G5" s="3"/>
      <c r="H5" s="20"/>
      <c r="I5" s="19">
        <v>0.10152</v>
      </c>
      <c r="J5" s="3">
        <v>0.15439</v>
      </c>
      <c r="K5" s="3">
        <v>0.1255539</v>
      </c>
      <c r="L5" s="3">
        <v>0.13754</v>
      </c>
      <c r="M5" s="3"/>
      <c r="N5" s="3"/>
      <c r="O5" s="20"/>
      <c r="T5" s="8"/>
    </row>
    <row r="6" spans="1:20" x14ac:dyDescent="0.35">
      <c r="A6" s="1" t="s">
        <v>5</v>
      </c>
      <c r="B6" s="19">
        <v>7.5039999999999996E-2</v>
      </c>
      <c r="C6" s="3">
        <v>8.8090000000000002E-2</v>
      </c>
      <c r="D6" s="3">
        <v>7.0881230000000003E-2</v>
      </c>
      <c r="E6" s="3">
        <v>7.7348070000000005E-2</v>
      </c>
      <c r="F6" s="3"/>
      <c r="G6" s="3"/>
      <c r="H6" s="20"/>
      <c r="I6" s="19">
        <v>7.7270000000000005E-2</v>
      </c>
      <c r="J6" s="3">
        <v>6.6669999999999993E-2</v>
      </c>
      <c r="K6" s="3">
        <v>6.9423929999999995E-2</v>
      </c>
      <c r="L6" s="3">
        <v>7.2815539999999998E-2</v>
      </c>
      <c r="M6" s="3"/>
      <c r="N6" s="3"/>
      <c r="O6" s="20"/>
      <c r="T6" s="8"/>
    </row>
    <row r="7" spans="1:20" x14ac:dyDescent="0.35">
      <c r="A7" s="1" t="s">
        <v>6</v>
      </c>
      <c r="B7" s="19">
        <v>4.6300000000000001E-2</v>
      </c>
      <c r="C7" s="3">
        <v>6.0909999999999999E-2</v>
      </c>
      <c r="D7" s="3">
        <v>6.3356159999999995E-2</v>
      </c>
      <c r="E7" s="3">
        <v>5.9422750000000003E-2</v>
      </c>
      <c r="F7" s="3"/>
      <c r="G7" s="3"/>
      <c r="H7" s="20"/>
      <c r="I7" s="19">
        <v>5.4510000000000003E-2</v>
      </c>
      <c r="J7" s="3">
        <v>4.444E-2</v>
      </c>
      <c r="K7" s="3">
        <v>6.2407129999999998E-2</v>
      </c>
      <c r="L7" s="3">
        <v>6.1417319999999997E-2</v>
      </c>
      <c r="M7" s="3"/>
      <c r="N7" s="3"/>
      <c r="O7" s="20"/>
      <c r="T7" s="8"/>
    </row>
    <row r="8" spans="1:20" x14ac:dyDescent="0.35">
      <c r="A8" s="1" t="s">
        <v>7</v>
      </c>
      <c r="B8" s="19">
        <v>3.3329999999999999E-2</v>
      </c>
      <c r="C8" s="3">
        <v>3.5529999999999999E-2</v>
      </c>
      <c r="D8" s="3">
        <v>4.1095890000000003E-2</v>
      </c>
      <c r="E8" s="3">
        <v>4.2444820000000001E-2</v>
      </c>
      <c r="F8" s="3"/>
      <c r="G8" s="3"/>
      <c r="H8" s="20"/>
      <c r="I8" s="19">
        <v>2.896E-2</v>
      </c>
      <c r="J8" s="3">
        <v>3.5189999999999999E-2</v>
      </c>
      <c r="K8" s="3">
        <v>3.7147109999999997E-2</v>
      </c>
      <c r="L8" s="3">
        <v>3.7795280000000001E-2</v>
      </c>
      <c r="M8" s="3"/>
      <c r="N8" s="3"/>
      <c r="O8" s="20"/>
      <c r="T8" s="8"/>
    </row>
    <row r="9" spans="1:20" x14ac:dyDescent="0.35">
      <c r="A9" s="1" t="s">
        <v>8</v>
      </c>
      <c r="B9" s="19">
        <v>8.8959999999999997E-2</v>
      </c>
      <c r="C9" s="3">
        <v>6.6000000000000003E-2</v>
      </c>
      <c r="D9" s="3"/>
      <c r="E9" s="3"/>
      <c r="F9" s="3"/>
      <c r="G9" s="3"/>
      <c r="H9" s="20"/>
      <c r="I9" s="19">
        <v>7.4999999999999997E-2</v>
      </c>
      <c r="J9" s="3">
        <v>7.2029999999999997E-2</v>
      </c>
      <c r="K9" s="3"/>
      <c r="L9" s="3"/>
      <c r="M9" s="3"/>
      <c r="N9" s="3"/>
      <c r="O9" s="20"/>
      <c r="T9" s="8"/>
    </row>
    <row r="10" spans="1:20" x14ac:dyDescent="0.35">
      <c r="A10" s="1" t="s">
        <v>9</v>
      </c>
      <c r="B10" s="19">
        <v>1.6469999999999999E-2</v>
      </c>
      <c r="C10" s="3">
        <v>0.02</v>
      </c>
      <c r="D10" s="3"/>
      <c r="E10" s="3"/>
      <c r="F10" s="3"/>
      <c r="G10" s="3"/>
      <c r="H10" s="20"/>
      <c r="I10" s="19">
        <v>1.6670000000000001E-2</v>
      </c>
      <c r="J10" s="3">
        <v>2.01E-2</v>
      </c>
      <c r="K10" s="3"/>
      <c r="L10" s="3"/>
      <c r="M10" s="3"/>
      <c r="N10" s="3"/>
      <c r="O10" s="20"/>
      <c r="T10" s="8"/>
    </row>
    <row r="11" spans="1:20" x14ac:dyDescent="0.35">
      <c r="A11" s="1" t="s">
        <v>10</v>
      </c>
      <c r="B11" s="19">
        <v>0.1179</v>
      </c>
      <c r="C11" s="3">
        <v>0.13957</v>
      </c>
      <c r="D11" s="3">
        <v>0.12481200000000001</v>
      </c>
      <c r="E11" s="3">
        <v>0.13456090000000001</v>
      </c>
      <c r="F11" s="3"/>
      <c r="G11" s="3"/>
      <c r="H11" s="20"/>
      <c r="I11" s="19">
        <v>8.6599999999999996E-2</v>
      </c>
      <c r="J11" s="3">
        <v>0.10707999999999999</v>
      </c>
      <c r="K11" s="3">
        <v>0.1166181</v>
      </c>
      <c r="L11" s="3">
        <v>0.12388059999999999</v>
      </c>
      <c r="M11" s="3"/>
      <c r="N11" s="3"/>
      <c r="O11" s="20"/>
      <c r="T11" s="8"/>
    </row>
    <row r="12" spans="1:20" x14ac:dyDescent="0.35">
      <c r="A12" s="1" t="s">
        <v>11</v>
      </c>
      <c r="B12" s="21">
        <v>0</v>
      </c>
      <c r="C12" s="22">
        <v>1.4400000000000001E-3</v>
      </c>
      <c r="D12" s="22">
        <v>0</v>
      </c>
      <c r="E12" s="22">
        <v>0</v>
      </c>
      <c r="F12" s="22"/>
      <c r="G12" s="22"/>
      <c r="H12" s="23"/>
      <c r="I12" s="21">
        <v>0</v>
      </c>
      <c r="J12" s="22">
        <v>0</v>
      </c>
      <c r="K12" s="22">
        <v>0</v>
      </c>
      <c r="L12" s="22">
        <v>0</v>
      </c>
      <c r="M12" s="22"/>
      <c r="N12" s="22"/>
      <c r="O12" s="23"/>
      <c r="T12" s="8"/>
    </row>
    <row r="13" spans="1:20" x14ac:dyDescent="0.35">
      <c r="A13" s="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T13" s="8"/>
    </row>
    <row r="14" spans="1:20" x14ac:dyDescent="0.35">
      <c r="A14" s="1" t="s">
        <v>13</v>
      </c>
      <c r="B14" s="9">
        <f>B15/B3</f>
        <v>0.94955964730290454</v>
      </c>
      <c r="C14" s="9">
        <f t="shared" ref="C14:H14" si="0">C15/C3</f>
        <v>0.84870734463276831</v>
      </c>
      <c r="D14" s="9">
        <f t="shared" si="0"/>
        <v>0.94499983734583781</v>
      </c>
      <c r="E14" s="9">
        <f t="shared" si="0"/>
        <v>0.82687503907666682</v>
      </c>
      <c r="F14" s="9">
        <f t="shared" si="0"/>
        <v>0.70437510592316133</v>
      </c>
      <c r="G14" s="9">
        <f t="shared" si="0"/>
        <v>0.97124981260837218</v>
      </c>
      <c r="H14" s="9">
        <f t="shared" si="0"/>
        <v>0.95375031152001</v>
      </c>
      <c r="I14" s="9">
        <f t="shared" ref="I14" si="1">I15/I3</f>
        <v>1.2726475471698113</v>
      </c>
      <c r="J14" s="9">
        <f t="shared" ref="J14" si="2">J15/J3</f>
        <v>1.2294031662269127</v>
      </c>
      <c r="K14" s="9">
        <f t="shared" ref="K14" si="3">K15/K3</f>
        <v>1.0543754929375493</v>
      </c>
      <c r="L14" s="9">
        <f t="shared" ref="L14" si="4">L15/L3</f>
        <v>0.9931250396150022</v>
      </c>
      <c r="M14" s="9">
        <f t="shared" ref="M14" si="5">M15/M3</f>
        <v>1.2556252611301233</v>
      </c>
      <c r="N14" s="9">
        <f t="shared" ref="N14" si="6">N15/N3</f>
        <v>1.028125077566669</v>
      </c>
      <c r="O14" s="9">
        <f t="shared" ref="O14" si="7">O15/O3</f>
        <v>1.2862496443523148</v>
      </c>
      <c r="T14" s="8"/>
    </row>
    <row r="15" spans="1:20" x14ac:dyDescent="0.35">
      <c r="A15" s="1" t="s">
        <v>2</v>
      </c>
      <c r="B15" s="16">
        <v>1.8307509999999999E-2</v>
      </c>
      <c r="C15" s="17">
        <v>1.502212E-2</v>
      </c>
      <c r="D15" s="17">
        <v>2.9920840000000001E-2</v>
      </c>
      <c r="E15" s="17">
        <v>8.1599510000000004E-3</v>
      </c>
      <c r="F15" s="17">
        <v>1.7081849999999999E-2</v>
      </c>
      <c r="G15" s="17">
        <v>1.4641960000000001E-2</v>
      </c>
      <c r="H15" s="18">
        <v>1.4695690000000001E-2</v>
      </c>
      <c r="I15" s="16">
        <v>1.6862579999999999E-2</v>
      </c>
      <c r="J15" s="17">
        <v>2.3297189999999999E-2</v>
      </c>
      <c r="K15" s="17">
        <v>1.17643E-2</v>
      </c>
      <c r="L15" s="17">
        <v>6.5337169999999997E-3</v>
      </c>
      <c r="M15" s="17">
        <v>2.7558300000000001E-2</v>
      </c>
      <c r="N15" s="17">
        <v>8.6155729999999996E-3</v>
      </c>
      <c r="O15" s="18">
        <v>2.6898760000000001E-2</v>
      </c>
      <c r="T15" s="8"/>
    </row>
    <row r="16" spans="1:20" x14ac:dyDescent="0.35">
      <c r="A16" s="1" t="s">
        <v>3</v>
      </c>
      <c r="B16" s="19">
        <v>0.22230549999999999</v>
      </c>
      <c r="C16" s="3">
        <v>0.21907260000000001</v>
      </c>
      <c r="D16" s="3">
        <v>0.28050789999999998</v>
      </c>
      <c r="E16" s="3">
        <v>0.2339186</v>
      </c>
      <c r="F16" s="3">
        <v>0.18991</v>
      </c>
      <c r="G16" s="3">
        <v>0.26518219999999998</v>
      </c>
      <c r="H16" s="20">
        <v>0.27040059999999999</v>
      </c>
      <c r="I16" s="19">
        <v>0.37940810000000003</v>
      </c>
      <c r="J16" s="3">
        <v>0.37992350000000003</v>
      </c>
      <c r="K16" s="3">
        <v>0.29704849999999999</v>
      </c>
      <c r="L16" s="3">
        <v>0.26265539999999998</v>
      </c>
      <c r="M16" s="3">
        <v>0.31519799999999998</v>
      </c>
      <c r="N16" s="3">
        <v>0.2857498</v>
      </c>
      <c r="O16" s="20">
        <v>0.35702</v>
      </c>
      <c r="T16" s="8"/>
    </row>
    <row r="17" spans="1:20" x14ac:dyDescent="0.35">
      <c r="A17" s="1" t="s">
        <v>4</v>
      </c>
      <c r="B17" s="19">
        <v>0.10849880000000001</v>
      </c>
      <c r="C17" s="3">
        <v>0.13474</v>
      </c>
      <c r="D17" s="3">
        <v>0.1237369</v>
      </c>
      <c r="E17" s="3">
        <v>9.7155169999999999E-2</v>
      </c>
      <c r="F17" s="3"/>
      <c r="G17" s="10"/>
      <c r="H17" s="20"/>
      <c r="I17" s="19">
        <v>0.17510619999999999</v>
      </c>
      <c r="J17" s="3">
        <v>0.12746499999999999</v>
      </c>
      <c r="K17" s="3">
        <v>0.19857900000000001</v>
      </c>
      <c r="L17" s="3">
        <v>0.1246907</v>
      </c>
      <c r="M17" s="3"/>
      <c r="N17" s="10"/>
      <c r="O17" s="20"/>
      <c r="T17" s="8"/>
    </row>
    <row r="18" spans="1:20" x14ac:dyDescent="0.35">
      <c r="A18" s="1" t="s">
        <v>5</v>
      </c>
      <c r="B18" s="19">
        <v>6.3957189999999997E-2</v>
      </c>
      <c r="C18" s="3">
        <v>8.3631730000000001E-2</v>
      </c>
      <c r="D18" s="3">
        <v>7.2886119999999999E-2</v>
      </c>
      <c r="E18" s="3">
        <v>4.9926959999999999E-2</v>
      </c>
      <c r="F18" s="3"/>
      <c r="G18" s="10"/>
      <c r="H18" s="20"/>
      <c r="I18" s="19">
        <v>9.2703279999999999E-2</v>
      </c>
      <c r="J18" s="3">
        <v>9.7025570000000005E-2</v>
      </c>
      <c r="K18" s="3">
        <v>8.5750000000000007E-2</v>
      </c>
      <c r="L18" s="3">
        <v>6.8946640000000003E-2</v>
      </c>
      <c r="M18" s="3"/>
      <c r="N18" s="10"/>
      <c r="O18" s="20"/>
      <c r="T18" s="8"/>
    </row>
    <row r="19" spans="1:20" x14ac:dyDescent="0.35">
      <c r="A19" s="1" t="s">
        <v>6</v>
      </c>
      <c r="B19" s="19">
        <v>4.9135190000000002E-2</v>
      </c>
      <c r="C19" s="3">
        <v>5.7829949999999998E-2</v>
      </c>
      <c r="D19" s="3">
        <v>4.4965280000000003E-2</v>
      </c>
      <c r="E19" s="3">
        <v>4.46265E-2</v>
      </c>
      <c r="F19" s="3"/>
      <c r="G19" s="10"/>
      <c r="H19" s="20"/>
      <c r="I19" s="19">
        <v>7.5504920000000003E-2</v>
      </c>
      <c r="J19" s="3">
        <v>7.9452079999999994E-2</v>
      </c>
      <c r="K19" s="3">
        <v>6.8449739999999995E-2</v>
      </c>
      <c r="L19" s="3">
        <v>5.7166670000000003E-2</v>
      </c>
      <c r="M19" s="10"/>
      <c r="N19" s="3"/>
      <c r="O19" s="20"/>
      <c r="T19" s="8"/>
    </row>
    <row r="20" spans="1:20" x14ac:dyDescent="0.35">
      <c r="A20" s="1" t="s">
        <v>7</v>
      </c>
      <c r="B20" s="19">
        <v>3.5096559999999999E-2</v>
      </c>
      <c r="C20" s="3">
        <v>3.3734140000000003E-2</v>
      </c>
      <c r="D20" s="3">
        <v>3.2375000000000001E-2</v>
      </c>
      <c r="E20" s="3">
        <v>2.8946920000000001E-2</v>
      </c>
      <c r="F20" s="3"/>
      <c r="G20" s="10"/>
      <c r="H20" s="20"/>
      <c r="I20" s="19">
        <v>4.6464569999999997E-2</v>
      </c>
      <c r="J20" s="3">
        <v>4.7292910000000001E-2</v>
      </c>
      <c r="K20" s="3">
        <v>3.6363930000000003E-2</v>
      </c>
      <c r="L20" s="3">
        <v>4.5256940000000002E-2</v>
      </c>
      <c r="M20" s="10"/>
      <c r="N20" s="3"/>
      <c r="O20" s="20"/>
      <c r="T20" s="8"/>
    </row>
    <row r="21" spans="1:20" x14ac:dyDescent="0.35">
      <c r="A21" s="1" t="s">
        <v>8</v>
      </c>
      <c r="B21" s="19">
        <v>8.6404449999999994E-2</v>
      </c>
      <c r="C21" s="3">
        <v>6.2658749999999999E-2</v>
      </c>
      <c r="D21" s="3"/>
      <c r="E21" s="3"/>
      <c r="F21" s="3"/>
      <c r="G21" s="3"/>
      <c r="H21" s="20"/>
      <c r="I21" s="19">
        <v>9.2203129999999994E-2</v>
      </c>
      <c r="J21" s="3">
        <v>7.1531620000000004E-2</v>
      </c>
      <c r="K21" s="3"/>
      <c r="L21" s="3"/>
      <c r="M21" s="3"/>
      <c r="N21" s="3"/>
      <c r="O21" s="20"/>
    </row>
    <row r="22" spans="1:20" x14ac:dyDescent="0.35">
      <c r="A22" s="1" t="s">
        <v>9</v>
      </c>
      <c r="B22" s="19">
        <v>1.6000819999999999E-2</v>
      </c>
      <c r="C22" s="3">
        <v>1.8987500000000001E-2</v>
      </c>
      <c r="D22" s="3"/>
      <c r="E22" s="3"/>
      <c r="F22" s="3"/>
      <c r="G22" s="3"/>
      <c r="H22" s="20"/>
      <c r="I22" s="19">
        <v>2.048958E-2</v>
      </c>
      <c r="J22" s="3">
        <v>1.996231E-2</v>
      </c>
      <c r="K22" s="3"/>
      <c r="L22" s="3"/>
      <c r="M22" s="3"/>
      <c r="N22" s="3"/>
      <c r="O22" s="20"/>
    </row>
    <row r="23" spans="1:20" x14ac:dyDescent="0.35">
      <c r="A23" s="1" t="s">
        <v>10</v>
      </c>
      <c r="B23" s="19">
        <v>0.11126510000000001</v>
      </c>
      <c r="C23" s="3">
        <v>0.1184934</v>
      </c>
      <c r="D23" s="3">
        <v>0.1145082</v>
      </c>
      <c r="E23" s="3">
        <v>9.8308450000000006E-2</v>
      </c>
      <c r="F23" s="3"/>
      <c r="G23" s="10"/>
      <c r="H23" s="20"/>
      <c r="I23" s="19">
        <v>0.15771550000000001</v>
      </c>
      <c r="J23" s="3">
        <v>0.1087415</v>
      </c>
      <c r="K23" s="3">
        <v>0.13772909999999999</v>
      </c>
      <c r="L23" s="3">
        <v>0.1158163</v>
      </c>
      <c r="M23" s="3"/>
      <c r="N23" s="10"/>
      <c r="O23" s="20"/>
    </row>
    <row r="24" spans="1:20" x14ac:dyDescent="0.35">
      <c r="A24" s="1" t="s">
        <v>11</v>
      </c>
      <c r="B24" s="21">
        <v>0</v>
      </c>
      <c r="C24" s="22">
        <v>0</v>
      </c>
      <c r="D24" s="22">
        <v>0</v>
      </c>
      <c r="E24" s="22">
        <v>1.013489E-3</v>
      </c>
      <c r="F24" s="22"/>
      <c r="G24" s="24"/>
      <c r="H24" s="23"/>
      <c r="I24" s="21">
        <v>0</v>
      </c>
      <c r="J24" s="22">
        <v>0</v>
      </c>
      <c r="K24" s="22">
        <v>0</v>
      </c>
      <c r="L24" s="22">
        <v>0</v>
      </c>
      <c r="M24" s="22"/>
      <c r="N24" s="24"/>
      <c r="O24" s="23"/>
    </row>
    <row r="27" spans="1:20" x14ac:dyDescent="0.35">
      <c r="A27" s="5"/>
      <c r="B27" s="31" t="s">
        <v>1</v>
      </c>
      <c r="C27" s="31"/>
      <c r="D27" s="31"/>
      <c r="E27" s="31" t="s">
        <v>19</v>
      </c>
      <c r="F27" s="31"/>
      <c r="G27" s="31"/>
    </row>
    <row r="28" spans="1:20" x14ac:dyDescent="0.35">
      <c r="A28" s="1" t="s">
        <v>20</v>
      </c>
      <c r="B28" s="11" t="s">
        <v>15</v>
      </c>
      <c r="C28" s="11" t="s">
        <v>17</v>
      </c>
      <c r="D28" s="11" t="s">
        <v>16</v>
      </c>
      <c r="E28" s="11" t="s">
        <v>15</v>
      </c>
      <c r="F28" s="11" t="s">
        <v>17</v>
      </c>
      <c r="G28" s="11" t="s">
        <v>16</v>
      </c>
    </row>
    <row r="29" spans="1:20" x14ac:dyDescent="0.35">
      <c r="A29" s="1" t="s">
        <v>2</v>
      </c>
      <c r="B29" s="3">
        <v>1.9035070000000001E-2</v>
      </c>
      <c r="C29" s="3">
        <v>2.6786420000000002E-3</v>
      </c>
      <c r="D29" s="4">
        <v>7</v>
      </c>
      <c r="E29" s="3">
        <v>1.4453840000000001E-2</v>
      </c>
      <c r="F29" s="3">
        <v>2.3366239999999998E-3</v>
      </c>
      <c r="G29" s="4">
        <v>7</v>
      </c>
    </row>
    <row r="30" spans="1:20" x14ac:dyDescent="0.35">
      <c r="A30" s="1" t="s">
        <v>3</v>
      </c>
      <c r="B30" s="3">
        <v>0.2711655</v>
      </c>
      <c r="C30" s="3">
        <v>7.7068930000000003E-3</v>
      </c>
      <c r="D30" s="4">
        <v>7</v>
      </c>
      <c r="E30" s="3">
        <v>0.27996890000000002</v>
      </c>
      <c r="F30" s="3">
        <v>7.3375239999999998E-3</v>
      </c>
      <c r="G30" s="4">
        <v>7</v>
      </c>
    </row>
    <row r="31" spans="1:20" x14ac:dyDescent="0.35">
      <c r="A31" s="1" t="s">
        <v>4</v>
      </c>
      <c r="B31" s="3">
        <v>0.1346166</v>
      </c>
      <c r="C31" s="3">
        <v>3.2656260000000002E-3</v>
      </c>
      <c r="D31" s="4">
        <v>4</v>
      </c>
      <c r="E31" s="3">
        <v>0.12975100000000001</v>
      </c>
      <c r="F31" s="3">
        <v>1.111438E-2</v>
      </c>
      <c r="G31" s="4">
        <v>4</v>
      </c>
    </row>
    <row r="32" spans="1:20" x14ac:dyDescent="0.35">
      <c r="A32" s="1" t="s">
        <v>5</v>
      </c>
      <c r="B32" s="3">
        <v>7.7839820000000004E-2</v>
      </c>
      <c r="C32" s="3">
        <v>3.6693440000000002E-3</v>
      </c>
      <c r="D32" s="4">
        <v>4</v>
      </c>
      <c r="E32" s="3">
        <v>7.1544869999999997E-2</v>
      </c>
      <c r="F32" s="3">
        <v>2.2849960000000001E-3</v>
      </c>
      <c r="G32" s="4">
        <v>4</v>
      </c>
    </row>
    <row r="33" spans="1:7" x14ac:dyDescent="0.35">
      <c r="A33" s="1" t="s">
        <v>6</v>
      </c>
      <c r="B33" s="3">
        <v>5.7497230000000003E-2</v>
      </c>
      <c r="C33" s="3">
        <v>3.8194639999999998E-3</v>
      </c>
      <c r="D33" s="4">
        <v>4</v>
      </c>
      <c r="E33" s="3">
        <v>5.5693609999999998E-2</v>
      </c>
      <c r="F33" s="3">
        <v>4.1420290000000002E-3</v>
      </c>
      <c r="G33" s="4">
        <v>4</v>
      </c>
    </row>
    <row r="34" spans="1:7" x14ac:dyDescent="0.35">
      <c r="A34" s="1" t="s">
        <v>7</v>
      </c>
      <c r="B34" s="3">
        <v>3.8100179999999997E-2</v>
      </c>
      <c r="C34" s="3">
        <v>2.1834720000000001E-3</v>
      </c>
      <c r="D34" s="4">
        <v>4</v>
      </c>
      <c r="E34" s="3">
        <v>3.4773100000000001E-2</v>
      </c>
      <c r="F34" s="3">
        <v>2.0152630000000002E-3</v>
      </c>
      <c r="G34" s="4">
        <v>4</v>
      </c>
    </row>
    <row r="35" spans="1:7" x14ac:dyDescent="0.35">
      <c r="A35" s="1" t="s">
        <v>8</v>
      </c>
      <c r="B35" s="3">
        <v>7.7479999999999993E-2</v>
      </c>
      <c r="C35" s="3">
        <v>1.1480000000000001E-2</v>
      </c>
      <c r="D35" s="4">
        <v>2</v>
      </c>
      <c r="E35" s="3">
        <v>7.3514999999999997E-2</v>
      </c>
      <c r="F35" s="3">
        <v>1.4850009999999999E-3</v>
      </c>
      <c r="G35" s="4">
        <v>2</v>
      </c>
    </row>
    <row r="36" spans="1:7" x14ac:dyDescent="0.35">
      <c r="A36" s="1" t="s">
        <v>9</v>
      </c>
      <c r="B36" s="3">
        <v>1.8235000000000001E-2</v>
      </c>
      <c r="C36" s="3">
        <v>1.7650000000000001E-3</v>
      </c>
      <c r="D36" s="4">
        <v>2</v>
      </c>
      <c r="E36" s="3">
        <v>1.8384999999999999E-2</v>
      </c>
      <c r="F36" s="3">
        <v>1.7149999999999999E-3</v>
      </c>
      <c r="G36" s="4">
        <v>2</v>
      </c>
    </row>
    <row r="37" spans="1:7" x14ac:dyDescent="0.35">
      <c r="A37" s="1" t="s">
        <v>10</v>
      </c>
      <c r="B37" s="3">
        <v>0.12921070000000001</v>
      </c>
      <c r="C37" s="3">
        <v>4.8581559999999998E-3</v>
      </c>
      <c r="D37" s="4">
        <v>4</v>
      </c>
      <c r="E37" s="3">
        <v>0.10854469999999999</v>
      </c>
      <c r="F37" s="3">
        <v>8.0833420000000003E-3</v>
      </c>
      <c r="G37" s="4">
        <v>4</v>
      </c>
    </row>
    <row r="38" spans="1:7" x14ac:dyDescent="0.35">
      <c r="A38" s="1" t="s">
        <v>11</v>
      </c>
      <c r="B38" s="3">
        <v>3.6000000000000002E-4</v>
      </c>
      <c r="C38" s="3">
        <v>3.6000000000000002E-4</v>
      </c>
      <c r="D38" s="4">
        <v>4</v>
      </c>
      <c r="E38" s="3">
        <v>0</v>
      </c>
      <c r="F38" s="3">
        <v>0</v>
      </c>
      <c r="G38" s="4">
        <v>4</v>
      </c>
    </row>
    <row r="39" spans="1:7" x14ac:dyDescent="0.35">
      <c r="A39" s="1" t="s">
        <v>12</v>
      </c>
      <c r="B39" s="9">
        <v>0.17660709999999991</v>
      </c>
      <c r="C39" s="10"/>
      <c r="D39" s="10"/>
      <c r="E39" s="9">
        <v>0.21321429999999997</v>
      </c>
      <c r="F39" s="10"/>
      <c r="G39" s="10"/>
    </row>
    <row r="40" spans="1:7" x14ac:dyDescent="0.35">
      <c r="A40" s="10"/>
      <c r="B40" s="10"/>
      <c r="C40" s="10"/>
      <c r="D40" s="10"/>
      <c r="E40" s="10"/>
      <c r="F40" s="10"/>
      <c r="G40" s="10"/>
    </row>
    <row r="41" spans="1:7" x14ac:dyDescent="0.35">
      <c r="A41" s="10"/>
      <c r="B41" s="10"/>
      <c r="C41" s="10"/>
      <c r="D41" s="10"/>
      <c r="E41" s="10"/>
      <c r="F41" s="10"/>
      <c r="G41" s="10"/>
    </row>
    <row r="42" spans="1:7" x14ac:dyDescent="0.35">
      <c r="A42" s="10"/>
      <c r="B42" s="10"/>
      <c r="C42" s="10"/>
      <c r="D42" s="11"/>
      <c r="E42" s="10"/>
      <c r="F42" s="10"/>
      <c r="G42" s="10"/>
    </row>
    <row r="43" spans="1:7" x14ac:dyDescent="0.35">
      <c r="A43" s="10"/>
      <c r="B43" s="30" t="s">
        <v>1</v>
      </c>
      <c r="C43" s="30"/>
      <c r="D43" s="30"/>
      <c r="E43" s="31" t="s">
        <v>19</v>
      </c>
      <c r="F43" s="31"/>
      <c r="G43" s="31"/>
    </row>
    <row r="44" spans="1:7" x14ac:dyDescent="0.35">
      <c r="A44" s="10" t="s">
        <v>14</v>
      </c>
      <c r="B44" s="11" t="s">
        <v>15</v>
      </c>
      <c r="C44" s="11" t="s">
        <v>17</v>
      </c>
      <c r="D44" s="11" t="s">
        <v>16</v>
      </c>
      <c r="E44" s="11" t="s">
        <v>15</v>
      </c>
      <c r="F44" s="11" t="s">
        <v>17</v>
      </c>
      <c r="G44" s="11" t="s">
        <v>16</v>
      </c>
    </row>
    <row r="45" spans="1:7" x14ac:dyDescent="0.35">
      <c r="A45" s="10" t="s">
        <v>2</v>
      </c>
      <c r="B45" s="6">
        <v>0.29014289999999998</v>
      </c>
      <c r="C45" s="6">
        <v>2.3E-2</v>
      </c>
      <c r="D45" s="12">
        <v>7</v>
      </c>
      <c r="E45" s="13">
        <v>0.29399999999999998</v>
      </c>
      <c r="F45" s="13">
        <v>0.02</v>
      </c>
      <c r="G45" s="12">
        <v>7</v>
      </c>
    </row>
    <row r="46" spans="1:7" x14ac:dyDescent="0.35">
      <c r="A46" s="10" t="s">
        <v>21</v>
      </c>
      <c r="B46" s="12">
        <v>93.440719292866987</v>
      </c>
      <c r="C46" s="12"/>
      <c r="D46" s="10"/>
      <c r="E46" s="12">
        <v>95.090786805394174</v>
      </c>
      <c r="F46" s="10"/>
      <c r="G46" s="10"/>
    </row>
    <row r="47" spans="1:7" x14ac:dyDescent="0.35">
      <c r="A47" s="10" t="s">
        <v>4</v>
      </c>
      <c r="B47" s="6">
        <v>0.21249999999999999</v>
      </c>
      <c r="C47" s="6">
        <v>1.2E-2</v>
      </c>
      <c r="D47" s="10">
        <v>4</v>
      </c>
      <c r="E47" s="13">
        <v>0.20100000000000001</v>
      </c>
      <c r="F47" s="13">
        <v>1.7999999999999999E-2</v>
      </c>
      <c r="G47" s="10">
        <v>4</v>
      </c>
    </row>
    <row r="48" spans="1:7" x14ac:dyDescent="0.35">
      <c r="A48" s="10" t="s">
        <v>21</v>
      </c>
      <c r="B48" s="12">
        <v>36.638017340214994</v>
      </c>
      <c r="C48" s="12"/>
      <c r="D48" s="10"/>
      <c r="E48" s="12">
        <v>35.542145002776259</v>
      </c>
      <c r="F48" s="10"/>
      <c r="G48" s="10"/>
    </row>
    <row r="49" spans="1:7" x14ac:dyDescent="0.35">
      <c r="A49" s="10" t="s">
        <v>6</v>
      </c>
      <c r="B49" s="13">
        <v>9.6000000000000002E-2</v>
      </c>
      <c r="C49" s="13">
        <v>1.0999999999999999E-2</v>
      </c>
      <c r="D49" s="10">
        <v>4</v>
      </c>
      <c r="E49" s="13">
        <v>9.0999999999999998E-2</v>
      </c>
      <c r="F49" s="13">
        <v>0.01</v>
      </c>
      <c r="G49" s="10">
        <v>4</v>
      </c>
    </row>
    <row r="50" spans="1:7" x14ac:dyDescent="0.35">
      <c r="A50" s="10" t="s">
        <v>21</v>
      </c>
      <c r="B50" s="12">
        <v>39.85482451878142</v>
      </c>
      <c r="C50" s="12"/>
      <c r="D50" s="10"/>
      <c r="E50" s="12">
        <v>38.437453954056693</v>
      </c>
      <c r="F50" s="10"/>
      <c r="G50" s="10"/>
    </row>
    <row r="51" spans="1:7" x14ac:dyDescent="0.35">
      <c r="A51" s="10" t="s">
        <v>8</v>
      </c>
      <c r="B51" s="13">
        <v>9.6000000000000002E-2</v>
      </c>
      <c r="C51" s="13">
        <v>1.2999999999999999E-2</v>
      </c>
      <c r="D51" s="10">
        <v>2</v>
      </c>
      <c r="E51" s="13">
        <v>9.1999999999999998E-2</v>
      </c>
      <c r="F51" s="13">
        <v>0</v>
      </c>
      <c r="G51" s="10">
        <v>2</v>
      </c>
    </row>
    <row r="52" spans="1:7" x14ac:dyDescent="0.35">
      <c r="A52" s="10" t="s">
        <v>21</v>
      </c>
      <c r="B52" s="12">
        <v>19.051350363056994</v>
      </c>
      <c r="C52" s="12"/>
      <c r="D52" s="10"/>
      <c r="E52" s="12">
        <v>20.005440696409138</v>
      </c>
      <c r="F52" s="10"/>
      <c r="G52" s="10"/>
    </row>
    <row r="53" spans="1:7" x14ac:dyDescent="0.35">
      <c r="A53" s="10" t="s">
        <v>10</v>
      </c>
      <c r="B53" s="13">
        <v>0.13</v>
      </c>
      <c r="C53" s="13">
        <v>0.01</v>
      </c>
      <c r="D53" s="10">
        <v>4</v>
      </c>
      <c r="E53" s="13">
        <v>0.109</v>
      </c>
      <c r="F53" s="13">
        <v>1.6E-2</v>
      </c>
      <c r="G53" s="10">
        <v>4</v>
      </c>
    </row>
    <row r="54" spans="1:7" x14ac:dyDescent="0.35">
      <c r="A54" s="10" t="s">
        <v>21</v>
      </c>
      <c r="B54" s="12">
        <v>0.2778405920474305</v>
      </c>
      <c r="C54" s="13"/>
      <c r="D54" s="10"/>
      <c r="E54" s="10">
        <v>0</v>
      </c>
      <c r="F54" s="10">
        <v>0</v>
      </c>
      <c r="G54" s="10"/>
    </row>
    <row r="55" spans="1:7" x14ac:dyDescent="0.35">
      <c r="A55" s="10"/>
      <c r="B55" s="13"/>
      <c r="C55" s="13"/>
      <c r="D55" s="10"/>
      <c r="E55" s="10"/>
      <c r="F55" s="10"/>
      <c r="G55" s="10"/>
    </row>
    <row r="56" spans="1:7" x14ac:dyDescent="0.35">
      <c r="A56" s="10"/>
      <c r="B56" s="10"/>
      <c r="C56" s="10"/>
      <c r="D56" s="10"/>
      <c r="E56" s="10"/>
      <c r="F56" s="10"/>
      <c r="G56" s="10"/>
    </row>
  </sheetData>
  <mergeCells count="6">
    <mergeCell ref="B1:H1"/>
    <mergeCell ref="I1:O1"/>
    <mergeCell ref="B27:D27"/>
    <mergeCell ref="E27:G27"/>
    <mergeCell ref="B43:D43"/>
    <mergeCell ref="E43:G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7FA4F-9405-446D-8A71-185F8413F792}">
  <dimension ref="A1:AN26"/>
  <sheetViews>
    <sheetView tabSelected="1" workbookViewId="0">
      <selection activeCell="N12" sqref="N12"/>
    </sheetView>
  </sheetViews>
  <sheetFormatPr defaultRowHeight="14.5" x14ac:dyDescent="0.35"/>
  <cols>
    <col min="1" max="1" width="12.453125" customWidth="1"/>
    <col min="10" max="10" width="13.90625" customWidth="1"/>
    <col min="11" max="11" width="15.1796875" customWidth="1"/>
    <col min="12" max="12" width="8.7265625" customWidth="1"/>
  </cols>
  <sheetData>
    <row r="1" spans="1:40" ht="43.5" x14ac:dyDescent="0.35">
      <c r="A1" s="14" t="s">
        <v>36</v>
      </c>
      <c r="B1" s="14" t="s">
        <v>40</v>
      </c>
      <c r="C1" s="15" t="s">
        <v>41</v>
      </c>
      <c r="D1" s="15" t="s">
        <v>42</v>
      </c>
      <c r="E1" s="15" t="s">
        <v>54</v>
      </c>
      <c r="F1" s="15" t="s">
        <v>43</v>
      </c>
    </row>
    <row r="2" spans="1:40" ht="39.5" x14ac:dyDescent="0.35">
      <c r="A2" t="s">
        <v>37</v>
      </c>
      <c r="B2" t="s">
        <v>1</v>
      </c>
      <c r="C2" s="2">
        <v>0.88812500000000005</v>
      </c>
      <c r="D2" s="26">
        <f t="shared" ref="D2:D8" si="0">C2-F2</f>
        <v>0.82468750000000002</v>
      </c>
      <c r="E2" s="2" t="s">
        <v>55</v>
      </c>
      <c r="F2" s="2">
        <v>6.3437499999999994E-2</v>
      </c>
      <c r="I2" s="10"/>
      <c r="J2" s="27" t="s">
        <v>56</v>
      </c>
      <c r="K2" s="28" t="s">
        <v>57</v>
      </c>
      <c r="L2" s="28" t="s">
        <v>58</v>
      </c>
      <c r="M2" s="28" t="s">
        <v>59</v>
      </c>
      <c r="N2" s="28" t="s">
        <v>60</v>
      </c>
      <c r="O2" s="28" t="s">
        <v>61</v>
      </c>
      <c r="P2" s="28" t="s">
        <v>62</v>
      </c>
      <c r="Q2" s="28" t="s">
        <v>16</v>
      </c>
      <c r="R2" s="2"/>
      <c r="S2" s="2"/>
      <c r="T2" s="2"/>
      <c r="U2" s="2"/>
    </row>
    <row r="3" spans="1:40" x14ac:dyDescent="0.35">
      <c r="A3" t="s">
        <v>25</v>
      </c>
      <c r="B3" t="s">
        <v>1</v>
      </c>
      <c r="C3" s="2">
        <v>0.82687500000000003</v>
      </c>
      <c r="D3" s="26">
        <f t="shared" si="0"/>
        <v>0.79625000000000001</v>
      </c>
      <c r="E3" s="2" t="s">
        <v>55</v>
      </c>
      <c r="F3" s="2">
        <v>3.0624999999999999E-2</v>
      </c>
      <c r="I3" s="33" t="s">
        <v>63</v>
      </c>
      <c r="J3" s="10" t="s">
        <v>1</v>
      </c>
      <c r="K3" s="29">
        <f>AVERAGE(D2:D13)</f>
        <v>0.77015460433333327</v>
      </c>
      <c r="L3" s="29">
        <f>_xlfn.STDEV.S(D2:D13)</f>
        <v>0.1382085615568194</v>
      </c>
      <c r="M3" s="29">
        <f>AVERAGE(E9:E13)</f>
        <v>7.9533843199999982E-2</v>
      </c>
      <c r="N3" s="29">
        <f>_xlfn.STDEV.S(E9:E13)</f>
        <v>2.340731996759967E-2</v>
      </c>
      <c r="O3" s="29">
        <f>AVERAGE(F2:F13)</f>
        <v>5.2777398333333336E-2</v>
      </c>
      <c r="P3" s="29">
        <f>_xlfn.STDEV.S(F2:F13)</f>
        <v>1.3126411593788086E-2</v>
      </c>
      <c r="Q3" s="10">
        <f>COUNT(F2:F13)</f>
        <v>12</v>
      </c>
    </row>
    <row r="4" spans="1:40" x14ac:dyDescent="0.35">
      <c r="A4" t="s">
        <v>23</v>
      </c>
      <c r="B4" t="s">
        <v>1</v>
      </c>
      <c r="C4" s="2">
        <v>0.84875</v>
      </c>
      <c r="D4" s="26">
        <f t="shared" si="0"/>
        <v>0.80062500000000003</v>
      </c>
      <c r="E4" s="2" t="s">
        <v>55</v>
      </c>
      <c r="F4" s="2">
        <v>4.8125000000000001E-2</v>
      </c>
      <c r="I4" s="34"/>
      <c r="J4" s="10" t="s">
        <v>19</v>
      </c>
      <c r="K4" s="29">
        <f>AVERAGE(D14:D26)</f>
        <v>1.0380400519999999</v>
      </c>
      <c r="L4" s="29">
        <f>_xlfn.STDEV.S(D14:D26)</f>
        <v>0.13902649384332533</v>
      </c>
      <c r="M4" s="29">
        <f>AVERAGE(E22:E26)</f>
        <v>9.6734668799999993E-2</v>
      </c>
      <c r="N4" s="29">
        <f>_xlfn.STDEV.S(E22:E26)</f>
        <v>2.1653402533877524E-2</v>
      </c>
      <c r="O4" s="29">
        <f>AVERAGE(F14:F26)</f>
        <v>6.0474376307692305E-2</v>
      </c>
      <c r="P4" s="29">
        <f>_xlfn.STDEV.S(F14:F26)</f>
        <v>2.5068692850957815E-2</v>
      </c>
      <c r="Q4" s="10">
        <f>COUNT(F14:F26)</f>
        <v>13</v>
      </c>
    </row>
    <row r="5" spans="1:40" x14ac:dyDescent="0.35">
      <c r="A5" t="s">
        <v>22</v>
      </c>
      <c r="B5" t="s">
        <v>1</v>
      </c>
      <c r="C5" s="2">
        <v>0.94937499999999997</v>
      </c>
      <c r="D5" s="26">
        <f t="shared" si="0"/>
        <v>0.9034375</v>
      </c>
      <c r="E5" s="2" t="s">
        <v>55</v>
      </c>
      <c r="F5" s="2">
        <v>4.5937499999999999E-2</v>
      </c>
      <c r="I5" s="34"/>
      <c r="J5" s="10"/>
      <c r="K5" s="29"/>
      <c r="L5" s="29"/>
      <c r="M5" s="29"/>
      <c r="N5" s="29"/>
      <c r="O5" s="29"/>
      <c r="P5" s="29"/>
      <c r="Q5" s="10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</row>
    <row r="6" spans="1:40" x14ac:dyDescent="0.35">
      <c r="A6" t="s">
        <v>27</v>
      </c>
      <c r="B6" t="s">
        <v>1</v>
      </c>
      <c r="C6" s="2">
        <v>0.97124999999999995</v>
      </c>
      <c r="D6" s="26">
        <f t="shared" si="0"/>
        <v>0.92093749999999996</v>
      </c>
      <c r="E6" s="2" t="s">
        <v>55</v>
      </c>
      <c r="F6" s="2">
        <v>5.0312500000000003E-2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</row>
    <row r="7" spans="1:40" x14ac:dyDescent="0.35">
      <c r="A7" t="s">
        <v>28</v>
      </c>
      <c r="B7" t="s">
        <v>1</v>
      </c>
      <c r="C7" s="2">
        <v>0.95374999999999999</v>
      </c>
      <c r="D7" s="26">
        <f t="shared" si="0"/>
        <v>0.91218749999999993</v>
      </c>
      <c r="E7" s="2" t="s">
        <v>55</v>
      </c>
      <c r="F7" s="2">
        <v>4.1562500000000002E-2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</row>
    <row r="8" spans="1:40" x14ac:dyDescent="0.35">
      <c r="A8" t="s">
        <v>26</v>
      </c>
      <c r="B8" t="s">
        <v>1</v>
      </c>
      <c r="C8" s="2">
        <v>0.70437499999999997</v>
      </c>
      <c r="D8" s="26">
        <f t="shared" si="0"/>
        <v>0.64968749999999997</v>
      </c>
      <c r="E8" s="2" t="s">
        <v>55</v>
      </c>
      <c r="F8" s="2">
        <v>5.46875E-2</v>
      </c>
      <c r="J8" s="4"/>
      <c r="K8" s="4"/>
      <c r="L8" s="4"/>
      <c r="M8" s="7"/>
      <c r="N8" s="7"/>
      <c r="O8" s="7"/>
      <c r="P8" s="2"/>
      <c r="R8" s="2"/>
      <c r="S8" s="2"/>
      <c r="T8" s="2"/>
      <c r="U8" s="2"/>
    </row>
    <row r="9" spans="1:40" x14ac:dyDescent="0.35">
      <c r="A9" t="s">
        <v>49</v>
      </c>
      <c r="B9" t="s">
        <v>1</v>
      </c>
      <c r="C9" s="2">
        <v>0.70621196800000019</v>
      </c>
      <c r="D9" s="26">
        <v>0.61284608000000018</v>
      </c>
      <c r="E9" s="2">
        <v>5.6149631999999998E-2</v>
      </c>
      <c r="F9" s="2">
        <v>3.7216256000000003E-2</v>
      </c>
      <c r="J9" s="4"/>
      <c r="K9" s="25"/>
      <c r="L9" s="4"/>
      <c r="M9" s="7"/>
      <c r="N9" s="7"/>
      <c r="O9" s="7"/>
      <c r="P9" s="2"/>
      <c r="R9" s="2"/>
      <c r="S9" s="2"/>
      <c r="T9" s="2"/>
      <c r="U9" s="2"/>
    </row>
    <row r="10" spans="1:40" x14ac:dyDescent="0.35">
      <c r="A10" t="s">
        <v>50</v>
      </c>
      <c r="B10" t="s">
        <v>1</v>
      </c>
      <c r="C10" s="2">
        <v>0.6820844800000001</v>
      </c>
      <c r="D10" s="26">
        <v>0.56831667200000013</v>
      </c>
      <c r="E10" s="2">
        <v>5.3853183999999991E-2</v>
      </c>
      <c r="F10" s="2">
        <v>5.9914624000000027E-2</v>
      </c>
      <c r="J10" s="4"/>
      <c r="K10" s="4"/>
      <c r="L10" s="4"/>
      <c r="M10" s="7"/>
      <c r="N10" s="7"/>
      <c r="O10" s="7"/>
      <c r="P10" s="2"/>
      <c r="R10" s="2"/>
      <c r="S10" s="2"/>
      <c r="T10" s="2"/>
      <c r="U10" s="2"/>
    </row>
    <row r="11" spans="1:40" x14ac:dyDescent="0.35">
      <c r="A11" t="s">
        <v>51</v>
      </c>
      <c r="B11" t="s">
        <v>1</v>
      </c>
      <c r="C11" s="2">
        <v>0.81145120000000004</v>
      </c>
      <c r="D11" s="26">
        <v>0.6535200000000001</v>
      </c>
      <c r="E11" s="2">
        <v>9.3884000000000009E-2</v>
      </c>
      <c r="F11" s="2">
        <v>6.4047199999999999E-2</v>
      </c>
      <c r="J11" s="4"/>
      <c r="K11" s="4"/>
      <c r="L11" s="4"/>
      <c r="M11" s="7"/>
      <c r="N11" s="7"/>
      <c r="O11" s="7"/>
      <c r="P11" s="2"/>
      <c r="R11" s="2"/>
      <c r="S11" s="2"/>
      <c r="T11" s="2"/>
      <c r="U11" s="2"/>
    </row>
    <row r="12" spans="1:40" x14ac:dyDescent="0.35">
      <c r="A12" t="s">
        <v>52</v>
      </c>
      <c r="B12" t="s">
        <v>1</v>
      </c>
      <c r="C12" s="2">
        <v>0.78966720000000001</v>
      </c>
      <c r="D12" s="26">
        <v>0.64233119999999999</v>
      </c>
      <c r="E12" s="2">
        <v>8.7488799999999978E-2</v>
      </c>
      <c r="F12" s="2">
        <v>5.9847200000000003E-2</v>
      </c>
      <c r="J12" s="4"/>
      <c r="K12" s="4"/>
      <c r="L12" s="4"/>
      <c r="M12" s="7"/>
      <c r="N12" s="7"/>
      <c r="O12" s="7"/>
      <c r="P12" s="2"/>
      <c r="R12" s="2"/>
      <c r="S12" s="2"/>
      <c r="T12" s="2"/>
      <c r="U12" s="2"/>
    </row>
    <row r="13" spans="1:40" x14ac:dyDescent="0.35">
      <c r="A13" t="s">
        <v>53</v>
      </c>
      <c r="B13" t="s">
        <v>1</v>
      </c>
      <c r="C13" s="2">
        <v>1.1409384000000002</v>
      </c>
      <c r="D13" s="26">
        <v>0.95702880000000023</v>
      </c>
      <c r="E13" s="2">
        <v>0.1062936</v>
      </c>
      <c r="F13" s="2">
        <v>7.7616000000000018E-2</v>
      </c>
      <c r="J13" s="4"/>
      <c r="K13" s="4"/>
      <c r="L13" s="4"/>
      <c r="M13" s="7"/>
      <c r="N13" s="7"/>
      <c r="O13" s="7"/>
      <c r="P13" s="2"/>
      <c r="R13" s="2"/>
      <c r="S13" s="2"/>
      <c r="T13" s="2"/>
      <c r="U13" s="2"/>
    </row>
    <row r="14" spans="1:40" x14ac:dyDescent="0.35">
      <c r="A14" t="s">
        <v>38</v>
      </c>
      <c r="B14" t="s">
        <v>19</v>
      </c>
      <c r="C14" s="2">
        <v>1.19875</v>
      </c>
      <c r="D14" s="26">
        <f t="shared" ref="D14:D21" si="1">C14-F14</f>
        <v>1.155</v>
      </c>
      <c r="E14" s="2" t="s">
        <v>55</v>
      </c>
      <c r="F14" s="2">
        <v>4.3749999999999997E-2</v>
      </c>
      <c r="J14" s="4"/>
      <c r="K14" s="4"/>
      <c r="L14" s="4"/>
    </row>
    <row r="15" spans="1:40" x14ac:dyDescent="0.35">
      <c r="A15" t="s">
        <v>34</v>
      </c>
      <c r="B15" t="s">
        <v>19</v>
      </c>
      <c r="C15" s="2">
        <v>1.028125</v>
      </c>
      <c r="D15" s="26">
        <f t="shared" si="1"/>
        <v>0.99312499999999992</v>
      </c>
      <c r="E15" s="2" t="s">
        <v>55</v>
      </c>
      <c r="F15" s="2">
        <v>3.5000000000000003E-2</v>
      </c>
      <c r="J15" s="4"/>
      <c r="K15" s="4"/>
      <c r="L15" s="4"/>
    </row>
    <row r="16" spans="1:40" x14ac:dyDescent="0.35">
      <c r="A16" t="s">
        <v>30</v>
      </c>
      <c r="B16" t="s">
        <v>19</v>
      </c>
      <c r="C16" s="2">
        <v>1.2293750000000001</v>
      </c>
      <c r="D16" s="26">
        <f t="shared" si="1"/>
        <v>1.1725000000000001</v>
      </c>
      <c r="E16" s="2" t="s">
        <v>55</v>
      </c>
      <c r="F16" s="2">
        <v>5.6875000000000002E-2</v>
      </c>
    </row>
    <row r="17" spans="1:17" x14ac:dyDescent="0.35">
      <c r="A17" t="s">
        <v>29</v>
      </c>
      <c r="B17" t="s">
        <v>19</v>
      </c>
      <c r="C17" s="2">
        <v>1.2731250000000001</v>
      </c>
      <c r="D17" s="26">
        <f t="shared" si="1"/>
        <v>1.2271875000000001</v>
      </c>
      <c r="E17" s="2" t="s">
        <v>55</v>
      </c>
      <c r="F17" s="2">
        <v>4.5937499999999999E-2</v>
      </c>
    </row>
    <row r="18" spans="1:17" x14ac:dyDescent="0.35">
      <c r="A18" t="s">
        <v>31</v>
      </c>
      <c r="B18" t="s">
        <v>19</v>
      </c>
      <c r="C18" s="2">
        <v>1.0543750000000001</v>
      </c>
      <c r="D18" s="26">
        <f t="shared" si="1"/>
        <v>1.0193750000000001</v>
      </c>
      <c r="E18" s="2" t="s">
        <v>55</v>
      </c>
      <c r="F18" s="2">
        <v>3.5000000000000003E-2</v>
      </c>
    </row>
    <row r="19" spans="1:17" x14ac:dyDescent="0.35">
      <c r="A19" t="s">
        <v>33</v>
      </c>
      <c r="B19" t="s">
        <v>19</v>
      </c>
      <c r="C19" s="2">
        <v>1.255625</v>
      </c>
      <c r="D19" s="26">
        <f t="shared" si="1"/>
        <v>1.2075</v>
      </c>
      <c r="E19" s="2" t="s">
        <v>55</v>
      </c>
      <c r="F19" s="2">
        <v>4.8125000000000001E-2</v>
      </c>
    </row>
    <row r="20" spans="1:17" x14ac:dyDescent="0.35">
      <c r="A20" t="s">
        <v>32</v>
      </c>
      <c r="B20" t="s">
        <v>19</v>
      </c>
      <c r="C20" s="2">
        <v>0.98875000000000002</v>
      </c>
      <c r="D20" s="26">
        <f t="shared" si="1"/>
        <v>0.93406250000000002</v>
      </c>
      <c r="E20" s="2" t="s">
        <v>55</v>
      </c>
      <c r="F20" s="2">
        <v>5.46875E-2</v>
      </c>
    </row>
    <row r="21" spans="1:17" x14ac:dyDescent="0.35">
      <c r="A21" t="s">
        <v>39</v>
      </c>
      <c r="B21" t="s">
        <v>19</v>
      </c>
      <c r="C21" s="2">
        <v>0.99312500000000004</v>
      </c>
      <c r="D21" s="26">
        <f t="shared" si="1"/>
        <v>0.96031250000000001</v>
      </c>
      <c r="E21" s="2" t="s">
        <v>55</v>
      </c>
      <c r="F21" s="2">
        <v>3.2812500000000001E-2</v>
      </c>
    </row>
    <row r="22" spans="1:17" x14ac:dyDescent="0.35">
      <c r="A22" t="s">
        <v>44</v>
      </c>
      <c r="B22" t="s">
        <v>19</v>
      </c>
      <c r="C22" s="2">
        <v>0.95593344000000002</v>
      </c>
      <c r="D22" s="26">
        <v>0.82721407999999996</v>
      </c>
      <c r="E22" s="2">
        <v>6.2023807999999993E-2</v>
      </c>
      <c r="F22" s="2">
        <v>6.6695552000000005E-2</v>
      </c>
    </row>
    <row r="23" spans="1:17" x14ac:dyDescent="0.35">
      <c r="A23" t="s">
        <v>45</v>
      </c>
      <c r="B23" t="s">
        <v>19</v>
      </c>
      <c r="C23" s="2">
        <v>1.0816072960000001</v>
      </c>
      <c r="D23" s="26">
        <v>0.9038937600000001</v>
      </c>
      <c r="E23" s="2">
        <v>0.10669120000000001</v>
      </c>
      <c r="F23" s="2">
        <v>7.1022336000000005E-2</v>
      </c>
      <c r="M23" s="14"/>
      <c r="N23" s="32"/>
      <c r="O23" s="32"/>
      <c r="P23" s="32"/>
      <c r="Q23" s="32"/>
    </row>
    <row r="24" spans="1:17" x14ac:dyDescent="0.35">
      <c r="A24" t="s">
        <v>46</v>
      </c>
      <c r="B24" t="s">
        <v>19</v>
      </c>
      <c r="C24" s="2">
        <v>1.3554759679999999</v>
      </c>
      <c r="D24" s="26">
        <v>1.1535166720000001</v>
      </c>
      <c r="E24" s="2">
        <v>0.11220070400000001</v>
      </c>
      <c r="F24" s="2">
        <v>8.9758592000000012E-2</v>
      </c>
      <c r="N24" s="14"/>
      <c r="O24" s="14"/>
      <c r="P24" s="14"/>
      <c r="Q24" s="14"/>
    </row>
    <row r="25" spans="1:17" x14ac:dyDescent="0.35">
      <c r="A25" t="s">
        <v>47</v>
      </c>
      <c r="B25" t="s">
        <v>19</v>
      </c>
      <c r="C25" s="2">
        <v>1.3048851200000002</v>
      </c>
      <c r="D25" s="26">
        <v>1.0960069120000002</v>
      </c>
      <c r="E25" s="2">
        <v>0.113403136</v>
      </c>
      <c r="F25" s="2">
        <v>9.5475071999999994E-2</v>
      </c>
      <c r="M25" s="8"/>
      <c r="N25" s="8"/>
      <c r="O25" s="8"/>
      <c r="P25" s="8"/>
      <c r="Q25" s="8"/>
    </row>
    <row r="26" spans="1:17" x14ac:dyDescent="0.35">
      <c r="A26" t="s">
        <v>48</v>
      </c>
      <c r="B26" t="s">
        <v>19</v>
      </c>
      <c r="C26" s="2">
        <v>1.045209088</v>
      </c>
      <c r="D26" s="26">
        <v>0.84482675200000001</v>
      </c>
      <c r="E26" s="2">
        <v>8.9354495999999978E-2</v>
      </c>
      <c r="F26" s="2">
        <v>0.11102784000000002</v>
      </c>
      <c r="M26" s="8"/>
      <c r="N26" s="8"/>
      <c r="O26" s="8"/>
      <c r="P26" s="8"/>
      <c r="Q26" s="8"/>
    </row>
  </sheetData>
  <sortState xmlns:xlrd2="http://schemas.microsoft.com/office/spreadsheetml/2017/richdata2" ref="A2:F26">
    <sortCondition ref="B2:B26"/>
  </sortState>
  <mergeCells count="2">
    <mergeCell ref="N23:Q23"/>
    <mergeCell ref="I3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Fig1B_RT_qPCR</vt:lpstr>
      <vt:lpstr>Fig1D&amp;G_Raw_proportion_volumes</vt:lpstr>
      <vt:lpstr>Fig1F_Volumes_adults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Charalambous</dc:creator>
  <cp:lastModifiedBy>Marika Charalambous</cp:lastModifiedBy>
  <dcterms:created xsi:type="dcterms:W3CDTF">2021-09-27T15:19:07Z</dcterms:created>
  <dcterms:modified xsi:type="dcterms:W3CDTF">2023-06-15T17:55:04Z</dcterms:modified>
</cp:coreProperties>
</file>