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rchives 1\Articles\2022 - Article Nanocordis\eLife\Supplemental Figure 2—source data 1\"/>
    </mc:Choice>
  </mc:AlternateContent>
  <bookViews>
    <workbookView xWindow="0" yWindow="0" windowWidth="28800" windowHeight="12030"/>
  </bookViews>
  <sheets>
    <sheet name="Noyau" sheetId="1" r:id="rId1"/>
    <sheet name="Cytoso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L32" i="1"/>
  <c r="F36" i="1" s="1"/>
  <c r="F39" i="1" s="1"/>
  <c r="K32" i="1"/>
  <c r="I32" i="1"/>
  <c r="F35" i="1" s="1"/>
  <c r="F38" i="1" s="1"/>
  <c r="F32" i="1"/>
  <c r="E32" i="1"/>
  <c r="E30" i="1"/>
  <c r="F30" i="1"/>
  <c r="G30" i="1"/>
  <c r="I30" i="1"/>
  <c r="J30" i="1"/>
  <c r="K30" i="1"/>
  <c r="L30" i="1"/>
  <c r="D30" i="1"/>
  <c r="E27" i="1"/>
  <c r="F27" i="1"/>
  <c r="G27" i="1"/>
  <c r="H27" i="1"/>
  <c r="H30" i="1" s="1"/>
  <c r="H32" i="1" s="1"/>
  <c r="I27" i="1"/>
  <c r="J27" i="1"/>
  <c r="K27" i="1"/>
  <c r="L27" i="1"/>
  <c r="D27" i="1"/>
  <c r="E45" i="2"/>
  <c r="F45" i="2"/>
  <c r="G45" i="2"/>
  <c r="H45" i="2"/>
  <c r="I45" i="2"/>
  <c r="J45" i="2"/>
  <c r="K45" i="2"/>
  <c r="L45" i="2"/>
  <c r="D45" i="2"/>
  <c r="E43" i="2"/>
  <c r="F43" i="2"/>
  <c r="G43" i="2"/>
  <c r="H43" i="2"/>
  <c r="I43" i="2"/>
  <c r="J43" i="2"/>
  <c r="K43" i="2"/>
  <c r="L43" i="2"/>
  <c r="D43" i="2"/>
  <c r="E36" i="2"/>
  <c r="F36" i="2"/>
  <c r="G36" i="2"/>
  <c r="H36" i="2"/>
  <c r="I36" i="2"/>
  <c r="J36" i="2"/>
  <c r="K36" i="2"/>
  <c r="L36" i="2"/>
  <c r="D36" i="2"/>
  <c r="E34" i="2"/>
  <c r="F34" i="2"/>
  <c r="G34" i="2"/>
  <c r="H34" i="2"/>
  <c r="I34" i="2"/>
  <c r="J34" i="2"/>
  <c r="K34" i="2"/>
  <c r="L34" i="2"/>
  <c r="D34" i="2"/>
  <c r="E14" i="2"/>
  <c r="F14" i="2"/>
  <c r="G14" i="2"/>
  <c r="H14" i="2"/>
  <c r="I14" i="2"/>
  <c r="J14" i="2"/>
  <c r="K14" i="2"/>
  <c r="L14" i="2"/>
  <c r="D14" i="2"/>
  <c r="E36" i="1" l="1"/>
  <c r="E39" i="1" s="1"/>
  <c r="E35" i="1"/>
  <c r="E38" i="1" s="1"/>
  <c r="E12" i="1"/>
  <c r="F12" i="1"/>
  <c r="G12" i="1"/>
  <c r="H12" i="1"/>
  <c r="I12" i="1"/>
  <c r="J12" i="1"/>
  <c r="K12" i="1"/>
  <c r="L12" i="1"/>
  <c r="D12" i="1"/>
</calcChain>
</file>

<file path=xl/sharedStrings.xml><?xml version="1.0" encoding="utf-8"?>
<sst xmlns="http://schemas.openxmlformats.org/spreadsheetml/2006/main" count="45" uniqueCount="27">
  <si>
    <t>C</t>
  </si>
  <si>
    <t>pPKA substrat</t>
  </si>
  <si>
    <t>Noyau</t>
  </si>
  <si>
    <t>CTRL WT 15/12 rat 1</t>
  </si>
  <si>
    <t>Iso 10nM 15/12 rat 1</t>
  </si>
  <si>
    <t>PEGiso 1 uM 15/12 rat 1</t>
  </si>
  <si>
    <t>CTRL 15/12 rat 2</t>
  </si>
  <si>
    <t>Iso 10nM 15/12 rat 2</t>
  </si>
  <si>
    <t>PEGiso 1 uM 15/12 rat 2</t>
  </si>
  <si>
    <t>CTRL WT 12/08</t>
  </si>
  <si>
    <t>Iso 10nM 12/08</t>
  </si>
  <si>
    <t>PEGiso 1 uM 12/08</t>
  </si>
  <si>
    <t>Cytosol</t>
  </si>
  <si>
    <t>Bleu prot totales</t>
  </si>
  <si>
    <t>Moyenne</t>
  </si>
  <si>
    <t>Ratio phPKA/Prot tot</t>
  </si>
  <si>
    <t xml:space="preserve">ration 2 </t>
  </si>
  <si>
    <t>Ratio</t>
  </si>
  <si>
    <t>% increase</t>
  </si>
  <si>
    <t>Iso</t>
  </si>
  <si>
    <t>PEG-Iso</t>
  </si>
  <si>
    <t>SEM</t>
  </si>
  <si>
    <t>pPKA substrate</t>
  </si>
  <si>
    <t>Total proteins</t>
  </si>
  <si>
    <t>Mean</t>
  </si>
  <si>
    <t>All divided by 1000</t>
  </si>
  <si>
    <t>Mean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</si>
</sst>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topLeftCell="A4" zoomScale="80" zoomScaleNormal="80" workbookViewId="0">
      <selection activeCell="C43" sqref="C43"/>
    </sheetView>
  </sheetViews>
  <sheetFormatPr baseColWidth="10" defaultRowHeight="15.75" x14ac:dyDescent="0.25"/>
  <cols>
    <col min="1" max="1" width="15" bestFit="1" customWidth="1"/>
    <col min="3" max="3" width="18.5" bestFit="1" customWidth="1"/>
    <col min="4" max="4" width="18.375" bestFit="1" customWidth="1"/>
    <col min="5" max="5" width="18.5" bestFit="1" customWidth="1"/>
    <col min="6" max="6" width="21.5" bestFit="1" customWidth="1"/>
    <col min="7" max="7" width="14.875" bestFit="1" customWidth="1"/>
    <col min="9" max="9" width="21.5" bestFit="1" customWidth="1"/>
    <col min="10" max="10" width="13.875" bestFit="1" customWidth="1"/>
    <col min="11" max="11" width="14" bestFit="1" customWidth="1"/>
  </cols>
  <sheetData>
    <row r="1" spans="1:12" x14ac:dyDescent="0.25">
      <c r="A1" t="s">
        <v>0</v>
      </c>
    </row>
    <row r="6" spans="1:12" x14ac:dyDescent="0.25">
      <c r="A6" t="s">
        <v>22</v>
      </c>
      <c r="B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</row>
    <row r="7" spans="1:12" x14ac:dyDescent="0.25">
      <c r="D7">
        <v>376.02100000000002</v>
      </c>
      <c r="E7">
        <v>5659.4679999999998</v>
      </c>
      <c r="F7">
        <v>3164.6779999999999</v>
      </c>
      <c r="G7">
        <v>158.071</v>
      </c>
      <c r="H7">
        <v>5243.0540000000001</v>
      </c>
      <c r="I7">
        <v>2928.6779999999999</v>
      </c>
      <c r="J7">
        <v>105.485</v>
      </c>
      <c r="K7">
        <v>1878.4349999999999</v>
      </c>
      <c r="L7">
        <v>295.02100000000002</v>
      </c>
    </row>
    <row r="8" spans="1:12" x14ac:dyDescent="0.25">
      <c r="E8">
        <v>2268.556</v>
      </c>
      <c r="F8">
        <v>820.72799999999995</v>
      </c>
      <c r="G8">
        <v>687.31399999999996</v>
      </c>
      <c r="H8">
        <v>2283.2629999999999</v>
      </c>
      <c r="I8">
        <v>824.43499999999995</v>
      </c>
      <c r="J8">
        <v>67.778000000000006</v>
      </c>
      <c r="K8">
        <v>135.02099999999999</v>
      </c>
      <c r="L8">
        <v>191.26300000000001</v>
      </c>
    </row>
    <row r="9" spans="1:12" x14ac:dyDescent="0.25">
      <c r="E9">
        <v>654.971</v>
      </c>
      <c r="F9">
        <v>77.313999999999993</v>
      </c>
      <c r="G9">
        <v>61.363999999999997</v>
      </c>
      <c r="H9">
        <v>1580.5060000000001</v>
      </c>
      <c r="I9">
        <v>331.72800000000001</v>
      </c>
      <c r="J9">
        <v>54.95</v>
      </c>
      <c r="K9">
        <v>103.19199999999999</v>
      </c>
    </row>
    <row r="10" spans="1:12" x14ac:dyDescent="0.25">
      <c r="G10">
        <v>28.657</v>
      </c>
      <c r="J10">
        <v>89.364000000000004</v>
      </c>
    </row>
    <row r="12" spans="1:12" x14ac:dyDescent="0.25">
      <c r="D12">
        <f>AVERAGE(D7:D11)</f>
        <v>376.02100000000002</v>
      </c>
      <c r="E12">
        <f t="shared" ref="E12:L12" si="0">AVERAGE(E7:E11)</f>
        <v>2860.998333333333</v>
      </c>
      <c r="F12">
        <f t="shared" si="0"/>
        <v>1354.24</v>
      </c>
      <c r="G12">
        <f t="shared" si="0"/>
        <v>233.85150000000002</v>
      </c>
      <c r="H12">
        <f t="shared" si="0"/>
        <v>3035.6076666666668</v>
      </c>
      <c r="I12">
        <f t="shared" si="0"/>
        <v>1361.6136666666666</v>
      </c>
      <c r="J12">
        <f t="shared" si="0"/>
        <v>79.39425</v>
      </c>
      <c r="K12">
        <f t="shared" si="0"/>
        <v>705.54933333333327</v>
      </c>
      <c r="L12">
        <f t="shared" si="0"/>
        <v>243.142</v>
      </c>
    </row>
    <row r="16" spans="1:12" x14ac:dyDescent="0.25">
      <c r="A16" t="s">
        <v>23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  <c r="K16" t="s">
        <v>10</v>
      </c>
      <c r="L16" t="s">
        <v>11</v>
      </c>
    </row>
    <row r="17" spans="3:12" x14ac:dyDescent="0.25">
      <c r="D17">
        <v>2109.1129999999998</v>
      </c>
      <c r="E17">
        <v>2709.1129999999998</v>
      </c>
      <c r="F17">
        <v>1637.627</v>
      </c>
      <c r="G17">
        <v>2305.355</v>
      </c>
      <c r="H17">
        <v>2700.2339999999999</v>
      </c>
      <c r="I17">
        <v>1698.749</v>
      </c>
      <c r="J17">
        <v>1608.163</v>
      </c>
      <c r="K17">
        <v>1323.163</v>
      </c>
      <c r="L17">
        <v>842.94100000000003</v>
      </c>
    </row>
    <row r="18" spans="3:12" x14ac:dyDescent="0.25">
      <c r="D18">
        <v>207.435</v>
      </c>
      <c r="E18">
        <v>80.849000000000004</v>
      </c>
      <c r="F18">
        <v>2881.6729999999998</v>
      </c>
      <c r="G18">
        <v>3056.087</v>
      </c>
      <c r="H18">
        <v>3369.451</v>
      </c>
      <c r="I18">
        <v>2765.7440000000001</v>
      </c>
      <c r="J18">
        <v>897.32600000000002</v>
      </c>
      <c r="K18">
        <v>1243.154</v>
      </c>
      <c r="L18">
        <v>1741.7439999999999</v>
      </c>
    </row>
    <row r="19" spans="3:12" x14ac:dyDescent="0.25">
      <c r="D19">
        <v>3331.7020000000002</v>
      </c>
      <c r="E19">
        <v>962.37599999999998</v>
      </c>
      <c r="F19">
        <v>729.11300000000006</v>
      </c>
      <c r="G19">
        <v>769.18399999999997</v>
      </c>
      <c r="H19">
        <v>567.74900000000002</v>
      </c>
      <c r="I19">
        <v>517.94100000000003</v>
      </c>
      <c r="J19">
        <v>1371.075</v>
      </c>
      <c r="K19">
        <v>82.313999999999993</v>
      </c>
      <c r="L19">
        <v>294.69799999999998</v>
      </c>
    </row>
    <row r="20" spans="3:12" x14ac:dyDescent="0.25">
      <c r="D20">
        <v>1506.2760000000001</v>
      </c>
      <c r="E20">
        <v>429.69799999999998</v>
      </c>
      <c r="F20">
        <v>194.38499999999999</v>
      </c>
      <c r="G20">
        <v>1109.2049999999999</v>
      </c>
      <c r="H20">
        <v>1203.8409999999999</v>
      </c>
      <c r="I20">
        <v>907.89099999999996</v>
      </c>
      <c r="J20">
        <v>646.06200000000001</v>
      </c>
      <c r="K20">
        <v>721.59799999999996</v>
      </c>
      <c r="L20">
        <v>1302.4970000000001</v>
      </c>
    </row>
    <row r="21" spans="3:12" x14ac:dyDescent="0.25">
      <c r="D21">
        <v>1750.8409999999999</v>
      </c>
      <c r="E21">
        <v>286.142</v>
      </c>
      <c r="F21">
        <v>175.55600000000001</v>
      </c>
      <c r="G21">
        <v>3808.3679999999999</v>
      </c>
      <c r="H21">
        <v>2819.2249999999999</v>
      </c>
      <c r="I21">
        <v>2554.4679999999998</v>
      </c>
      <c r="J21">
        <v>2295.64</v>
      </c>
      <c r="K21">
        <v>436.99099999999999</v>
      </c>
      <c r="L21">
        <v>3249.4180000000001</v>
      </c>
    </row>
    <row r="22" spans="3:12" x14ac:dyDescent="0.25">
      <c r="D22">
        <v>5593.0039999999999</v>
      </c>
      <c r="E22">
        <v>1151.184</v>
      </c>
      <c r="F22">
        <v>1867.4680000000001</v>
      </c>
      <c r="G22">
        <v>3968.681</v>
      </c>
      <c r="H22">
        <v>2570.8820000000001</v>
      </c>
      <c r="I22">
        <v>3753.64</v>
      </c>
      <c r="J22">
        <v>4966.3969999999999</v>
      </c>
      <c r="K22">
        <v>3481.8319999999999</v>
      </c>
    </row>
    <row r="23" spans="3:12" x14ac:dyDescent="0.25">
      <c r="D23">
        <v>6201.8819999999996</v>
      </c>
      <c r="E23">
        <v>668.64800000000002</v>
      </c>
      <c r="F23">
        <v>3341.4470000000001</v>
      </c>
      <c r="K23">
        <v>4967.3469999999998</v>
      </c>
    </row>
    <row r="24" spans="3:12" x14ac:dyDescent="0.25">
      <c r="E24">
        <v>3468.3470000000002</v>
      </c>
    </row>
    <row r="25" spans="3:12" x14ac:dyDescent="0.25">
      <c r="E25">
        <v>5212.3969999999999</v>
      </c>
    </row>
    <row r="27" spans="3:12" x14ac:dyDescent="0.25">
      <c r="D27">
        <f>SUM(D17:D25)</f>
        <v>20700.252999999997</v>
      </c>
      <c r="E27">
        <f t="shared" ref="E27:L27" si="1">SUM(E17:E25)</f>
        <v>14968.754000000001</v>
      </c>
      <c r="F27">
        <f t="shared" si="1"/>
        <v>10827.269</v>
      </c>
      <c r="G27">
        <f t="shared" si="1"/>
        <v>15016.880000000001</v>
      </c>
      <c r="H27">
        <f t="shared" si="1"/>
        <v>13231.382</v>
      </c>
      <c r="I27">
        <f t="shared" si="1"/>
        <v>12198.432999999999</v>
      </c>
      <c r="J27">
        <f t="shared" si="1"/>
        <v>11784.663</v>
      </c>
      <c r="K27">
        <f t="shared" si="1"/>
        <v>12256.398999999999</v>
      </c>
      <c r="L27">
        <f t="shared" si="1"/>
        <v>7431.2980000000007</v>
      </c>
    </row>
    <row r="30" spans="3:12" x14ac:dyDescent="0.25">
      <c r="C30" t="s">
        <v>17</v>
      </c>
      <c r="D30">
        <f>D12/D27</f>
        <v>1.8165043683282523E-2</v>
      </c>
      <c r="E30">
        <f t="shared" ref="E30:L30" si="2">E12/E27</f>
        <v>0.19113136159050598</v>
      </c>
      <c r="F30">
        <f t="shared" si="2"/>
        <v>0.12507678529091684</v>
      </c>
      <c r="G30">
        <f t="shared" si="2"/>
        <v>1.5572575661522233E-2</v>
      </c>
      <c r="H30">
        <f>H12/H27</f>
        <v>0.22942483760703658</v>
      </c>
      <c r="I30">
        <f t="shared" si="2"/>
        <v>0.11162201461996527</v>
      </c>
      <c r="J30">
        <f t="shared" si="2"/>
        <v>6.7370827659645419E-3</v>
      </c>
      <c r="K30">
        <f t="shared" si="2"/>
        <v>5.7565793454776831E-2</v>
      </c>
      <c r="L30">
        <f t="shared" si="2"/>
        <v>3.2718644845086277E-2</v>
      </c>
    </row>
    <row r="32" spans="3:12" x14ac:dyDescent="0.25">
      <c r="C32" t="s">
        <v>18</v>
      </c>
      <c r="E32">
        <f>(E30/D30)</f>
        <v>10.521932395153343</v>
      </c>
      <c r="F32">
        <f>(F30/D30)</f>
        <v>6.885575805470058</v>
      </c>
      <c r="H32">
        <f>(H30/G30)</f>
        <v>14.732619869294641</v>
      </c>
      <c r="I32">
        <f>(I30/G30)</f>
        <v>7.1678582301429072</v>
      </c>
      <c r="K32">
        <f>(K30/J30)</f>
        <v>8.5446172259596977</v>
      </c>
      <c r="L32">
        <f>(L30/J30)</f>
        <v>4.8565003550764567</v>
      </c>
    </row>
    <row r="34" spans="3:6" x14ac:dyDescent="0.25">
      <c r="C34" t="s">
        <v>24</v>
      </c>
      <c r="E34" t="s">
        <v>19</v>
      </c>
      <c r="F34" t="s">
        <v>20</v>
      </c>
    </row>
    <row r="35" spans="3:6" x14ac:dyDescent="0.25">
      <c r="E35">
        <f>AVERAGE(E32,H32,K32)</f>
        <v>11.266389830135893</v>
      </c>
      <c r="F35">
        <f>AVERAGE(F32,I32,L32)</f>
        <v>6.3033114635631406</v>
      </c>
    </row>
    <row r="36" spans="3:6" x14ac:dyDescent="0.25">
      <c r="C36" t="s">
        <v>21</v>
      </c>
      <c r="E36">
        <f>STDEV(E32,H32,K32)/SQRT(3)</f>
        <v>1.8246923789007723</v>
      </c>
      <c r="F36">
        <f>STDEV(F32,I32,L32)/SQRT(3)</f>
        <v>0.72798068416457218</v>
      </c>
    </row>
    <row r="38" spans="3:6" x14ac:dyDescent="0.25">
      <c r="C38" t="s">
        <v>25</v>
      </c>
      <c r="E38">
        <f>E35/1000</f>
        <v>1.1266389830135892E-2</v>
      </c>
      <c r="F38">
        <f>F35/1000</f>
        <v>6.3033114635631408E-3</v>
      </c>
    </row>
    <row r="39" spans="3:6" x14ac:dyDescent="0.25">
      <c r="E39">
        <f>E36/1000</f>
        <v>1.8246923789007722E-3</v>
      </c>
      <c r="F39">
        <f>F36/1000</f>
        <v>7.2798068416457214E-4</v>
      </c>
    </row>
    <row r="42" spans="3:6" x14ac:dyDescent="0.25">
      <c r="C42" t="s">
        <v>26</v>
      </c>
      <c r="D42">
        <f>AVERAGE(D30,G30,J30)</f>
        <v>1.3491567370256433E-2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5"/>
  <sheetViews>
    <sheetView workbookViewId="0">
      <selection activeCell="D5" sqref="D5:L5"/>
    </sheetView>
  </sheetViews>
  <sheetFormatPr baseColWidth="10" defaultRowHeight="15.75" x14ac:dyDescent="0.25"/>
  <cols>
    <col min="1" max="1" width="14.875" bestFit="1" customWidth="1"/>
    <col min="3" max="4" width="18.375" bestFit="1" customWidth="1"/>
    <col min="5" max="5" width="18.5" bestFit="1" customWidth="1"/>
    <col min="6" max="6" width="21.5" bestFit="1" customWidth="1"/>
    <col min="7" max="7" width="14.875" bestFit="1" customWidth="1"/>
    <col min="8" max="8" width="18.5" bestFit="1" customWidth="1"/>
    <col min="9" max="9" width="21.5" bestFit="1" customWidth="1"/>
    <col min="10" max="10" width="13.875" bestFit="1" customWidth="1"/>
    <col min="11" max="11" width="14" bestFit="1" customWidth="1"/>
    <col min="12" max="12" width="17" bestFit="1" customWidth="1"/>
  </cols>
  <sheetData>
    <row r="5" spans="1:12" x14ac:dyDescent="0.25">
      <c r="A5" s="1" t="s">
        <v>1</v>
      </c>
      <c r="B5" t="s">
        <v>12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</row>
    <row r="6" spans="1:12" x14ac:dyDescent="0.25">
      <c r="D6">
        <v>64.070999999999998</v>
      </c>
      <c r="E6">
        <v>21.242999999999999</v>
      </c>
      <c r="F6">
        <v>2336.0540000000001</v>
      </c>
      <c r="G6">
        <v>19.95</v>
      </c>
      <c r="H6">
        <v>44.363999999999997</v>
      </c>
      <c r="I6">
        <v>36.656999999999996</v>
      </c>
      <c r="J6">
        <v>386.07100000000003</v>
      </c>
      <c r="K6">
        <v>112.364</v>
      </c>
      <c r="L6">
        <v>113.364</v>
      </c>
    </row>
    <row r="7" spans="1:12" x14ac:dyDescent="0.25">
      <c r="D7">
        <v>2938.2959999999998</v>
      </c>
      <c r="E7">
        <v>3453.61</v>
      </c>
      <c r="F7">
        <v>81.364000000000004</v>
      </c>
      <c r="G7">
        <v>379.09199999999998</v>
      </c>
      <c r="H7">
        <v>3039.0239999999999</v>
      </c>
      <c r="I7">
        <v>290.19200000000001</v>
      </c>
      <c r="J7">
        <v>55.656999999999996</v>
      </c>
      <c r="K7">
        <v>262.48500000000001</v>
      </c>
      <c r="L7">
        <v>67.070999999999998</v>
      </c>
    </row>
    <row r="8" spans="1:12" x14ac:dyDescent="0.25">
      <c r="D8">
        <v>68.484999999999999</v>
      </c>
      <c r="E8">
        <v>217.071</v>
      </c>
      <c r="F8">
        <v>70.191999999999993</v>
      </c>
      <c r="G8">
        <v>83.191999999999993</v>
      </c>
      <c r="H8">
        <v>167.071</v>
      </c>
      <c r="I8">
        <v>533.971</v>
      </c>
      <c r="J8">
        <v>25.657</v>
      </c>
      <c r="K8">
        <v>44.656999999999996</v>
      </c>
      <c r="L8">
        <v>42.95</v>
      </c>
    </row>
    <row r="9" spans="1:12" x14ac:dyDescent="0.25">
      <c r="D9">
        <v>31.364000000000001</v>
      </c>
      <c r="E9">
        <v>191.72800000000001</v>
      </c>
      <c r="G9">
        <v>1145.5060000000001</v>
      </c>
      <c r="H9">
        <v>72.364000000000004</v>
      </c>
      <c r="I9">
        <v>1996.355</v>
      </c>
      <c r="J9">
        <v>92.606999999999999</v>
      </c>
      <c r="K9">
        <v>153.19200000000001</v>
      </c>
      <c r="L9">
        <v>92.606999999999999</v>
      </c>
    </row>
    <row r="10" spans="1:12" x14ac:dyDescent="0.25">
      <c r="G10">
        <v>122.77800000000001</v>
      </c>
      <c r="H10">
        <v>477.142</v>
      </c>
      <c r="I10">
        <v>202.77799999999999</v>
      </c>
      <c r="J10">
        <v>141.435</v>
      </c>
      <c r="K10">
        <v>66.484999999999999</v>
      </c>
      <c r="L10">
        <v>43.363999999999997</v>
      </c>
    </row>
    <row r="11" spans="1:12" x14ac:dyDescent="0.25">
      <c r="I11">
        <v>96.364000000000004</v>
      </c>
      <c r="J11">
        <v>88.778000000000006</v>
      </c>
      <c r="K11">
        <v>27.536000000000001</v>
      </c>
      <c r="L11">
        <v>644.50599999999997</v>
      </c>
    </row>
    <row r="12" spans="1:12" x14ac:dyDescent="0.25">
      <c r="I12">
        <v>133.899</v>
      </c>
      <c r="J12">
        <v>315.84899999999999</v>
      </c>
      <c r="K12">
        <v>49.363999999999997</v>
      </c>
    </row>
    <row r="14" spans="1:12" x14ac:dyDescent="0.25">
      <c r="D14">
        <f>AVERAGE(D6:D12)</f>
        <v>775.55399999999997</v>
      </c>
      <c r="E14">
        <f t="shared" ref="E14:L14" si="0">AVERAGE(E6:E12)</f>
        <v>970.91300000000001</v>
      </c>
      <c r="F14">
        <f t="shared" si="0"/>
        <v>829.20333333333338</v>
      </c>
      <c r="G14">
        <f t="shared" si="0"/>
        <v>350.10360000000003</v>
      </c>
      <c r="H14">
        <f t="shared" si="0"/>
        <v>759.99299999999994</v>
      </c>
      <c r="I14">
        <f t="shared" si="0"/>
        <v>470.03085714285714</v>
      </c>
      <c r="J14">
        <f t="shared" si="0"/>
        <v>158.00771428571426</v>
      </c>
      <c r="K14">
        <f t="shared" si="0"/>
        <v>102.29757142857144</v>
      </c>
      <c r="L14">
        <f t="shared" si="0"/>
        <v>167.31033333333332</v>
      </c>
    </row>
    <row r="17" spans="1:12" x14ac:dyDescent="0.25">
      <c r="A17" s="2" t="s">
        <v>13</v>
      </c>
      <c r="D17">
        <v>139.19200000000001</v>
      </c>
      <c r="E17">
        <v>663.59799999999996</v>
      </c>
      <c r="F17">
        <v>45.363999999999997</v>
      </c>
      <c r="G17">
        <v>306.04199999999997</v>
      </c>
      <c r="H17">
        <v>127.72799999999999</v>
      </c>
      <c r="I17">
        <v>860.56899999999996</v>
      </c>
      <c r="J17">
        <v>1044.0619999999999</v>
      </c>
      <c r="K17">
        <v>362.142</v>
      </c>
      <c r="L17">
        <v>107.607</v>
      </c>
    </row>
    <row r="18" spans="1:12" x14ac:dyDescent="0.25">
      <c r="D18">
        <v>74.656999999999996</v>
      </c>
      <c r="E18">
        <v>75.313999999999993</v>
      </c>
      <c r="F18">
        <v>67.070999999999998</v>
      </c>
      <c r="G18">
        <v>64.313999999999993</v>
      </c>
      <c r="H18">
        <v>79.484999999999999</v>
      </c>
      <c r="I18">
        <v>38.777999999999999</v>
      </c>
      <c r="J18">
        <v>221.84899999999999</v>
      </c>
      <c r="K18">
        <v>75.484999999999999</v>
      </c>
      <c r="L18">
        <v>1202.154</v>
      </c>
    </row>
    <row r="19" spans="1:12" x14ac:dyDescent="0.25">
      <c r="D19">
        <v>411.77</v>
      </c>
      <c r="E19">
        <v>1047.0329999999999</v>
      </c>
      <c r="F19">
        <v>53.070999999999998</v>
      </c>
      <c r="G19">
        <v>2690.9450000000002</v>
      </c>
      <c r="H19">
        <v>93.141999999999996</v>
      </c>
      <c r="I19">
        <v>3395.1790000000001</v>
      </c>
      <c r="J19">
        <v>1163.77</v>
      </c>
      <c r="K19">
        <v>63.070999999999998</v>
      </c>
      <c r="L19">
        <v>472.92</v>
      </c>
    </row>
    <row r="20" spans="1:12" x14ac:dyDescent="0.25">
      <c r="D20">
        <v>886.55600000000004</v>
      </c>
      <c r="E20">
        <v>297.142</v>
      </c>
      <c r="F20">
        <v>149.33500000000001</v>
      </c>
      <c r="G20">
        <v>58.363999999999997</v>
      </c>
      <c r="H20">
        <v>793.92</v>
      </c>
      <c r="I20">
        <v>2925.5889999999999</v>
      </c>
      <c r="J20">
        <v>293.435</v>
      </c>
      <c r="K20">
        <v>61.363999999999997</v>
      </c>
      <c r="L20">
        <v>141.72800000000001</v>
      </c>
    </row>
    <row r="21" spans="1:12" x14ac:dyDescent="0.25">
      <c r="D21">
        <v>242.31399999999999</v>
      </c>
      <c r="E21">
        <v>226.506</v>
      </c>
      <c r="F21">
        <v>2752.6309999999999</v>
      </c>
      <c r="G21">
        <v>411.577</v>
      </c>
      <c r="H21">
        <v>739.47699999999998</v>
      </c>
      <c r="I21">
        <v>111.849</v>
      </c>
      <c r="J21">
        <v>401.62700000000001</v>
      </c>
      <c r="K21">
        <v>121.021</v>
      </c>
      <c r="L21">
        <v>448.23399999999998</v>
      </c>
    </row>
    <row r="22" spans="1:12" x14ac:dyDescent="0.25">
      <c r="D22">
        <v>1100.355</v>
      </c>
      <c r="E22">
        <v>68.778000000000006</v>
      </c>
      <c r="G22">
        <v>2752.0540000000001</v>
      </c>
      <c r="H22">
        <v>1143.0540000000001</v>
      </c>
      <c r="I22">
        <v>93.484999999999999</v>
      </c>
      <c r="J22">
        <v>523.47699999999998</v>
      </c>
      <c r="K22">
        <v>1719.924</v>
      </c>
      <c r="L22">
        <v>660.04200000000003</v>
      </c>
    </row>
    <row r="23" spans="1:12" x14ac:dyDescent="0.25">
      <c r="D23">
        <v>282.678</v>
      </c>
      <c r="E23">
        <v>319.28399999999999</v>
      </c>
      <c r="F23">
        <v>280.04199999999997</v>
      </c>
      <c r="G23">
        <v>105.142</v>
      </c>
      <c r="H23">
        <v>371.33499999999998</v>
      </c>
      <c r="I23">
        <v>470.47699999999998</v>
      </c>
      <c r="J23">
        <v>1471.577</v>
      </c>
      <c r="K23">
        <v>458.62700000000001</v>
      </c>
      <c r="L23">
        <v>1691.6980000000001</v>
      </c>
    </row>
    <row r="24" spans="1:12" x14ac:dyDescent="0.25">
      <c r="D24">
        <v>580.69799999999998</v>
      </c>
      <c r="E24">
        <v>2738.7109999999998</v>
      </c>
      <c r="F24">
        <v>3309.0239999999999</v>
      </c>
      <c r="G24">
        <v>178.142</v>
      </c>
      <c r="H24">
        <v>2482.0540000000001</v>
      </c>
      <c r="J24">
        <v>3000.1129999999998</v>
      </c>
      <c r="K24">
        <v>1478.4059999999999</v>
      </c>
      <c r="L24">
        <v>413.33499999999998</v>
      </c>
    </row>
    <row r="25" spans="1:12" x14ac:dyDescent="0.25">
      <c r="D25">
        <v>1655.2339999999999</v>
      </c>
      <c r="E25">
        <v>72.191999999999993</v>
      </c>
      <c r="F25">
        <v>88.313999999999993</v>
      </c>
      <c r="G25">
        <v>559.28399999999999</v>
      </c>
      <c r="H25">
        <v>137.142</v>
      </c>
      <c r="J25">
        <v>1078.577</v>
      </c>
      <c r="K25">
        <v>289.62700000000001</v>
      </c>
      <c r="L25">
        <v>417.45600000000002</v>
      </c>
    </row>
    <row r="26" spans="1:12" x14ac:dyDescent="0.25">
      <c r="D26">
        <v>1616.184</v>
      </c>
      <c r="E26">
        <v>703.35500000000002</v>
      </c>
      <c r="F26">
        <v>140.55600000000001</v>
      </c>
      <c r="G26">
        <v>74.313999999999993</v>
      </c>
      <c r="H26">
        <v>71.070999999999998</v>
      </c>
      <c r="J26">
        <v>701.16300000000001</v>
      </c>
      <c r="K26">
        <v>81.070999999999998</v>
      </c>
      <c r="L26">
        <v>99.313999999999993</v>
      </c>
    </row>
    <row r="27" spans="1:12" x14ac:dyDescent="0.25">
      <c r="D27">
        <v>112.607</v>
      </c>
      <c r="E27">
        <v>340.79899999999998</v>
      </c>
      <c r="F27">
        <v>310.38499999999999</v>
      </c>
      <c r="H27">
        <v>273.09199999999998</v>
      </c>
      <c r="J27">
        <v>277.84899999999999</v>
      </c>
      <c r="K27">
        <v>327.87</v>
      </c>
      <c r="L27">
        <v>1037.56</v>
      </c>
    </row>
    <row r="28" spans="1:12" x14ac:dyDescent="0.25">
      <c r="D28">
        <v>253.55600000000001</v>
      </c>
      <c r="E28">
        <v>133.435</v>
      </c>
      <c r="F28">
        <v>96.313999999999993</v>
      </c>
      <c r="H28">
        <v>69.606999999999999</v>
      </c>
      <c r="J28">
        <v>105.021</v>
      </c>
      <c r="K28">
        <v>594.255</v>
      </c>
    </row>
    <row r="29" spans="1:12" x14ac:dyDescent="0.25">
      <c r="D29">
        <v>479.99099999999999</v>
      </c>
      <c r="J29">
        <v>102.435</v>
      </c>
    </row>
    <row r="30" spans="1:12" x14ac:dyDescent="0.25">
      <c r="D30">
        <v>298.38499999999999</v>
      </c>
      <c r="J30">
        <v>49.606999999999999</v>
      </c>
    </row>
    <row r="34" spans="3:12" x14ac:dyDescent="0.25">
      <c r="C34" t="s">
        <v>14</v>
      </c>
      <c r="D34">
        <f>AVERAGE(D17:D33)</f>
        <v>581.01264285714285</v>
      </c>
      <c r="E34">
        <f t="shared" ref="E34:L34" si="1">AVERAGE(E17:E33)</f>
        <v>557.17891666666662</v>
      </c>
      <c r="F34">
        <f t="shared" si="1"/>
        <v>662.91881818181821</v>
      </c>
      <c r="G34">
        <f t="shared" si="1"/>
        <v>720.01779999999997</v>
      </c>
      <c r="H34">
        <f t="shared" si="1"/>
        <v>531.75891666666655</v>
      </c>
      <c r="I34">
        <f t="shared" si="1"/>
        <v>1127.9894285714286</v>
      </c>
      <c r="J34">
        <f t="shared" si="1"/>
        <v>745.3258571428571</v>
      </c>
      <c r="K34">
        <f t="shared" si="1"/>
        <v>469.40525000000002</v>
      </c>
      <c r="L34">
        <f t="shared" si="1"/>
        <v>608.36800000000005</v>
      </c>
    </row>
    <row r="36" spans="3:12" x14ac:dyDescent="0.25">
      <c r="C36" t="s">
        <v>15</v>
      </c>
      <c r="D36">
        <f>D14/D34</f>
        <v>1.3348315385809775</v>
      </c>
      <c r="E36">
        <f t="shared" ref="E36:L36" si="2">E14/E34</f>
        <v>1.7425515771639482</v>
      </c>
      <c r="F36">
        <f t="shared" si="2"/>
        <v>1.2508369208881147</v>
      </c>
      <c r="G36">
        <f t="shared" si="2"/>
        <v>0.48624297899301938</v>
      </c>
      <c r="H36">
        <f t="shared" si="2"/>
        <v>1.4292059355845312</v>
      </c>
      <c r="I36">
        <f t="shared" si="2"/>
        <v>0.4166979275135051</v>
      </c>
      <c r="J36">
        <f t="shared" si="2"/>
        <v>0.2119981653278786</v>
      </c>
      <c r="K36">
        <f t="shared" si="2"/>
        <v>0.21793018171094472</v>
      </c>
      <c r="L36">
        <f t="shared" si="2"/>
        <v>0.2750150128431037</v>
      </c>
    </row>
    <row r="39" spans="3:12" x14ac:dyDescent="0.25">
      <c r="D39">
        <v>4053.681</v>
      </c>
      <c r="E39">
        <v>1301.134</v>
      </c>
      <c r="F39">
        <v>2040.154</v>
      </c>
      <c r="G39">
        <v>920.94100000000003</v>
      </c>
      <c r="H39">
        <v>895.01199999999994</v>
      </c>
      <c r="I39">
        <v>1344.74</v>
      </c>
      <c r="J39">
        <v>6308.9949999999999</v>
      </c>
      <c r="K39">
        <v>5576.8530000000001</v>
      </c>
      <c r="L39">
        <v>10797.995000000001</v>
      </c>
    </row>
    <row r="40" spans="3:12" x14ac:dyDescent="0.25">
      <c r="E40">
        <v>989.40599999999995</v>
      </c>
      <c r="F40">
        <v>431.74900000000002</v>
      </c>
      <c r="G40">
        <v>83.364000000000004</v>
      </c>
      <c r="H40">
        <v>97.778000000000006</v>
      </c>
      <c r="I40">
        <v>418.87</v>
      </c>
      <c r="J40">
        <v>2022.0329999999999</v>
      </c>
      <c r="K40">
        <v>642.82000000000005</v>
      </c>
      <c r="L40">
        <v>3078.69</v>
      </c>
    </row>
    <row r="41" spans="3:12" x14ac:dyDescent="0.25">
      <c r="G41">
        <v>513.74900000000002</v>
      </c>
      <c r="H41">
        <v>296.678</v>
      </c>
    </row>
    <row r="43" spans="3:12" x14ac:dyDescent="0.25">
      <c r="D43">
        <f>AVERAGE(D39:D42)</f>
        <v>4053.681</v>
      </c>
      <c r="E43">
        <f t="shared" ref="E43:L43" si="3">AVERAGE(E39:E42)</f>
        <v>1145.27</v>
      </c>
      <c r="F43">
        <f t="shared" si="3"/>
        <v>1235.9515000000001</v>
      </c>
      <c r="G43">
        <f t="shared" si="3"/>
        <v>506.01800000000003</v>
      </c>
      <c r="H43">
        <f t="shared" si="3"/>
        <v>429.82266666666663</v>
      </c>
      <c r="I43">
        <f t="shared" si="3"/>
        <v>881.80500000000006</v>
      </c>
      <c r="J43">
        <f t="shared" si="3"/>
        <v>4165.5140000000001</v>
      </c>
      <c r="K43">
        <f t="shared" si="3"/>
        <v>3109.8364999999999</v>
      </c>
      <c r="L43">
        <f t="shared" si="3"/>
        <v>6938.3425000000007</v>
      </c>
    </row>
    <row r="45" spans="3:12" x14ac:dyDescent="0.25">
      <c r="C45" t="s">
        <v>16</v>
      </c>
      <c r="D45">
        <f>D14/D43</f>
        <v>0.19132092535155085</v>
      </c>
      <c r="E45">
        <f t="shared" ref="E45:L45" si="4">E14/E43</f>
        <v>0.84775904371894839</v>
      </c>
      <c r="F45">
        <f t="shared" si="4"/>
        <v>0.67090280915823419</v>
      </c>
      <c r="G45">
        <f t="shared" si="4"/>
        <v>0.69187973550348014</v>
      </c>
      <c r="H45">
        <f t="shared" si="4"/>
        <v>1.7681547739067585</v>
      </c>
      <c r="I45">
        <f t="shared" si="4"/>
        <v>0.53303265137173994</v>
      </c>
      <c r="J45">
        <f t="shared" si="4"/>
        <v>3.7932345032501209E-2</v>
      </c>
      <c r="K45">
        <f t="shared" si="4"/>
        <v>3.2894839143013291E-2</v>
      </c>
      <c r="L45">
        <f t="shared" si="4"/>
        <v>2.4113876380898364E-2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Noyau</vt:lpstr>
      <vt:lpstr>Cytosol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fisch</cp:lastModifiedBy>
  <dcterms:created xsi:type="dcterms:W3CDTF">2020-12-18T14:28:43Z</dcterms:created>
  <dcterms:modified xsi:type="dcterms:W3CDTF">2022-11-06T21:52:44Z</dcterms:modified>
</cp:coreProperties>
</file>