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Full Submission準備\投稿用\Source data\"/>
    </mc:Choice>
  </mc:AlternateContent>
  <xr:revisionPtr revIDLastSave="0" documentId="13_ncr:1_{9A862E4D-F22E-4E6B-B582-BF4C3D9A99A3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2B" sheetId="1" r:id="rId1"/>
    <sheet name="Figure 2C " sheetId="5" r:id="rId2"/>
    <sheet name="Figure 2D" sheetId="3" r:id="rId3"/>
    <sheet name="Figure 2E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5" l="1"/>
  <c r="F17" i="5"/>
  <c r="E16" i="5"/>
  <c r="E17" i="5"/>
  <c r="D16" i="5"/>
  <c r="D17" i="5"/>
  <c r="C16" i="5"/>
  <c r="C17" i="5"/>
  <c r="F15" i="5"/>
  <c r="E15" i="5"/>
  <c r="D15" i="5"/>
  <c r="C15" i="5"/>
  <c r="H31" i="3"/>
  <c r="G31" i="3"/>
  <c r="F31" i="3"/>
  <c r="J14" i="4"/>
  <c r="F18" i="1"/>
  <c r="F19" i="1"/>
  <c r="E18" i="1"/>
  <c r="E19" i="1"/>
  <c r="D18" i="1"/>
  <c r="D19" i="1"/>
  <c r="C18" i="1"/>
  <c r="C19" i="1"/>
  <c r="F17" i="1"/>
  <c r="E17" i="1"/>
  <c r="D17" i="1"/>
  <c r="C17" i="1"/>
  <c r="F11" i="3"/>
  <c r="E11" i="3"/>
  <c r="F13" i="3"/>
  <c r="D11" i="3"/>
  <c r="C11" i="3"/>
  <c r="D13" i="3"/>
  <c r="F19" i="3"/>
  <c r="H11" i="3"/>
  <c r="G11" i="3"/>
  <c r="H13" i="3"/>
  <c r="H19" i="3"/>
  <c r="J11" i="3"/>
  <c r="I11" i="3"/>
  <c r="J13" i="3"/>
  <c r="J19" i="3"/>
  <c r="F16" i="3"/>
  <c r="F20" i="3"/>
  <c r="H16" i="3"/>
  <c r="H20" i="3"/>
  <c r="J16" i="3"/>
  <c r="J20" i="3"/>
  <c r="F17" i="3"/>
  <c r="F21" i="3"/>
  <c r="H17" i="3"/>
  <c r="H21" i="3"/>
  <c r="J17" i="3"/>
  <c r="J21" i="3"/>
  <c r="D16" i="3"/>
  <c r="D20" i="3"/>
  <c r="D17" i="3"/>
  <c r="D21" i="3"/>
  <c r="D19" i="3"/>
  <c r="C14" i="4"/>
  <c r="D14" i="4"/>
  <c r="E14" i="4"/>
  <c r="F14" i="4"/>
  <c r="G14" i="4"/>
  <c r="H14" i="4"/>
  <c r="I14" i="4"/>
  <c r="C15" i="4"/>
  <c r="D15" i="4"/>
  <c r="E15" i="4"/>
  <c r="F15" i="4"/>
  <c r="G15" i="4"/>
  <c r="H15" i="4"/>
  <c r="I15" i="4"/>
  <c r="J15" i="4"/>
  <c r="C16" i="4"/>
  <c r="D16" i="4"/>
  <c r="E16" i="4"/>
  <c r="F16" i="4"/>
  <c r="G16" i="4"/>
  <c r="H16" i="4"/>
  <c r="I16" i="4"/>
  <c r="J16" i="4"/>
  <c r="B15" i="4"/>
  <c r="B16" i="4"/>
  <c r="B14" i="4"/>
</calcChain>
</file>

<file path=xl/sharedStrings.xml><?xml version="1.0" encoding="utf-8"?>
<sst xmlns="http://schemas.openxmlformats.org/spreadsheetml/2006/main" count="270" uniqueCount="125">
  <si>
    <t>EGFP</t>
    <phoneticPr fontId="1"/>
  </si>
  <si>
    <t>(G4C2)42</t>
    <phoneticPr fontId="1"/>
  </si>
  <si>
    <t>(G4C2)42</t>
    <phoneticPr fontId="1"/>
  </si>
  <si>
    <t>FUS</t>
    <phoneticPr fontId="1"/>
  </si>
  <si>
    <t>trial</t>
    <phoneticPr fontId="1"/>
  </si>
  <si>
    <t>genotypes</t>
    <phoneticPr fontId="1"/>
  </si>
  <si>
    <t>average</t>
    <phoneticPr fontId="1"/>
  </si>
  <si>
    <t>SD</t>
    <phoneticPr fontId="1"/>
  </si>
  <si>
    <t>SE</t>
    <phoneticPr fontId="1"/>
  </si>
  <si>
    <t>ANOVA summary</t>
  </si>
  <si>
    <t>DF</t>
  </si>
  <si>
    <t>P value</t>
  </si>
  <si>
    <t>elav-GeneSwitch(GS)&gt;</t>
    <phoneticPr fontId="1"/>
  </si>
  <si>
    <t>Tukey's multiple comparisons test</t>
  </si>
  <si>
    <t>biological replicates (n)</t>
    <phoneticPr fontId="1"/>
  </si>
  <si>
    <t xml:space="preserve">GMR&gt;(G4C2)42 </t>
    <phoneticPr fontId="1"/>
  </si>
  <si>
    <t>GMR&gt;EGFP</t>
    <phoneticPr fontId="1"/>
  </si>
  <si>
    <t>EGFP</t>
    <phoneticPr fontId="1"/>
  </si>
  <si>
    <t>EGFP</t>
    <phoneticPr fontId="1"/>
  </si>
  <si>
    <t>FUS</t>
    <phoneticPr fontId="1"/>
  </si>
  <si>
    <t>FUS-RRMmutant</t>
    <phoneticPr fontId="1"/>
  </si>
  <si>
    <t>number of egg</t>
    <phoneticPr fontId="1"/>
  </si>
  <si>
    <t>nmber of adult</t>
    <phoneticPr fontId="1"/>
  </si>
  <si>
    <t>total number</t>
    <phoneticPr fontId="1"/>
  </si>
  <si>
    <t>egg-to-adult viability (%)</t>
    <phoneticPr fontId="1"/>
  </si>
  <si>
    <t>95% C.I.</t>
    <phoneticPr fontId="1"/>
  </si>
  <si>
    <t>upper</t>
    <phoneticPr fontId="1"/>
  </si>
  <si>
    <t>lower</t>
    <phoneticPr fontId="1"/>
  </si>
  <si>
    <t>upper diff.</t>
    <phoneticPr fontId="1"/>
  </si>
  <si>
    <t>lower diff.</t>
    <phoneticPr fontId="1"/>
  </si>
  <si>
    <t>GMR&gt;EGFP,EGFP=100</t>
    <phoneticPr fontId="1"/>
  </si>
  <si>
    <t>GMR&gt;EGFP</t>
    <phoneticPr fontId="1"/>
  </si>
  <si>
    <t>biological replicates (n)</t>
    <phoneticPr fontId="1"/>
  </si>
  <si>
    <t>average</t>
    <phoneticPr fontId="1"/>
  </si>
  <si>
    <t>SD</t>
    <phoneticPr fontId="1"/>
  </si>
  <si>
    <t>SE</t>
    <phoneticPr fontId="1"/>
  </si>
  <si>
    <t>EGFP</t>
    <phoneticPr fontId="1"/>
  </si>
  <si>
    <t>FUS</t>
    <phoneticPr fontId="1"/>
  </si>
  <si>
    <t>FUS-RRMmutant</t>
    <phoneticPr fontId="1"/>
  </si>
  <si>
    <t>F</t>
  </si>
  <si>
    <t>&lt; 0.0001</t>
  </si>
  <si>
    <t>P value summary</t>
  </si>
  <si>
    <t>****</t>
  </si>
  <si>
    <t>Are differences among means statistically significant? (P &lt; 0.05)</t>
  </si>
  <si>
    <t>Yes</t>
  </si>
  <si>
    <t>R square</t>
  </si>
  <si>
    <t>**</t>
  </si>
  <si>
    <t>Mean Diff.</t>
  </si>
  <si>
    <t>95% CI of diff.</t>
  </si>
  <si>
    <t>Significant?</t>
  </si>
  <si>
    <t>Summary</t>
  </si>
  <si>
    <t>-60.82 to -33.38</t>
  </si>
  <si>
    <t>-11.22 to 16.22</t>
  </si>
  <si>
    <t>No</t>
  </si>
  <si>
    <t>ns</t>
  </si>
  <si>
    <t>35.88 to 63.32</t>
  </si>
  <si>
    <t>Test details</t>
  </si>
  <si>
    <t>Mean 1</t>
  </si>
  <si>
    <t>Mean 2</t>
  </si>
  <si>
    <t>SE of diff.</t>
  </si>
  <si>
    <t>n1</t>
  </si>
  <si>
    <t>n2</t>
  </si>
  <si>
    <t>q</t>
  </si>
  <si>
    <t>GMR&gt;(G4C2)89(H)</t>
    <phoneticPr fontId="1"/>
  </si>
  <si>
    <t>(G4C2)89(H), EGFP vs. EGFP, EGFP</t>
    <phoneticPr fontId="1"/>
  </si>
  <si>
    <t>(G4C2)89(H), FUS vs. (G4C2)89(H), FUS-RRMmutant</t>
    <phoneticPr fontId="1"/>
  </si>
  <si>
    <t>(G4C2)89(H), EGFP vs. (G4C2)89(H), FUS</t>
    <phoneticPr fontId="1"/>
  </si>
  <si>
    <t>(G4C2)89(H), EGFP vs. (G4C2)89(H), FUS-RRMmutant</t>
    <phoneticPr fontId="1"/>
  </si>
  <si>
    <t>Tukey's multiple comparisons test</t>
    <phoneticPr fontId="1"/>
  </si>
  <si>
    <t>-7.636 to 2.236</t>
  </si>
  <si>
    <t>21.96 to 31.84</t>
  </si>
  <si>
    <t>average proportion</t>
    <phoneticPr fontId="1"/>
  </si>
  <si>
    <t xml:space="preserve">GMR&gt;(G4C2)42 </t>
    <phoneticPr fontId="1"/>
  </si>
  <si>
    <t>if diff. &gt; WSD, significant at 0.1% level</t>
    <phoneticPr fontId="1"/>
  </si>
  <si>
    <t>EGFP vs FUS</t>
    <phoneticPr fontId="1"/>
  </si>
  <si>
    <t>EGFP vs FUS-RRMmutant</t>
    <phoneticPr fontId="1"/>
  </si>
  <si>
    <t>FUS vs FUS RRMmutant</t>
    <phoneticPr fontId="1"/>
  </si>
  <si>
    <t>WSD</t>
    <phoneticPr fontId="1"/>
  </si>
  <si>
    <t>difference of average proportion (diff.)</t>
    <phoneticPr fontId="1"/>
  </si>
  <si>
    <t>***</t>
    <phoneticPr fontId="1"/>
  </si>
  <si>
    <t>n.s.</t>
    <phoneticPr fontId="1"/>
  </si>
  <si>
    <t>***</t>
    <phoneticPr fontId="1"/>
  </si>
  <si>
    <t>Days after induction</t>
    <phoneticPr fontId="1"/>
  </si>
  <si>
    <t>Figure. 2D. Egg-to-adult viability (%)</t>
    <phoneticPr fontId="1"/>
  </si>
  <si>
    <t>Figure. 2C. Quantification of eye pigmentation (average of "GMR&gt;EGFP, EGFP"=100)</t>
    <phoneticPr fontId="1"/>
  </si>
  <si>
    <t>Figure. 2B. Quantification of eye size (average of "GMR&gt;EGFP, EGFP"=100)</t>
    <phoneticPr fontId="1"/>
  </si>
  <si>
    <t>Figure. 2E. Average of climbing score in each trial</t>
    <phoneticPr fontId="1"/>
  </si>
  <si>
    <t>Adjusted P value</t>
    <phoneticPr fontId="1"/>
  </si>
  <si>
    <t>36.26 to 46.14</t>
  </si>
  <si>
    <t>&lt;0.0001</t>
  </si>
  <si>
    <t>6.664 to 16.54</t>
  </si>
  <si>
    <t>37.78 to 65.22</t>
  </si>
  <si>
    <t>egg-to-adult viability (relative value)</t>
    <phoneticPr fontId="1"/>
  </si>
  <si>
    <t>WSD: wholly significant difference</t>
    <phoneticPr fontId="1"/>
  </si>
  <si>
    <t>Assume sphericity?</t>
  </si>
  <si>
    <t>Source of Variation</t>
  </si>
  <si>
    <t>% of total variation</t>
  </si>
  <si>
    <t>Genotype x Time</t>
  </si>
  <si>
    <t>Genotype</t>
  </si>
  <si>
    <t>Time</t>
  </si>
  <si>
    <t>Alpha</t>
    <phoneticPr fontId="1"/>
  </si>
  <si>
    <t>Two-way repeated measures ANOVA summary (Matching: Across row)</t>
    <phoneticPr fontId="1"/>
  </si>
  <si>
    <t>95.00% CI of diff.</t>
  </si>
  <si>
    <t>Adjusted P Value</t>
  </si>
  <si>
    <t>-0.7968 to 0.03681</t>
  </si>
  <si>
    <t>-0.2953 to 0.5353</t>
  </si>
  <si>
    <t>0.2635 to 0.7365</t>
  </si>
  <si>
    <t>-0.5390 to 0.05898</t>
  </si>
  <si>
    <t>-0.2115 to 0.5315</t>
  </si>
  <si>
    <t>0.06535 to 0.7346</t>
  </si>
  <si>
    <t>*</t>
  </si>
  <si>
    <t>-2.765 to -1.755</t>
  </si>
  <si>
    <t>-1.747 to -0.7325</t>
  </si>
  <si>
    <t>***</t>
  </si>
  <si>
    <t>0.7063 to 1.334</t>
  </si>
  <si>
    <t>day0</t>
    <phoneticPr fontId="1"/>
  </si>
  <si>
    <t>day7</t>
    <phoneticPr fontId="1"/>
  </si>
  <si>
    <t>day14</t>
    <phoneticPr fontId="1"/>
  </si>
  <si>
    <t>elav-GS&gt;(G4C2)42,EGFP vs. elav-GS&gt;(G4C2)42,FUS</t>
    <phoneticPr fontId="1"/>
  </si>
  <si>
    <t>elav-GS&gt;(G4C2)42,EGFP vs. elav-GS&gt;EGFP,FUS</t>
    <phoneticPr fontId="1"/>
  </si>
  <si>
    <t>elav-GS&gt;(G4C2)42,FUS vs. elav-GS&gt;EGFP,FUS</t>
    <phoneticPr fontId="1"/>
  </si>
  <si>
    <t>N1</t>
  </si>
  <si>
    <t>N2</t>
  </si>
  <si>
    <t>Geisser-Greenhouse's epsilon</t>
    <phoneticPr fontId="1"/>
  </si>
  <si>
    <t>Figure 2—source data 1. Statistical data related to Figures 2B, 2C, 2D, and 2E.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</si>
</sst>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"/>
    <numFmt numFmtId="178" formatCode="0.00000"/>
  </numFmts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right"/>
    </xf>
    <xf numFmtId="176" fontId="6" fillId="0" borderId="3" xfId="0" applyNumberFormat="1" applyFont="1" applyBorder="1" applyAlignment="1">
      <alignment horizontal="center" vertical="top"/>
    </xf>
    <xf numFmtId="176" fontId="7" fillId="0" borderId="3" xfId="0" applyNumberFormat="1" applyFont="1" applyBorder="1" applyAlignment="1">
      <alignment horizontal="center"/>
    </xf>
    <xf numFmtId="0" fontId="6" fillId="0" borderId="3" xfId="0" applyFont="1" applyBorder="1"/>
    <xf numFmtId="176" fontId="6" fillId="0" borderId="3" xfId="0" applyNumberFormat="1" applyFont="1" applyBorder="1"/>
    <xf numFmtId="176" fontId="6" fillId="0" borderId="0" xfId="0" applyNumberFormat="1" applyFont="1"/>
    <xf numFmtId="0" fontId="6" fillId="0" borderId="1" xfId="0" applyFont="1" applyBorder="1"/>
    <xf numFmtId="176" fontId="6" fillId="0" borderId="1" xfId="0" applyNumberFormat="1" applyFont="1" applyBorder="1"/>
    <xf numFmtId="0" fontId="6" fillId="0" borderId="0" xfId="0" applyFont="1" applyAlignment="1">
      <alignment horizontal="right"/>
    </xf>
    <xf numFmtId="2" fontId="6" fillId="0" borderId="0" xfId="0" applyNumberFormat="1" applyFont="1"/>
    <xf numFmtId="177" fontId="5" fillId="0" borderId="0" xfId="0" applyNumberFormat="1" applyFont="1"/>
    <xf numFmtId="0" fontId="6" fillId="0" borderId="2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/>
    <xf numFmtId="0" fontId="5" fillId="0" borderId="1" xfId="0" applyFont="1" applyBorder="1"/>
    <xf numFmtId="1" fontId="6" fillId="0" borderId="0" xfId="0" applyNumberFormat="1" applyFont="1"/>
    <xf numFmtId="176" fontId="6" fillId="0" borderId="0" xfId="0" applyNumberFormat="1" applyFont="1" applyAlignment="1">
      <alignment vertical="center" wrapTex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0" fontId="6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horizontal="right"/>
    </xf>
    <xf numFmtId="0" fontId="9" fillId="0" borderId="2" xfId="0" applyFont="1" applyBorder="1"/>
    <xf numFmtId="0" fontId="8" fillId="0" borderId="2" xfId="0" applyFont="1" applyBorder="1"/>
    <xf numFmtId="11" fontId="6" fillId="0" borderId="0" xfId="0" applyNumberFormat="1" applyFont="1"/>
    <xf numFmtId="177" fontId="6" fillId="0" borderId="0" xfId="0" applyNumberFormat="1" applyFont="1"/>
    <xf numFmtId="2" fontId="8" fillId="0" borderId="2" xfId="0" applyNumberFormat="1" applyFont="1" applyBorder="1"/>
    <xf numFmtId="177" fontId="4" fillId="0" borderId="2" xfId="0" applyNumberFormat="1" applyFont="1" applyBorder="1"/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5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70" zoomScaleNormal="70" workbookViewId="0"/>
  </sheetViews>
  <sheetFormatPr defaultColWidth="12.8125" defaultRowHeight="15" x14ac:dyDescent="0.4"/>
  <cols>
    <col min="1" max="2" width="12.8125" style="4"/>
    <col min="3" max="6" width="15.8125" style="4" customWidth="1"/>
    <col min="7" max="7" width="12.8125" style="4" customWidth="1"/>
    <col min="8" max="8" width="64.3125" style="4" bestFit="1" customWidth="1"/>
    <col min="9" max="9" width="11.6875" style="30" bestFit="1" customWidth="1"/>
    <col min="10" max="10" width="15.5625" style="30" bestFit="1" customWidth="1"/>
    <col min="11" max="11" width="13.8125" style="30" bestFit="1" customWidth="1"/>
    <col min="12" max="12" width="11.4375" style="30" bestFit="1" customWidth="1"/>
    <col min="13" max="13" width="19.5625" style="30" bestFit="1" customWidth="1"/>
    <col min="14" max="14" width="4.3125" style="30" bestFit="1" customWidth="1"/>
    <col min="15" max="15" width="7.4375" style="30" bestFit="1" customWidth="1"/>
    <col min="16" max="16" width="4.3125" style="30" bestFit="1" customWidth="1"/>
    <col min="17" max="16384" width="12.8125" style="4"/>
  </cols>
  <sheetData>
    <row r="1" spans="1:16" x14ac:dyDescent="0.4">
      <c r="A1" s="50" t="s">
        <v>124</v>
      </c>
    </row>
    <row r="3" spans="1:16" x14ac:dyDescent="0.4">
      <c r="A3" s="4" t="s">
        <v>85</v>
      </c>
    </row>
    <row r="5" spans="1:16" x14ac:dyDescent="0.4">
      <c r="B5" s="7"/>
      <c r="C5" s="7" t="s">
        <v>31</v>
      </c>
      <c r="D5" s="51" t="s">
        <v>63</v>
      </c>
      <c r="E5" s="51"/>
      <c r="F5" s="51"/>
      <c r="H5" s="38" t="s">
        <v>9</v>
      </c>
      <c r="I5" s="40"/>
      <c r="J5" s="29"/>
      <c r="K5" s="29"/>
      <c r="L5" s="29"/>
      <c r="M5" s="29"/>
    </row>
    <row r="6" spans="1:16" x14ac:dyDescent="0.4">
      <c r="B6" s="28" t="s">
        <v>32</v>
      </c>
      <c r="C6" s="20" t="s">
        <v>36</v>
      </c>
      <c r="D6" s="20" t="s">
        <v>36</v>
      </c>
      <c r="E6" s="20" t="s">
        <v>37</v>
      </c>
      <c r="F6" s="7" t="s">
        <v>38</v>
      </c>
      <c r="H6" s="2" t="s">
        <v>39</v>
      </c>
      <c r="I6" s="29">
        <v>244.2</v>
      </c>
      <c r="J6" s="29"/>
      <c r="K6" s="29"/>
      <c r="L6" s="29"/>
      <c r="M6" s="29"/>
    </row>
    <row r="7" spans="1:16" ht="18" customHeight="1" x14ac:dyDescent="0.4">
      <c r="B7" s="4">
        <v>1</v>
      </c>
      <c r="C7" s="22">
        <v>100</v>
      </c>
      <c r="D7" s="22">
        <v>60</v>
      </c>
      <c r="E7" s="22">
        <v>88</v>
      </c>
      <c r="F7" s="22">
        <v>56</v>
      </c>
      <c r="H7" s="2" t="s">
        <v>11</v>
      </c>
      <c r="I7" s="29" t="s">
        <v>40</v>
      </c>
      <c r="J7" s="29"/>
      <c r="K7" s="29"/>
      <c r="L7" s="29"/>
      <c r="M7" s="29"/>
    </row>
    <row r="8" spans="1:16" ht="18" customHeight="1" x14ac:dyDescent="0.4">
      <c r="B8" s="4">
        <v>2</v>
      </c>
      <c r="C8" s="22">
        <v>99</v>
      </c>
      <c r="D8" s="22">
        <v>58</v>
      </c>
      <c r="E8" s="22">
        <v>83</v>
      </c>
      <c r="F8" s="22">
        <v>59</v>
      </c>
      <c r="H8" s="2" t="s">
        <v>41</v>
      </c>
      <c r="I8" s="29" t="s">
        <v>42</v>
      </c>
      <c r="J8" s="29"/>
      <c r="K8" s="29"/>
      <c r="L8" s="29"/>
      <c r="M8" s="29"/>
    </row>
    <row r="9" spans="1:16" ht="18" customHeight="1" x14ac:dyDescent="0.4">
      <c r="B9" s="4">
        <v>3</v>
      </c>
      <c r="C9" s="22">
        <v>101</v>
      </c>
      <c r="D9" s="22">
        <v>60</v>
      </c>
      <c r="E9" s="22">
        <v>83</v>
      </c>
      <c r="F9" s="22">
        <v>59</v>
      </c>
      <c r="H9" s="2" t="s">
        <v>43</v>
      </c>
      <c r="I9" s="29" t="s">
        <v>44</v>
      </c>
      <c r="J9" s="29"/>
      <c r="K9" s="29"/>
      <c r="L9" s="29"/>
      <c r="M9" s="29"/>
    </row>
    <row r="10" spans="1:16" ht="18" customHeight="1" x14ac:dyDescent="0.4">
      <c r="B10" s="4">
        <v>4</v>
      </c>
      <c r="C10" s="22">
        <v>104</v>
      </c>
      <c r="D10" s="22">
        <v>59</v>
      </c>
      <c r="E10" s="22">
        <v>97</v>
      </c>
      <c r="F10" s="22">
        <v>60</v>
      </c>
      <c r="H10" s="2" t="s">
        <v>45</v>
      </c>
      <c r="I10" s="29">
        <v>0.95320000000000005</v>
      </c>
      <c r="J10" s="29"/>
      <c r="K10" s="29"/>
      <c r="L10" s="29"/>
      <c r="M10" s="29"/>
    </row>
    <row r="11" spans="1:16" ht="18" customHeight="1" x14ac:dyDescent="0.4">
      <c r="B11" s="4">
        <v>5</v>
      </c>
      <c r="C11" s="22">
        <v>99</v>
      </c>
      <c r="D11" s="22">
        <v>57</v>
      </c>
      <c r="E11" s="22">
        <v>93</v>
      </c>
      <c r="F11" s="22">
        <v>65</v>
      </c>
      <c r="H11" s="2"/>
      <c r="I11" s="29"/>
      <c r="J11" s="29"/>
      <c r="K11" s="29"/>
      <c r="L11" s="29"/>
      <c r="M11" s="29"/>
    </row>
    <row r="12" spans="1:16" ht="18" customHeight="1" x14ac:dyDescent="0.4">
      <c r="B12" s="4">
        <v>6</v>
      </c>
      <c r="C12" s="22">
        <v>96</v>
      </c>
      <c r="D12" s="22">
        <v>59</v>
      </c>
      <c r="E12" s="22">
        <v>80</v>
      </c>
      <c r="F12" s="22">
        <v>60</v>
      </c>
      <c r="H12" s="2"/>
      <c r="I12" s="29"/>
      <c r="J12" s="29"/>
      <c r="K12" s="29"/>
      <c r="L12" s="29"/>
      <c r="M12" s="29"/>
      <c r="N12" s="29"/>
      <c r="O12" s="29"/>
      <c r="P12" s="29"/>
    </row>
    <row r="13" spans="1:16" ht="18" customHeight="1" x14ac:dyDescent="0.4">
      <c r="B13" s="4">
        <v>7</v>
      </c>
      <c r="C13" s="22">
        <v>98</v>
      </c>
      <c r="D13" s="22">
        <v>62</v>
      </c>
      <c r="E13" s="22">
        <v>87</v>
      </c>
      <c r="F13" s="22">
        <v>55</v>
      </c>
      <c r="H13" s="38" t="s">
        <v>68</v>
      </c>
      <c r="I13" s="39" t="s">
        <v>47</v>
      </c>
      <c r="J13" s="39" t="s">
        <v>48</v>
      </c>
      <c r="K13" s="39" t="s">
        <v>49</v>
      </c>
      <c r="L13" s="39" t="s">
        <v>50</v>
      </c>
      <c r="M13" s="39" t="s">
        <v>87</v>
      </c>
      <c r="N13" s="29"/>
      <c r="O13" s="29"/>
      <c r="P13" s="29"/>
    </row>
    <row r="14" spans="1:16" ht="18" customHeight="1" x14ac:dyDescent="0.4">
      <c r="B14" s="4">
        <v>8</v>
      </c>
      <c r="C14" s="22">
        <v>100</v>
      </c>
      <c r="D14" s="22">
        <v>61</v>
      </c>
      <c r="E14" s="22">
        <v>94</v>
      </c>
      <c r="F14" s="22">
        <v>63</v>
      </c>
      <c r="H14" s="2" t="s">
        <v>64</v>
      </c>
      <c r="I14" s="29">
        <v>41.2</v>
      </c>
      <c r="J14" s="29" t="s">
        <v>88</v>
      </c>
      <c r="K14" s="29" t="s">
        <v>44</v>
      </c>
      <c r="L14" s="29" t="s">
        <v>42</v>
      </c>
      <c r="M14" s="29" t="s">
        <v>89</v>
      </c>
      <c r="N14" s="29"/>
      <c r="O14" s="29"/>
      <c r="P14" s="29"/>
    </row>
    <row r="15" spans="1:16" ht="18" customHeight="1" x14ac:dyDescent="0.4">
      <c r="B15" s="4">
        <v>9</v>
      </c>
      <c r="C15" s="22">
        <v>99</v>
      </c>
      <c r="D15" s="22">
        <v>57</v>
      </c>
      <c r="E15" s="22">
        <v>88</v>
      </c>
      <c r="F15" s="22">
        <v>71</v>
      </c>
      <c r="H15" s="2" t="s">
        <v>66</v>
      </c>
      <c r="I15" s="29">
        <v>11.6</v>
      </c>
      <c r="J15" s="29" t="s">
        <v>90</v>
      </c>
      <c r="K15" s="29" t="s">
        <v>44</v>
      </c>
      <c r="L15" s="29" t="s">
        <v>42</v>
      </c>
      <c r="M15" s="29" t="s">
        <v>89</v>
      </c>
      <c r="N15" s="29"/>
      <c r="O15" s="29"/>
      <c r="P15" s="29"/>
    </row>
    <row r="16" spans="1:16" ht="18" customHeight="1" x14ac:dyDescent="0.4">
      <c r="B16" s="15">
        <v>10</v>
      </c>
      <c r="C16" s="23">
        <v>105</v>
      </c>
      <c r="D16" s="23">
        <v>56</v>
      </c>
      <c r="E16" s="23">
        <v>92</v>
      </c>
      <c r="F16" s="23">
        <v>68</v>
      </c>
      <c r="H16" s="2" t="s">
        <v>67</v>
      </c>
      <c r="I16" s="29">
        <v>-2.7</v>
      </c>
      <c r="J16" s="29" t="s">
        <v>69</v>
      </c>
      <c r="K16" s="29" t="s">
        <v>53</v>
      </c>
      <c r="L16" s="29" t="s">
        <v>54</v>
      </c>
      <c r="M16" s="29">
        <v>0.46379999999999999</v>
      </c>
      <c r="N16" s="29"/>
      <c r="O16" s="29"/>
      <c r="P16" s="29"/>
    </row>
    <row r="17" spans="2:16" x14ac:dyDescent="0.4">
      <c r="B17" s="4" t="s">
        <v>33</v>
      </c>
      <c r="C17" s="14">
        <f>AVERAGE(C7:C16)</f>
        <v>100.1</v>
      </c>
      <c r="D17" s="14">
        <f t="shared" ref="D17:F17" si="0">AVERAGE(D7:D16)</f>
        <v>58.9</v>
      </c>
      <c r="E17" s="14">
        <f t="shared" si="0"/>
        <v>88.5</v>
      </c>
      <c r="F17" s="14">
        <f t="shared" si="0"/>
        <v>61.6</v>
      </c>
      <c r="H17" s="2" t="s">
        <v>65</v>
      </c>
      <c r="I17" s="29">
        <v>26.9</v>
      </c>
      <c r="J17" s="29" t="s">
        <v>70</v>
      </c>
      <c r="K17" s="29" t="s">
        <v>44</v>
      </c>
      <c r="L17" s="29" t="s">
        <v>42</v>
      </c>
      <c r="M17" s="29" t="s">
        <v>89</v>
      </c>
      <c r="N17" s="29"/>
      <c r="O17" s="29"/>
      <c r="P17" s="29"/>
    </row>
    <row r="18" spans="2:16" ht="18" customHeight="1" x14ac:dyDescent="0.4">
      <c r="B18" s="4" t="s">
        <v>34</v>
      </c>
      <c r="C18" s="14">
        <f>STDEV(C7:C16)</f>
        <v>2.6853512081497106</v>
      </c>
      <c r="D18" s="14">
        <f t="shared" ref="D18:F18" si="1">STDEV(D7:D16)</f>
        <v>1.9119507199599981</v>
      </c>
      <c r="E18" s="14">
        <f t="shared" si="1"/>
        <v>5.4822947344661754</v>
      </c>
      <c r="F18" s="14">
        <f t="shared" si="1"/>
        <v>5.1251016250086856</v>
      </c>
      <c r="H18" s="2"/>
      <c r="I18" s="29"/>
      <c r="J18" s="29"/>
      <c r="K18" s="29"/>
      <c r="L18" s="29"/>
      <c r="M18" s="29"/>
      <c r="N18" s="29"/>
      <c r="O18" s="29"/>
      <c r="P18" s="29"/>
    </row>
    <row r="19" spans="2:16" ht="18" customHeight="1" x14ac:dyDescent="0.4">
      <c r="B19" s="4" t="s">
        <v>35</v>
      </c>
      <c r="C19" s="14">
        <f>C18/SQRT(COUNT(C7:C16))</f>
        <v>0.84918261352379965</v>
      </c>
      <c r="D19" s="14">
        <f t="shared" ref="D19:F19" si="2">D18/SQRT(COUNT(D7:D16))</f>
        <v>0.60461190490723504</v>
      </c>
      <c r="E19" s="14">
        <f t="shared" si="2"/>
        <v>1.7336538165261122</v>
      </c>
      <c r="F19" s="14">
        <f t="shared" si="2"/>
        <v>1.6206994374857624</v>
      </c>
      <c r="H19" s="2"/>
      <c r="I19" s="29"/>
      <c r="J19" s="29"/>
      <c r="K19" s="29"/>
      <c r="L19" s="29"/>
      <c r="M19" s="29"/>
      <c r="N19" s="29"/>
      <c r="O19" s="29"/>
      <c r="P19" s="29"/>
    </row>
    <row r="20" spans="2:16" ht="18" customHeight="1" x14ac:dyDescent="0.4">
      <c r="H20" s="38" t="s">
        <v>56</v>
      </c>
      <c r="I20" s="39" t="s">
        <v>57</v>
      </c>
      <c r="J20" s="39" t="s">
        <v>58</v>
      </c>
      <c r="K20" s="39" t="s">
        <v>47</v>
      </c>
      <c r="L20" s="39" t="s">
        <v>59</v>
      </c>
      <c r="M20" s="39" t="s">
        <v>60</v>
      </c>
      <c r="N20" s="39" t="s">
        <v>61</v>
      </c>
      <c r="O20" s="39" t="s">
        <v>62</v>
      </c>
      <c r="P20" s="39" t="s">
        <v>10</v>
      </c>
    </row>
    <row r="21" spans="2:16" ht="18" customHeight="1" x14ac:dyDescent="0.4">
      <c r="H21" s="2" t="s">
        <v>64</v>
      </c>
      <c r="I21" s="29">
        <v>100.1</v>
      </c>
      <c r="J21" s="29">
        <v>58.9</v>
      </c>
      <c r="K21" s="29">
        <v>41.2</v>
      </c>
      <c r="L21" s="29">
        <v>1.833</v>
      </c>
      <c r="M21" s="29">
        <v>10</v>
      </c>
      <c r="N21" s="29">
        <v>10</v>
      </c>
      <c r="O21" s="29">
        <v>31.79</v>
      </c>
      <c r="P21" s="29">
        <v>36</v>
      </c>
    </row>
    <row r="22" spans="2:16" ht="18" customHeight="1" x14ac:dyDescent="0.4">
      <c r="H22" s="2" t="s">
        <v>66</v>
      </c>
      <c r="I22" s="29">
        <v>58.9</v>
      </c>
      <c r="J22" s="29">
        <v>88.5</v>
      </c>
      <c r="K22" s="29">
        <v>-29.6</v>
      </c>
      <c r="L22" s="29">
        <v>1.833</v>
      </c>
      <c r="M22" s="29">
        <v>10</v>
      </c>
      <c r="N22" s="29">
        <v>10</v>
      </c>
      <c r="O22" s="29">
        <v>22.84</v>
      </c>
      <c r="P22" s="29">
        <v>36</v>
      </c>
    </row>
    <row r="23" spans="2:16" ht="18" customHeight="1" x14ac:dyDescent="0.4">
      <c r="H23" s="2" t="s">
        <v>67</v>
      </c>
      <c r="I23" s="29">
        <v>58.9</v>
      </c>
      <c r="J23" s="29">
        <v>61.6</v>
      </c>
      <c r="K23" s="29">
        <v>-2.7</v>
      </c>
      <c r="L23" s="29">
        <v>1.833</v>
      </c>
      <c r="M23" s="29">
        <v>10</v>
      </c>
      <c r="N23" s="29">
        <v>10</v>
      </c>
      <c r="O23" s="29">
        <v>2.0830000000000002</v>
      </c>
      <c r="P23" s="29">
        <v>36</v>
      </c>
    </row>
    <row r="24" spans="2:16" ht="18" customHeight="1" x14ac:dyDescent="0.4">
      <c r="H24" s="2" t="s">
        <v>65</v>
      </c>
      <c r="I24" s="29">
        <v>88.5</v>
      </c>
      <c r="J24" s="29">
        <v>61.6</v>
      </c>
      <c r="K24" s="29">
        <v>26.9</v>
      </c>
      <c r="L24" s="29">
        <v>1.833</v>
      </c>
      <c r="M24" s="29">
        <v>10</v>
      </c>
      <c r="N24" s="29">
        <v>10</v>
      </c>
      <c r="O24" s="29">
        <v>20.76</v>
      </c>
      <c r="P24" s="29">
        <v>36</v>
      </c>
    </row>
    <row r="25" spans="2:16" ht="18" customHeight="1" x14ac:dyDescent="0.4">
      <c r="H25" s="2"/>
      <c r="I25" s="29"/>
      <c r="J25" s="29"/>
      <c r="K25" s="29"/>
      <c r="L25" s="29"/>
      <c r="M25" s="29"/>
      <c r="N25" s="29"/>
      <c r="O25" s="29"/>
      <c r="P25" s="29"/>
    </row>
    <row r="26" spans="2:16" x14ac:dyDescent="0.4">
      <c r="H26" s="2"/>
      <c r="I26" s="29"/>
      <c r="J26" s="29"/>
      <c r="K26" s="29"/>
      <c r="L26" s="29"/>
      <c r="M26" s="29"/>
      <c r="N26" s="29"/>
      <c r="O26" s="29"/>
      <c r="P26" s="29"/>
    </row>
    <row r="30" spans="2:16" ht="18" customHeight="1" x14ac:dyDescent="0.4"/>
    <row r="31" spans="2:16" ht="18" customHeight="1" x14ac:dyDescent="0.4"/>
    <row r="32" spans="2:16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</sheetData>
  <mergeCells count="1">
    <mergeCell ref="D5:F5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516F-3117-4A7C-8950-8BFC055DCB02}">
  <dimension ref="A1:P49"/>
  <sheetViews>
    <sheetView zoomScale="70" zoomScaleNormal="70" workbookViewId="0">
      <selection activeCell="H34" sqref="H34"/>
    </sheetView>
  </sheetViews>
  <sheetFormatPr defaultColWidth="12.8125" defaultRowHeight="15" x14ac:dyDescent="0.4"/>
  <cols>
    <col min="1" max="2" width="12.8125" style="4"/>
    <col min="3" max="6" width="15.8125" style="4" customWidth="1"/>
    <col min="7" max="7" width="12.8125" style="4" customWidth="1"/>
    <col min="8" max="8" width="64.3125" style="4" bestFit="1" customWidth="1"/>
    <col min="9" max="9" width="11.6875" style="30" bestFit="1" customWidth="1"/>
    <col min="10" max="10" width="15.5625" style="30" bestFit="1" customWidth="1"/>
    <col min="11" max="11" width="13.8125" style="30" bestFit="1" customWidth="1"/>
    <col min="12" max="12" width="11.4375" style="30" bestFit="1" customWidth="1"/>
    <col min="13" max="13" width="19.5625" style="30" bestFit="1" customWidth="1"/>
    <col min="14" max="14" width="4.3125" style="30" bestFit="1" customWidth="1"/>
    <col min="15" max="15" width="7.4375" style="30" bestFit="1" customWidth="1"/>
    <col min="16" max="16" width="4.3125" style="30" bestFit="1" customWidth="1"/>
    <col min="17" max="16384" width="12.8125" style="4"/>
  </cols>
  <sheetData>
    <row r="1" spans="1:16" x14ac:dyDescent="0.4">
      <c r="A1" s="4" t="s">
        <v>84</v>
      </c>
    </row>
    <row r="3" spans="1:16" x14ac:dyDescent="0.4">
      <c r="B3" s="7"/>
      <c r="C3" s="7" t="s">
        <v>16</v>
      </c>
      <c r="D3" s="51" t="s">
        <v>63</v>
      </c>
      <c r="E3" s="51"/>
      <c r="F3" s="51"/>
      <c r="H3" s="38" t="s">
        <v>9</v>
      </c>
      <c r="I3" s="40"/>
      <c r="J3" s="29"/>
      <c r="K3" s="29"/>
      <c r="L3" s="29"/>
      <c r="M3" s="29"/>
    </row>
    <row r="4" spans="1:16" x14ac:dyDescent="0.4">
      <c r="B4" s="28" t="s">
        <v>14</v>
      </c>
      <c r="C4" s="20" t="s">
        <v>0</v>
      </c>
      <c r="D4" s="20" t="s">
        <v>0</v>
      </c>
      <c r="E4" s="20" t="s">
        <v>3</v>
      </c>
      <c r="F4" s="7" t="s">
        <v>20</v>
      </c>
      <c r="H4" s="2" t="s">
        <v>39</v>
      </c>
      <c r="I4" s="29">
        <v>65.95</v>
      </c>
      <c r="J4" s="29"/>
      <c r="K4" s="29"/>
      <c r="L4" s="29"/>
      <c r="M4" s="29"/>
    </row>
    <row r="5" spans="1:16" ht="18" customHeight="1" x14ac:dyDescent="0.4">
      <c r="B5" s="4">
        <v>1</v>
      </c>
      <c r="C5" s="21">
        <v>97</v>
      </c>
      <c r="D5" s="21">
        <v>47</v>
      </c>
      <c r="E5" s="21">
        <v>92</v>
      </c>
      <c r="F5" s="21">
        <v>32</v>
      </c>
      <c r="H5" s="2" t="s">
        <v>11</v>
      </c>
      <c r="I5" s="29" t="s">
        <v>89</v>
      </c>
      <c r="J5" s="29"/>
      <c r="K5" s="29"/>
      <c r="L5" s="29"/>
      <c r="M5" s="29"/>
    </row>
    <row r="6" spans="1:16" ht="18" customHeight="1" x14ac:dyDescent="0.4">
      <c r="B6" s="4">
        <v>2</v>
      </c>
      <c r="C6" s="22">
        <v>102</v>
      </c>
      <c r="D6" s="22">
        <v>33</v>
      </c>
      <c r="E6" s="22">
        <v>85</v>
      </c>
      <c r="F6" s="22">
        <v>31</v>
      </c>
      <c r="H6" s="2" t="s">
        <v>41</v>
      </c>
      <c r="I6" s="29" t="s">
        <v>42</v>
      </c>
      <c r="J6" s="29"/>
      <c r="K6" s="29"/>
      <c r="L6" s="29"/>
      <c r="M6" s="29"/>
    </row>
    <row r="7" spans="1:16" ht="18" customHeight="1" x14ac:dyDescent="0.4">
      <c r="B7" s="4">
        <v>3</v>
      </c>
      <c r="C7" s="22">
        <v>95</v>
      </c>
      <c r="D7" s="22">
        <v>63</v>
      </c>
      <c r="E7" s="22">
        <v>89</v>
      </c>
      <c r="F7" s="22">
        <v>62</v>
      </c>
      <c r="H7" s="2" t="s">
        <v>43</v>
      </c>
      <c r="I7" s="29" t="s">
        <v>44</v>
      </c>
      <c r="J7" s="29"/>
      <c r="K7" s="29"/>
      <c r="L7" s="29"/>
      <c r="M7" s="29"/>
    </row>
    <row r="8" spans="1:16" ht="18" customHeight="1" x14ac:dyDescent="0.4">
      <c r="B8" s="4">
        <v>4</v>
      </c>
      <c r="C8" s="22">
        <v>101</v>
      </c>
      <c r="D8" s="22">
        <v>54</v>
      </c>
      <c r="E8" s="22">
        <v>109</v>
      </c>
      <c r="F8" s="22">
        <v>35</v>
      </c>
      <c r="H8" s="2" t="s">
        <v>45</v>
      </c>
      <c r="I8" s="29">
        <v>0.84609999999999996</v>
      </c>
      <c r="J8" s="29"/>
      <c r="K8" s="29"/>
      <c r="L8" s="29"/>
      <c r="M8" s="29"/>
    </row>
    <row r="9" spans="1:16" ht="18" customHeight="1" x14ac:dyDescent="0.4">
      <c r="B9" s="4">
        <v>5</v>
      </c>
      <c r="C9" s="22">
        <v>104</v>
      </c>
      <c r="D9" s="22">
        <v>57</v>
      </c>
      <c r="E9" s="22">
        <v>102</v>
      </c>
      <c r="F9" s="22">
        <v>25</v>
      </c>
      <c r="H9" s="2"/>
      <c r="I9" s="29"/>
      <c r="J9" s="29"/>
      <c r="K9" s="29"/>
      <c r="L9" s="29"/>
      <c r="M9" s="29"/>
    </row>
    <row r="10" spans="1:16" ht="18" customHeight="1" x14ac:dyDescent="0.4">
      <c r="B10" s="4">
        <v>6</v>
      </c>
      <c r="C10" s="22">
        <v>100</v>
      </c>
      <c r="D10" s="22">
        <v>54</v>
      </c>
      <c r="E10" s="22">
        <v>88</v>
      </c>
      <c r="F10" s="22">
        <v>40</v>
      </c>
      <c r="H10" s="2"/>
      <c r="I10" s="29"/>
      <c r="J10" s="29"/>
      <c r="K10" s="29"/>
      <c r="L10" s="29"/>
      <c r="M10" s="29"/>
      <c r="N10" s="29"/>
      <c r="O10" s="29"/>
      <c r="P10" s="29"/>
    </row>
    <row r="11" spans="1:16" ht="18" customHeight="1" x14ac:dyDescent="0.4">
      <c r="B11" s="4">
        <v>7</v>
      </c>
      <c r="C11" s="22">
        <v>99</v>
      </c>
      <c r="D11" s="22">
        <v>48</v>
      </c>
      <c r="E11" s="22">
        <v>103</v>
      </c>
      <c r="F11" s="22">
        <v>62</v>
      </c>
      <c r="H11" s="38" t="s">
        <v>68</v>
      </c>
      <c r="I11" s="39" t="s">
        <v>47</v>
      </c>
      <c r="J11" s="39" t="s">
        <v>48</v>
      </c>
      <c r="K11" s="39" t="s">
        <v>49</v>
      </c>
      <c r="L11" s="39" t="s">
        <v>50</v>
      </c>
      <c r="M11" s="39" t="s">
        <v>87</v>
      </c>
      <c r="N11" s="29"/>
      <c r="O11" s="29"/>
      <c r="P11" s="29"/>
    </row>
    <row r="12" spans="1:16" ht="18" customHeight="1" x14ac:dyDescent="0.4">
      <c r="B12" s="4">
        <v>8</v>
      </c>
      <c r="C12" s="22">
        <v>102</v>
      </c>
      <c r="D12" s="22">
        <v>20</v>
      </c>
      <c r="E12" s="22">
        <v>108</v>
      </c>
      <c r="F12" s="22">
        <v>68</v>
      </c>
      <c r="H12" s="2" t="s">
        <v>64</v>
      </c>
      <c r="I12" s="29">
        <v>51.5</v>
      </c>
      <c r="J12" s="29" t="s">
        <v>91</v>
      </c>
      <c r="K12" s="29" t="s">
        <v>44</v>
      </c>
      <c r="L12" s="29" t="s">
        <v>42</v>
      </c>
      <c r="M12" s="29" t="s">
        <v>89</v>
      </c>
      <c r="N12" s="29"/>
      <c r="O12" s="29"/>
      <c r="P12" s="29"/>
    </row>
    <row r="13" spans="1:16" ht="18" customHeight="1" x14ac:dyDescent="0.4">
      <c r="B13" s="4">
        <v>9</v>
      </c>
      <c r="C13" s="22">
        <v>100</v>
      </c>
      <c r="D13" s="22">
        <v>64</v>
      </c>
      <c r="E13" s="22">
        <v>90</v>
      </c>
      <c r="F13" s="22">
        <v>61</v>
      </c>
      <c r="H13" s="2" t="s">
        <v>66</v>
      </c>
      <c r="I13" s="29">
        <v>-47.1</v>
      </c>
      <c r="J13" s="29" t="s">
        <v>51</v>
      </c>
      <c r="K13" s="29" t="s">
        <v>44</v>
      </c>
      <c r="L13" s="29" t="s">
        <v>42</v>
      </c>
      <c r="M13" s="29" t="s">
        <v>89</v>
      </c>
      <c r="N13" s="29"/>
      <c r="O13" s="29"/>
      <c r="P13" s="29"/>
    </row>
    <row r="14" spans="1:16" ht="18" customHeight="1" x14ac:dyDescent="0.4">
      <c r="B14" s="15">
        <v>10</v>
      </c>
      <c r="C14" s="23">
        <v>100</v>
      </c>
      <c r="D14" s="23">
        <v>45</v>
      </c>
      <c r="E14" s="23">
        <v>90</v>
      </c>
      <c r="F14" s="23">
        <v>44</v>
      </c>
      <c r="H14" s="2" t="s">
        <v>67</v>
      </c>
      <c r="I14" s="29">
        <v>2.5</v>
      </c>
      <c r="J14" s="29" t="s">
        <v>52</v>
      </c>
      <c r="K14" s="29" t="s">
        <v>53</v>
      </c>
      <c r="L14" s="29" t="s">
        <v>54</v>
      </c>
      <c r="M14" s="29">
        <v>0.9607</v>
      </c>
      <c r="N14" s="29"/>
      <c r="O14" s="29"/>
      <c r="P14" s="29"/>
    </row>
    <row r="15" spans="1:16" x14ac:dyDescent="0.4">
      <c r="B15" s="4" t="s">
        <v>6</v>
      </c>
      <c r="C15" s="14">
        <f>AVERAGE(C5:C14)</f>
        <v>100</v>
      </c>
      <c r="D15" s="14">
        <f t="shared" ref="D15:F15" si="0">AVERAGE(D5:D14)</f>
        <v>48.5</v>
      </c>
      <c r="E15" s="14">
        <f t="shared" si="0"/>
        <v>95.6</v>
      </c>
      <c r="F15" s="14">
        <f t="shared" si="0"/>
        <v>46</v>
      </c>
      <c r="H15" s="2" t="s">
        <v>65</v>
      </c>
      <c r="I15" s="29">
        <v>49.6</v>
      </c>
      <c r="J15" s="29" t="s">
        <v>55</v>
      </c>
      <c r="K15" s="29" t="s">
        <v>44</v>
      </c>
      <c r="L15" s="29" t="s">
        <v>42</v>
      </c>
      <c r="M15" s="29" t="s">
        <v>89</v>
      </c>
      <c r="N15" s="29"/>
      <c r="O15" s="29"/>
      <c r="P15" s="29"/>
    </row>
    <row r="16" spans="1:16" ht="18" customHeight="1" x14ac:dyDescent="0.4">
      <c r="B16" s="4" t="s">
        <v>7</v>
      </c>
      <c r="C16" s="14">
        <f>STDEV(C5:C14)</f>
        <v>2.5819888974716112</v>
      </c>
      <c r="D16" s="14">
        <f t="shared" ref="D16:F16" si="1">STDEV(D5:D14)</f>
        <v>13.542115377181251</v>
      </c>
      <c r="E16" s="14">
        <f t="shared" si="1"/>
        <v>8.9343283028005089</v>
      </c>
      <c r="F16" s="14">
        <f t="shared" si="1"/>
        <v>15.790292376436016</v>
      </c>
      <c r="H16" s="2"/>
      <c r="I16" s="29"/>
      <c r="J16" s="29"/>
      <c r="K16" s="29"/>
      <c r="L16" s="29"/>
      <c r="M16" s="29"/>
      <c r="N16" s="29"/>
      <c r="O16" s="29"/>
      <c r="P16" s="29"/>
    </row>
    <row r="17" spans="2:16" ht="18" customHeight="1" x14ac:dyDescent="0.4">
      <c r="B17" s="4" t="s">
        <v>8</v>
      </c>
      <c r="C17" s="14">
        <f>C16/SQRT(COUNT(C5:C14))</f>
        <v>0.81649658092772592</v>
      </c>
      <c r="D17" s="14">
        <f t="shared" ref="D17:F17" si="2">D16/SQRT(COUNT(D5:D14))</f>
        <v>4.2823928928682955</v>
      </c>
      <c r="E17" s="14">
        <f t="shared" si="2"/>
        <v>2.8252826800556119</v>
      </c>
      <c r="F17" s="14">
        <f t="shared" si="2"/>
        <v>4.993328882953068</v>
      </c>
      <c r="H17" s="2"/>
      <c r="I17" s="29"/>
      <c r="J17" s="29"/>
      <c r="K17" s="29"/>
      <c r="L17" s="29"/>
      <c r="M17" s="29"/>
      <c r="N17" s="29"/>
      <c r="O17" s="29"/>
      <c r="P17" s="29"/>
    </row>
    <row r="18" spans="2:16" ht="18" customHeight="1" x14ac:dyDescent="0.4">
      <c r="H18" s="38" t="s">
        <v>56</v>
      </c>
      <c r="I18" s="39" t="s">
        <v>57</v>
      </c>
      <c r="J18" s="39" t="s">
        <v>58</v>
      </c>
      <c r="K18" s="39" t="s">
        <v>47</v>
      </c>
      <c r="L18" s="39" t="s">
        <v>59</v>
      </c>
      <c r="M18" s="39" t="s">
        <v>60</v>
      </c>
      <c r="N18" s="39" t="s">
        <v>61</v>
      </c>
      <c r="O18" s="39" t="s">
        <v>62</v>
      </c>
      <c r="P18" s="39" t="s">
        <v>10</v>
      </c>
    </row>
    <row r="19" spans="2:16" ht="18" customHeight="1" x14ac:dyDescent="0.4">
      <c r="H19" s="2" t="s">
        <v>64</v>
      </c>
      <c r="I19" s="29">
        <v>100</v>
      </c>
      <c r="J19" s="29">
        <v>48.5</v>
      </c>
      <c r="K19" s="29">
        <v>51.5</v>
      </c>
      <c r="L19" s="29">
        <v>5.0949999999999998</v>
      </c>
      <c r="M19" s="29">
        <v>10</v>
      </c>
      <c r="N19" s="29">
        <v>10</v>
      </c>
      <c r="O19" s="29">
        <v>14.29</v>
      </c>
      <c r="P19" s="29">
        <v>36</v>
      </c>
    </row>
    <row r="20" spans="2:16" ht="18" customHeight="1" x14ac:dyDescent="0.4">
      <c r="H20" s="2" t="s">
        <v>66</v>
      </c>
      <c r="I20" s="29">
        <v>48.5</v>
      </c>
      <c r="J20" s="29">
        <v>95.6</v>
      </c>
      <c r="K20" s="29">
        <v>-47.1</v>
      </c>
      <c r="L20" s="29">
        <v>5.0949999999999998</v>
      </c>
      <c r="M20" s="29">
        <v>10</v>
      </c>
      <c r="N20" s="29">
        <v>10</v>
      </c>
      <c r="O20" s="29">
        <v>13.07</v>
      </c>
      <c r="P20" s="29">
        <v>36</v>
      </c>
    </row>
    <row r="21" spans="2:16" ht="18" customHeight="1" x14ac:dyDescent="0.4">
      <c r="H21" s="2" t="s">
        <v>67</v>
      </c>
      <c r="I21" s="29">
        <v>48.5</v>
      </c>
      <c r="J21" s="29">
        <v>46</v>
      </c>
      <c r="K21" s="29">
        <v>2.5</v>
      </c>
      <c r="L21" s="29">
        <v>5.0949999999999998</v>
      </c>
      <c r="M21" s="29">
        <v>10</v>
      </c>
      <c r="N21" s="29">
        <v>10</v>
      </c>
      <c r="O21" s="29">
        <v>0.69389999999999996</v>
      </c>
      <c r="P21" s="29">
        <v>36</v>
      </c>
    </row>
    <row r="22" spans="2:16" ht="18" customHeight="1" x14ac:dyDescent="0.4">
      <c r="H22" s="2" t="s">
        <v>65</v>
      </c>
      <c r="I22" s="29">
        <v>95.6</v>
      </c>
      <c r="J22" s="29">
        <v>46</v>
      </c>
      <c r="K22" s="29">
        <v>49.6</v>
      </c>
      <c r="L22" s="29">
        <v>5.0949999999999998</v>
      </c>
      <c r="M22" s="29">
        <v>10</v>
      </c>
      <c r="N22" s="29">
        <v>10</v>
      </c>
      <c r="O22" s="29">
        <v>13.77</v>
      </c>
      <c r="P22" s="29">
        <v>36</v>
      </c>
    </row>
    <row r="23" spans="2:16" ht="18" customHeight="1" x14ac:dyDescent="0.4">
      <c r="H23" s="2"/>
      <c r="I23" s="29"/>
      <c r="J23" s="29"/>
      <c r="K23" s="29"/>
      <c r="L23" s="29"/>
      <c r="M23" s="29"/>
      <c r="N23" s="29"/>
      <c r="O23" s="29"/>
      <c r="P23" s="29"/>
    </row>
    <row r="24" spans="2:16" x14ac:dyDescent="0.4">
      <c r="H24" s="2"/>
      <c r="I24" s="29"/>
      <c r="J24" s="29"/>
      <c r="K24" s="29"/>
      <c r="L24" s="29"/>
      <c r="M24" s="29"/>
      <c r="N24" s="29"/>
      <c r="O24" s="29"/>
      <c r="P24" s="29"/>
    </row>
    <row r="28" spans="2:16" ht="18" customHeight="1" x14ac:dyDescent="0.4"/>
    <row r="29" spans="2:16" ht="18" customHeight="1" x14ac:dyDescent="0.4"/>
    <row r="30" spans="2:16" ht="18" customHeight="1" x14ac:dyDescent="0.4"/>
    <row r="31" spans="2:16" ht="18" customHeight="1" x14ac:dyDescent="0.4"/>
    <row r="32" spans="2:16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</sheetData>
  <mergeCells count="1">
    <mergeCell ref="D3:F3"/>
  </mergeCells>
  <phoneticPr fontId="1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zoomScale="85" zoomScaleNormal="85" workbookViewId="0">
      <selection activeCell="C43" sqref="C43"/>
    </sheetView>
  </sheetViews>
  <sheetFormatPr defaultColWidth="12.8125" defaultRowHeight="15" x14ac:dyDescent="0.4"/>
  <cols>
    <col min="1" max="2" width="12.8125" style="4"/>
    <col min="3" max="10" width="15.8125" style="4" customWidth="1"/>
    <col min="11" max="16384" width="12.8125" style="4"/>
  </cols>
  <sheetData>
    <row r="1" spans="1:10" x14ac:dyDescent="0.4">
      <c r="A1" s="27" t="s">
        <v>83</v>
      </c>
    </row>
    <row r="3" spans="1:10" x14ac:dyDescent="0.4">
      <c r="B3" s="12"/>
      <c r="C3" s="51" t="s">
        <v>16</v>
      </c>
      <c r="D3" s="51"/>
      <c r="E3" s="52" t="s">
        <v>72</v>
      </c>
      <c r="F3" s="52"/>
      <c r="G3" s="52"/>
      <c r="H3" s="52"/>
      <c r="I3" s="52"/>
      <c r="J3" s="52"/>
    </row>
    <row r="4" spans="1:10" x14ac:dyDescent="0.4">
      <c r="B4" s="53" t="s">
        <v>14</v>
      </c>
      <c r="C4" s="51" t="s">
        <v>17</v>
      </c>
      <c r="D4" s="51"/>
      <c r="E4" s="52" t="s">
        <v>18</v>
      </c>
      <c r="F4" s="52"/>
      <c r="G4" s="52" t="s">
        <v>19</v>
      </c>
      <c r="H4" s="52"/>
      <c r="I4" s="52" t="s">
        <v>20</v>
      </c>
      <c r="J4" s="52"/>
    </row>
    <row r="5" spans="1:10" x14ac:dyDescent="0.4">
      <c r="B5" s="54"/>
      <c r="C5" s="20" t="s">
        <v>21</v>
      </c>
      <c r="D5" s="20" t="s">
        <v>22</v>
      </c>
      <c r="E5" s="20" t="s">
        <v>21</v>
      </c>
      <c r="F5" s="20" t="s">
        <v>22</v>
      </c>
      <c r="G5" s="20" t="s">
        <v>21</v>
      </c>
      <c r="H5" s="20" t="s">
        <v>22</v>
      </c>
      <c r="I5" s="20" t="s">
        <v>21</v>
      </c>
      <c r="J5" s="20" t="s">
        <v>22</v>
      </c>
    </row>
    <row r="6" spans="1:10" x14ac:dyDescent="0.4">
      <c r="B6" s="4">
        <v>1</v>
      </c>
      <c r="C6" s="4">
        <v>364</v>
      </c>
      <c r="D6" s="4">
        <v>178</v>
      </c>
      <c r="E6" s="4">
        <v>125</v>
      </c>
      <c r="F6" s="4">
        <v>7</v>
      </c>
      <c r="G6" s="4">
        <v>280</v>
      </c>
      <c r="H6" s="12">
        <v>76</v>
      </c>
      <c r="I6" s="4">
        <v>200</v>
      </c>
      <c r="J6" s="12">
        <v>11</v>
      </c>
    </row>
    <row r="7" spans="1:10" x14ac:dyDescent="0.4">
      <c r="B7" s="4">
        <v>2</v>
      </c>
      <c r="C7" s="4">
        <v>145</v>
      </c>
      <c r="D7" s="4">
        <v>110</v>
      </c>
      <c r="E7" s="4">
        <v>172</v>
      </c>
      <c r="F7" s="4">
        <v>3</v>
      </c>
      <c r="G7" s="4">
        <v>183</v>
      </c>
      <c r="H7" s="4">
        <v>72</v>
      </c>
      <c r="I7" s="4">
        <v>32</v>
      </c>
      <c r="J7" s="4">
        <v>1</v>
      </c>
    </row>
    <row r="8" spans="1:10" x14ac:dyDescent="0.4">
      <c r="B8" s="4">
        <v>3</v>
      </c>
      <c r="C8" s="4">
        <v>85</v>
      </c>
      <c r="D8" s="4">
        <v>55</v>
      </c>
      <c r="E8" s="4">
        <v>155</v>
      </c>
      <c r="F8" s="4">
        <v>12</v>
      </c>
      <c r="G8" s="4">
        <v>320</v>
      </c>
      <c r="H8" s="4">
        <v>59</v>
      </c>
      <c r="I8" s="4">
        <v>90</v>
      </c>
      <c r="J8" s="4">
        <v>3</v>
      </c>
    </row>
    <row r="9" spans="1:10" x14ac:dyDescent="0.4">
      <c r="B9" s="4">
        <v>4</v>
      </c>
      <c r="C9" s="22"/>
      <c r="D9" s="22"/>
      <c r="E9" s="4">
        <v>212</v>
      </c>
      <c r="F9" s="4">
        <v>8</v>
      </c>
      <c r="G9" s="4">
        <v>159</v>
      </c>
      <c r="H9" s="4">
        <v>36</v>
      </c>
      <c r="I9" s="4">
        <v>108</v>
      </c>
      <c r="J9" s="4">
        <v>3</v>
      </c>
    </row>
    <row r="10" spans="1:10" x14ac:dyDescent="0.4">
      <c r="B10" s="15">
        <v>5</v>
      </c>
      <c r="C10" s="23"/>
      <c r="D10" s="23"/>
      <c r="E10" s="15">
        <v>195</v>
      </c>
      <c r="F10" s="15">
        <v>6</v>
      </c>
      <c r="G10" s="15">
        <v>298</v>
      </c>
      <c r="H10" s="15">
        <v>17</v>
      </c>
      <c r="I10" s="15">
        <v>161</v>
      </c>
      <c r="J10" s="15">
        <v>10</v>
      </c>
    </row>
    <row r="11" spans="1:10" x14ac:dyDescent="0.4">
      <c r="B11" s="4" t="s">
        <v>23</v>
      </c>
      <c r="C11" s="24">
        <f>SUM(C6:C10)</f>
        <v>594</v>
      </c>
      <c r="D11" s="24">
        <f t="shared" ref="D11:J11" si="0">SUM(D6:D10)</f>
        <v>343</v>
      </c>
      <c r="E11" s="24">
        <f t="shared" si="0"/>
        <v>859</v>
      </c>
      <c r="F11" s="24">
        <f t="shared" si="0"/>
        <v>36</v>
      </c>
      <c r="G11" s="24">
        <f t="shared" si="0"/>
        <v>1240</v>
      </c>
      <c r="H11" s="24">
        <f t="shared" si="0"/>
        <v>260</v>
      </c>
      <c r="I11" s="24">
        <f t="shared" si="0"/>
        <v>591</v>
      </c>
      <c r="J11" s="24">
        <f t="shared" si="0"/>
        <v>28</v>
      </c>
    </row>
    <row r="12" spans="1:10" x14ac:dyDescent="0.4">
      <c r="C12" s="24"/>
      <c r="D12" s="24"/>
      <c r="E12" s="24"/>
      <c r="F12" s="24"/>
      <c r="G12" s="24"/>
      <c r="H12" s="24"/>
      <c r="I12" s="24"/>
      <c r="J12" s="24"/>
    </row>
    <row r="13" spans="1:10" x14ac:dyDescent="0.4">
      <c r="C13" s="17" t="s">
        <v>24</v>
      </c>
      <c r="D13" s="14">
        <f>D11/C11*100</f>
        <v>57.744107744107744</v>
      </c>
      <c r="E13" s="14"/>
      <c r="F13" s="14">
        <f>F11/E11*100</f>
        <v>4.1909196740395807</v>
      </c>
      <c r="G13" s="14"/>
      <c r="H13" s="14">
        <f>H11/G11*100</f>
        <v>20.967741935483872</v>
      </c>
      <c r="I13" s="14"/>
      <c r="J13" s="14">
        <f>J11/I11*100</f>
        <v>4.7377326565143827</v>
      </c>
    </row>
    <row r="14" spans="1:10" x14ac:dyDescent="0.4">
      <c r="B14" s="4" t="s">
        <v>25</v>
      </c>
      <c r="C14" s="14" t="s">
        <v>26</v>
      </c>
      <c r="D14" s="25">
        <v>61.753599999999999</v>
      </c>
      <c r="E14" s="14"/>
      <c r="F14" s="14">
        <v>5.7550410000000003</v>
      </c>
      <c r="H14" s="14">
        <v>23.3414</v>
      </c>
      <c r="J14" s="26">
        <v>6.7748039999999996</v>
      </c>
    </row>
    <row r="15" spans="1:10" x14ac:dyDescent="0.4">
      <c r="C15" s="4" t="s">
        <v>27</v>
      </c>
      <c r="D15" s="14">
        <v>53.657240000000002</v>
      </c>
      <c r="F15" s="14">
        <v>2.9522390000000001</v>
      </c>
      <c r="H15" s="14">
        <v>18.732620000000001</v>
      </c>
      <c r="J15" s="14">
        <v>3.170938</v>
      </c>
    </row>
    <row r="16" spans="1:10" x14ac:dyDescent="0.4">
      <c r="C16" s="14" t="s">
        <v>28</v>
      </c>
      <c r="D16" s="14">
        <f>D14-D13</f>
        <v>4.0094922558922548</v>
      </c>
      <c r="E16" s="14"/>
      <c r="F16" s="14">
        <f t="shared" ref="F16:J16" si="1">F14-F13</f>
        <v>1.5641213259604196</v>
      </c>
      <c r="G16" s="14"/>
      <c r="H16" s="14">
        <f t="shared" si="1"/>
        <v>2.3736580645161283</v>
      </c>
      <c r="I16" s="14"/>
      <c r="J16" s="14">
        <f t="shared" si="1"/>
        <v>2.0370713434856169</v>
      </c>
    </row>
    <row r="17" spans="2:10" x14ac:dyDescent="0.4">
      <c r="C17" s="4" t="s">
        <v>29</v>
      </c>
      <c r="D17" s="14">
        <f>D13-D15</f>
        <v>4.0868677441077423</v>
      </c>
      <c r="E17" s="14"/>
      <c r="F17" s="14">
        <f t="shared" ref="F17:J17" si="2">F13-F15</f>
        <v>1.2386806740395806</v>
      </c>
      <c r="G17" s="14"/>
      <c r="H17" s="14">
        <f t="shared" si="2"/>
        <v>2.2351219354838712</v>
      </c>
      <c r="I17" s="14"/>
      <c r="J17" s="14">
        <f t="shared" si="2"/>
        <v>1.5667946565143827</v>
      </c>
    </row>
    <row r="19" spans="2:10" x14ac:dyDescent="0.4">
      <c r="B19" s="17" t="s">
        <v>30</v>
      </c>
      <c r="C19" s="17" t="s">
        <v>92</v>
      </c>
      <c r="D19" s="14">
        <f>D13/$D$13*100</f>
        <v>100</v>
      </c>
      <c r="E19" s="14"/>
      <c r="F19" s="14">
        <f t="shared" ref="F19:J19" si="3">F13/$D$13*100</f>
        <v>7.2577442751589238</v>
      </c>
      <c r="G19" s="14"/>
      <c r="H19" s="14">
        <f t="shared" si="3"/>
        <v>36.31148311859306</v>
      </c>
      <c r="I19" s="14"/>
      <c r="J19" s="14">
        <f t="shared" si="3"/>
        <v>8.2047032010773862</v>
      </c>
    </row>
    <row r="20" spans="2:10" x14ac:dyDescent="0.4">
      <c r="B20" s="4" t="s">
        <v>25</v>
      </c>
      <c r="C20" s="14" t="s">
        <v>28</v>
      </c>
      <c r="D20" s="14">
        <f>D16/$D$13*100</f>
        <v>6.9435521865889189</v>
      </c>
      <c r="E20" s="14"/>
      <c r="F20" s="14">
        <f t="shared" ref="F20:J20" si="4">F16/$D$13*100</f>
        <v>2.7087115674066742</v>
      </c>
      <c r="G20" s="14"/>
      <c r="H20" s="14">
        <f t="shared" si="4"/>
        <v>4.1106498260133533</v>
      </c>
      <c r="I20" s="14"/>
      <c r="J20" s="14">
        <f t="shared" si="4"/>
        <v>3.5277562041704269</v>
      </c>
    </row>
    <row r="21" spans="2:10" x14ac:dyDescent="0.4">
      <c r="C21" s="4" t="s">
        <v>29</v>
      </c>
      <c r="D21" s="14">
        <f>D17/$D$13*100</f>
        <v>7.0775493877550986</v>
      </c>
      <c r="E21" s="14"/>
      <c r="F21" s="14">
        <f t="shared" ref="F21:J21" si="5">F17/$D$13*100</f>
        <v>2.145120467578749</v>
      </c>
      <c r="G21" s="14"/>
      <c r="H21" s="14">
        <f t="shared" si="5"/>
        <v>3.870735946581398</v>
      </c>
      <c r="I21" s="14"/>
      <c r="J21" s="14">
        <f t="shared" si="5"/>
        <v>2.7133411835846744</v>
      </c>
    </row>
    <row r="24" spans="2:10" x14ac:dyDescent="0.4">
      <c r="E24" s="37"/>
      <c r="F24" s="41" t="s">
        <v>13</v>
      </c>
      <c r="G24" s="42"/>
      <c r="H24" s="42"/>
    </row>
    <row r="25" spans="2:10" x14ac:dyDescent="0.4">
      <c r="F25" s="55" t="s">
        <v>15</v>
      </c>
      <c r="G25" s="55"/>
      <c r="H25" s="55"/>
    </row>
    <row r="26" spans="2:10" x14ac:dyDescent="0.4">
      <c r="F26" s="5" t="s">
        <v>18</v>
      </c>
      <c r="G26" s="5" t="s">
        <v>19</v>
      </c>
      <c r="H26" s="5" t="s">
        <v>38</v>
      </c>
    </row>
    <row r="27" spans="2:10" x14ac:dyDescent="0.4">
      <c r="E27" s="30" t="s">
        <v>71</v>
      </c>
      <c r="F27" s="33">
        <v>4.1909196740395807</v>
      </c>
      <c r="G27" s="33">
        <v>20.967741935483872</v>
      </c>
      <c r="H27" s="33">
        <v>4.7377326565143827</v>
      </c>
    </row>
    <row r="30" spans="2:10" x14ac:dyDescent="0.4">
      <c r="E30" s="30"/>
      <c r="F30" s="32" t="s">
        <v>74</v>
      </c>
      <c r="G30" s="32" t="s">
        <v>75</v>
      </c>
      <c r="H30" s="32" t="s">
        <v>76</v>
      </c>
    </row>
    <row r="31" spans="2:10" x14ac:dyDescent="0.4">
      <c r="E31" s="30" t="s">
        <v>78</v>
      </c>
      <c r="F31" s="34">
        <f>(G27-F27)/100</f>
        <v>0.16776822261444291</v>
      </c>
      <c r="G31" s="34">
        <f>(H27-F27)/100</f>
        <v>5.4681298247480203E-3</v>
      </c>
      <c r="H31" s="34">
        <f>(G27-H27)/100</f>
        <v>0.1623000927896949</v>
      </c>
    </row>
    <row r="32" spans="2:10" x14ac:dyDescent="0.4">
      <c r="E32" s="30" t="s">
        <v>77</v>
      </c>
      <c r="F32" s="30">
        <v>5.2990000000000002E-2</v>
      </c>
      <c r="G32" s="30">
        <v>6.2640000000000001E-2</v>
      </c>
      <c r="H32" s="30">
        <v>6.4100000000000004E-2</v>
      </c>
    </row>
    <row r="33" spans="4:8" x14ac:dyDescent="0.4">
      <c r="E33" s="29" t="s">
        <v>73</v>
      </c>
      <c r="F33" s="30" t="s">
        <v>79</v>
      </c>
      <c r="G33" s="30" t="s">
        <v>80</v>
      </c>
      <c r="H33" s="30" t="s">
        <v>81</v>
      </c>
    </row>
    <row r="34" spans="4:8" x14ac:dyDescent="0.4">
      <c r="D34" s="4" t="s">
        <v>93</v>
      </c>
      <c r="F34" s="22"/>
    </row>
    <row r="35" spans="4:8" x14ac:dyDescent="0.4">
      <c r="F35" s="22"/>
    </row>
  </sheetData>
  <mergeCells count="8">
    <mergeCell ref="G4:H4"/>
    <mergeCell ref="I4:J4"/>
    <mergeCell ref="B4:B5"/>
    <mergeCell ref="F25:H25"/>
    <mergeCell ref="E3:J3"/>
    <mergeCell ref="C3:D3"/>
    <mergeCell ref="C4:D4"/>
    <mergeCell ref="E4:F4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topLeftCell="C1" zoomScale="70" zoomScaleNormal="70" workbookViewId="0">
      <selection activeCell="Q15" sqref="Q15"/>
    </sheetView>
  </sheetViews>
  <sheetFormatPr defaultColWidth="12.8125" defaultRowHeight="15" x14ac:dyDescent="0.4"/>
  <cols>
    <col min="1" max="1" width="19.8125" style="4" customWidth="1"/>
    <col min="2" max="11" width="12.8125" style="4"/>
    <col min="12" max="12" width="80.5625" style="4" bestFit="1" customWidth="1"/>
    <col min="13" max="13" width="21.9375" style="4" bestFit="1" customWidth="1"/>
    <col min="14" max="14" width="20.6875" style="4" bestFit="1" customWidth="1"/>
    <col min="15" max="15" width="20.0625" style="4" bestFit="1" customWidth="1"/>
    <col min="16" max="16" width="14.3125" style="4" bestFit="1" customWidth="1"/>
    <col min="17" max="17" width="36.0625" style="4" bestFit="1" customWidth="1"/>
    <col min="18" max="16384" width="12.8125" style="4"/>
  </cols>
  <sheetData>
    <row r="1" spans="1:17" x14ac:dyDescent="0.4">
      <c r="A1" s="4" t="s">
        <v>86</v>
      </c>
    </row>
    <row r="2" spans="1:17" x14ac:dyDescent="0.4">
      <c r="L2" s="38" t="s">
        <v>101</v>
      </c>
      <c r="M2" s="37"/>
      <c r="N2" s="37"/>
      <c r="O2" s="37"/>
      <c r="P2" s="37"/>
      <c r="Q2" s="37"/>
    </row>
    <row r="3" spans="1:17" x14ac:dyDescent="0.4">
      <c r="B3" s="36"/>
      <c r="C3" s="36"/>
      <c r="D3" s="36"/>
      <c r="E3" s="36"/>
      <c r="F3" s="36"/>
      <c r="G3" s="36"/>
      <c r="H3" s="36"/>
      <c r="I3" s="36"/>
      <c r="J3" s="36"/>
      <c r="L3" s="4" t="s">
        <v>94</v>
      </c>
      <c r="M3" s="3" t="s">
        <v>53</v>
      </c>
      <c r="N3" s="3"/>
      <c r="O3" s="3"/>
      <c r="P3" s="3"/>
      <c r="Q3" s="3"/>
    </row>
    <row r="4" spans="1:17" x14ac:dyDescent="0.4">
      <c r="A4" s="35" t="s">
        <v>82</v>
      </c>
      <c r="B4" s="57">
        <v>0</v>
      </c>
      <c r="C4" s="57"/>
      <c r="D4" s="57"/>
      <c r="E4" s="57">
        <v>7</v>
      </c>
      <c r="F4" s="57"/>
      <c r="G4" s="57"/>
      <c r="H4" s="57">
        <v>14</v>
      </c>
      <c r="I4" s="57"/>
      <c r="J4" s="57"/>
      <c r="L4" s="2" t="s">
        <v>100</v>
      </c>
      <c r="M4" s="6">
        <v>0.05</v>
      </c>
      <c r="N4" s="6"/>
      <c r="O4" s="6"/>
      <c r="P4" s="6"/>
      <c r="Q4" s="6"/>
    </row>
    <row r="5" spans="1:17" x14ac:dyDescent="0.4">
      <c r="A5" s="55" t="s">
        <v>5</v>
      </c>
      <c r="B5" s="51" t="s">
        <v>12</v>
      </c>
      <c r="C5" s="51"/>
      <c r="D5" s="51"/>
      <c r="E5" s="51"/>
      <c r="F5" s="51"/>
      <c r="G5" s="51"/>
      <c r="H5" s="51"/>
      <c r="I5" s="51"/>
      <c r="J5" s="51"/>
      <c r="L5" s="38" t="s">
        <v>95</v>
      </c>
      <c r="M5" s="44" t="s">
        <v>96</v>
      </c>
      <c r="N5" s="44" t="s">
        <v>11</v>
      </c>
      <c r="O5" s="44" t="s">
        <v>41</v>
      </c>
      <c r="P5" s="44" t="s">
        <v>49</v>
      </c>
      <c r="Q5" s="44" t="s">
        <v>123</v>
      </c>
    </row>
    <row r="6" spans="1:17" x14ac:dyDescent="0.4">
      <c r="A6" s="55"/>
      <c r="B6" s="51" t="s">
        <v>1</v>
      </c>
      <c r="C6" s="51"/>
      <c r="D6" s="7" t="s">
        <v>0</v>
      </c>
      <c r="E6" s="51" t="s">
        <v>2</v>
      </c>
      <c r="F6" s="51"/>
      <c r="G6" s="7" t="s">
        <v>0</v>
      </c>
      <c r="H6" s="51" t="s">
        <v>1</v>
      </c>
      <c r="I6" s="51"/>
      <c r="J6" s="7" t="s">
        <v>0</v>
      </c>
      <c r="L6" s="2" t="s">
        <v>97</v>
      </c>
      <c r="M6" s="6">
        <v>28.45</v>
      </c>
      <c r="N6" s="43" t="s">
        <v>89</v>
      </c>
      <c r="O6" s="43" t="s">
        <v>42</v>
      </c>
      <c r="P6" s="43" t="s">
        <v>44</v>
      </c>
      <c r="Q6" s="6"/>
    </row>
    <row r="7" spans="1:17" x14ac:dyDescent="0.4">
      <c r="A7" s="57"/>
      <c r="B7" s="8" t="s">
        <v>0</v>
      </c>
      <c r="C7" s="56" t="s">
        <v>3</v>
      </c>
      <c r="D7" s="56"/>
      <c r="E7" s="8" t="s">
        <v>0</v>
      </c>
      <c r="F7" s="56" t="s">
        <v>3</v>
      </c>
      <c r="G7" s="56"/>
      <c r="H7" s="8" t="s">
        <v>0</v>
      </c>
      <c r="I7" s="56" t="s">
        <v>3</v>
      </c>
      <c r="J7" s="56"/>
      <c r="L7" s="4" t="s">
        <v>98</v>
      </c>
      <c r="M7" s="4">
        <v>30.31</v>
      </c>
      <c r="N7" s="17" t="s">
        <v>89</v>
      </c>
      <c r="O7" s="17" t="s">
        <v>42</v>
      </c>
      <c r="P7" s="17" t="s">
        <v>44</v>
      </c>
    </row>
    <row r="8" spans="1:17" x14ac:dyDescent="0.4">
      <c r="A8" s="9" t="s">
        <v>4</v>
      </c>
      <c r="B8" s="10"/>
      <c r="C8" s="11"/>
      <c r="D8" s="11"/>
      <c r="E8" s="10"/>
      <c r="F8" s="11"/>
      <c r="G8" s="11"/>
      <c r="H8" s="10"/>
      <c r="I8" s="11"/>
      <c r="J8" s="11"/>
      <c r="L8" s="4" t="s">
        <v>99</v>
      </c>
      <c r="M8" s="3">
        <v>35.06</v>
      </c>
      <c r="N8" s="3" t="s">
        <v>89</v>
      </c>
      <c r="O8" s="3" t="s">
        <v>42</v>
      </c>
      <c r="P8" s="3" t="s">
        <v>44</v>
      </c>
      <c r="Q8" s="3">
        <v>0.6734</v>
      </c>
    </row>
    <row r="9" spans="1:17" x14ac:dyDescent="0.4">
      <c r="A9" s="12">
        <v>1</v>
      </c>
      <c r="B9" s="13">
        <v>4.4375</v>
      </c>
      <c r="C9" s="13">
        <v>4.8499999999999996</v>
      </c>
      <c r="D9" s="13">
        <v>4.0555555555555554</v>
      </c>
      <c r="E9" s="13">
        <v>4.0555555555555598</v>
      </c>
      <c r="F9" s="13">
        <v>4.56666666666667</v>
      </c>
      <c r="G9" s="13">
        <v>3.875</v>
      </c>
      <c r="H9" s="12">
        <v>2.1</v>
      </c>
      <c r="I9" s="13">
        <v>4.5882352941176467</v>
      </c>
      <c r="J9" s="13">
        <v>3.4444444444444446</v>
      </c>
    </row>
    <row r="10" spans="1:17" x14ac:dyDescent="0.4">
      <c r="A10" s="4">
        <v>2</v>
      </c>
      <c r="B10" s="14">
        <v>4.6875</v>
      </c>
      <c r="C10" s="14">
        <v>4.55</v>
      </c>
      <c r="D10" s="14">
        <v>4.1111111111111107</v>
      </c>
      <c r="E10" s="14">
        <v>4.3888888888888893</v>
      </c>
      <c r="F10" s="14">
        <v>4.4222222222222198</v>
      </c>
      <c r="G10" s="14">
        <v>3.9375</v>
      </c>
      <c r="H10" s="14">
        <v>2</v>
      </c>
      <c r="I10" s="14">
        <v>4.1764705882352944</v>
      </c>
      <c r="J10" s="14">
        <v>3.6666666666666665</v>
      </c>
      <c r="L10" s="2"/>
    </row>
    <row r="11" spans="1:17" x14ac:dyDescent="0.4">
      <c r="A11" s="4">
        <v>3</v>
      </c>
      <c r="B11" s="14">
        <v>4.125</v>
      </c>
      <c r="C11" s="14">
        <v>4.45</v>
      </c>
      <c r="D11" s="14">
        <v>4.1111111111111107</v>
      </c>
      <c r="E11" s="14">
        <v>4.2222222222222223</v>
      </c>
      <c r="F11" s="14">
        <v>4.4222222222222198</v>
      </c>
      <c r="G11" s="14">
        <v>3.8125</v>
      </c>
      <c r="H11" s="4">
        <v>1.9</v>
      </c>
      <c r="I11" s="14">
        <v>4.4705882352941178</v>
      </c>
      <c r="J11" s="14">
        <v>3.5555555555555554</v>
      </c>
      <c r="L11" s="38" t="s">
        <v>13</v>
      </c>
      <c r="M11" s="45" t="s">
        <v>47</v>
      </c>
      <c r="N11" s="45" t="s">
        <v>102</v>
      </c>
      <c r="O11" s="45" t="s">
        <v>49</v>
      </c>
      <c r="P11" s="45" t="s">
        <v>50</v>
      </c>
      <c r="Q11" s="45" t="s">
        <v>103</v>
      </c>
    </row>
    <row r="12" spans="1:17" x14ac:dyDescent="0.4">
      <c r="A12" s="4">
        <v>4</v>
      </c>
      <c r="B12" s="14">
        <v>4.125</v>
      </c>
      <c r="C12" s="14">
        <v>4.7</v>
      </c>
      <c r="D12" s="14">
        <v>4.333333333333333</v>
      </c>
      <c r="E12" s="14">
        <v>4.2777777777777777</v>
      </c>
      <c r="F12" s="14">
        <v>4.3333333333333304</v>
      </c>
      <c r="G12" s="14">
        <v>4.25</v>
      </c>
      <c r="H12" s="4">
        <v>2.4</v>
      </c>
      <c r="I12" s="14">
        <v>4.5294117647058822</v>
      </c>
      <c r="J12" s="14">
        <v>3.2777777777777777</v>
      </c>
      <c r="L12" s="31" t="s">
        <v>115</v>
      </c>
    </row>
    <row r="13" spans="1:17" x14ac:dyDescent="0.4">
      <c r="A13" s="15">
        <v>5</v>
      </c>
      <c r="B13" s="16">
        <v>4.0625</v>
      </c>
      <c r="C13" s="16">
        <v>4.5999999999999996</v>
      </c>
      <c r="D13" s="16">
        <v>4.2222222222222223</v>
      </c>
      <c r="E13" s="16">
        <v>3.9444444444444446</v>
      </c>
      <c r="F13" s="16">
        <v>4.3888888888888902</v>
      </c>
      <c r="G13" s="16">
        <v>4.1875</v>
      </c>
      <c r="H13" s="15">
        <v>2.7</v>
      </c>
      <c r="I13" s="16">
        <v>4.5882352941176467</v>
      </c>
      <c r="J13" s="16">
        <v>3.2777777777777777</v>
      </c>
      <c r="L13" s="2" t="s">
        <v>118</v>
      </c>
      <c r="M13" s="22">
        <v>-0.38</v>
      </c>
      <c r="N13" s="22" t="s">
        <v>104</v>
      </c>
      <c r="O13" s="22" t="s">
        <v>53</v>
      </c>
      <c r="P13" s="22" t="s">
        <v>54</v>
      </c>
      <c r="Q13" s="22">
        <v>7.0499999999999993E-2</v>
      </c>
    </row>
    <row r="14" spans="1:17" x14ac:dyDescent="0.4">
      <c r="A14" s="17" t="s">
        <v>6</v>
      </c>
      <c r="B14" s="14">
        <f>AVERAGE(B9:B13)</f>
        <v>4.2874999999999996</v>
      </c>
      <c r="C14" s="14">
        <f t="shared" ref="C14:I14" si="0">AVERAGE(C9:C13)</f>
        <v>4.63</v>
      </c>
      <c r="D14" s="14">
        <f t="shared" si="0"/>
        <v>4.1666666666666661</v>
      </c>
      <c r="E14" s="14">
        <f t="shared" si="0"/>
        <v>4.1777777777777789</v>
      </c>
      <c r="F14" s="14">
        <f t="shared" si="0"/>
        <v>4.4266666666666659</v>
      </c>
      <c r="G14" s="14">
        <f t="shared" si="0"/>
        <v>4.0125000000000002</v>
      </c>
      <c r="H14" s="14">
        <f t="shared" si="0"/>
        <v>2.2200000000000002</v>
      </c>
      <c r="I14" s="14">
        <f t="shared" si="0"/>
        <v>4.4705882352941178</v>
      </c>
      <c r="J14" s="14">
        <f>AVERAGE(J9:J13)</f>
        <v>3.4444444444444442</v>
      </c>
      <c r="L14" s="2" t="s">
        <v>119</v>
      </c>
      <c r="M14" s="4">
        <v>0.12</v>
      </c>
      <c r="N14" s="4" t="s">
        <v>105</v>
      </c>
      <c r="O14" s="4" t="s">
        <v>53</v>
      </c>
      <c r="P14" s="4" t="s">
        <v>54</v>
      </c>
      <c r="Q14" s="46">
        <v>0.6371</v>
      </c>
    </row>
    <row r="15" spans="1:17" x14ac:dyDescent="0.4">
      <c r="A15" s="17" t="s">
        <v>7</v>
      </c>
      <c r="B15" s="14">
        <f>STDEV(B9:B13)</f>
        <v>0.26736562045259293</v>
      </c>
      <c r="C15" s="14">
        <f t="shared" ref="C15:J15" si="1">STDEV(C9:C13)</f>
        <v>0.15247950681976896</v>
      </c>
      <c r="D15" s="14">
        <f t="shared" si="1"/>
        <v>0.11111111111111116</v>
      </c>
      <c r="E15" s="14">
        <f t="shared" si="1"/>
        <v>0.17743021580745832</v>
      </c>
      <c r="F15" s="14">
        <f t="shared" si="1"/>
        <v>8.6281194036967296E-2</v>
      </c>
      <c r="G15" s="14">
        <f t="shared" si="1"/>
        <v>0.19465514377996795</v>
      </c>
      <c r="H15" s="14">
        <f t="shared" si="1"/>
        <v>0.3271085446759201</v>
      </c>
      <c r="I15" s="14">
        <f t="shared" si="1"/>
        <v>0.17149858514250862</v>
      </c>
      <c r="J15" s="14">
        <f t="shared" si="1"/>
        <v>0.17123372230469378</v>
      </c>
      <c r="L15" s="2" t="s">
        <v>120</v>
      </c>
      <c r="M15" s="4">
        <v>0.5</v>
      </c>
      <c r="N15" s="4" t="s">
        <v>106</v>
      </c>
      <c r="O15" s="4" t="s">
        <v>44</v>
      </c>
      <c r="P15" s="4" t="s">
        <v>46</v>
      </c>
      <c r="Q15" s="4">
        <v>1.2999999999999999E-3</v>
      </c>
    </row>
    <row r="16" spans="1:17" x14ac:dyDescent="0.4">
      <c r="A16" s="17" t="s">
        <v>8</v>
      </c>
      <c r="B16" s="14">
        <f>B15/SQRT(COUNT(B9:B13))</f>
        <v>0.11956954043568117</v>
      </c>
      <c r="C16" s="14">
        <f t="shared" ref="C16:J16" si="2">C15/SQRT(COUNT(C9:C13))</f>
        <v>6.819090848492923E-2</v>
      </c>
      <c r="D16" s="14">
        <f t="shared" si="2"/>
        <v>4.9690399499995347E-2</v>
      </c>
      <c r="E16" s="14">
        <f t="shared" si="2"/>
        <v>7.9349204761586911E-2</v>
      </c>
      <c r="F16" s="14">
        <f t="shared" si="2"/>
        <v>3.858612300930167E-2</v>
      </c>
      <c r="G16" s="14">
        <f t="shared" si="2"/>
        <v>8.7052426732400739E-2</v>
      </c>
      <c r="H16" s="14">
        <f t="shared" si="2"/>
        <v>0.14628738838327685</v>
      </c>
      <c r="I16" s="14">
        <f t="shared" si="2"/>
        <v>7.6696498884736938E-2</v>
      </c>
      <c r="J16" s="14">
        <f t="shared" si="2"/>
        <v>7.6578048622723438E-2</v>
      </c>
      <c r="L16" s="2"/>
    </row>
    <row r="17" spans="12:19" x14ac:dyDescent="0.4">
      <c r="L17" s="31" t="s">
        <v>116</v>
      </c>
    </row>
    <row r="18" spans="12:19" x14ac:dyDescent="0.4">
      <c r="L18" s="2" t="s">
        <v>118</v>
      </c>
      <c r="M18" s="4">
        <v>-0.24</v>
      </c>
      <c r="N18" s="4" t="s">
        <v>107</v>
      </c>
      <c r="O18" s="4" t="s">
        <v>53</v>
      </c>
      <c r="P18" s="4" t="s">
        <v>54</v>
      </c>
      <c r="Q18" s="4">
        <v>0.1085</v>
      </c>
    </row>
    <row r="19" spans="12:19" x14ac:dyDescent="0.4">
      <c r="L19" s="2" t="s">
        <v>119</v>
      </c>
      <c r="M19" s="4">
        <v>0.16</v>
      </c>
      <c r="N19" s="22" t="s">
        <v>108</v>
      </c>
      <c r="O19" s="4" t="s">
        <v>53</v>
      </c>
      <c r="P19" s="4" t="s">
        <v>54</v>
      </c>
      <c r="Q19" s="4">
        <v>0.46800000000000003</v>
      </c>
    </row>
    <row r="20" spans="12:19" x14ac:dyDescent="0.4">
      <c r="L20" s="2" t="s">
        <v>120</v>
      </c>
      <c r="M20" s="18">
        <v>0.4</v>
      </c>
      <c r="N20" s="47" t="s">
        <v>109</v>
      </c>
      <c r="O20" s="4" t="s">
        <v>44</v>
      </c>
      <c r="P20" s="4" t="s">
        <v>110</v>
      </c>
      <c r="Q20" s="4">
        <v>2.4500000000000001E-2</v>
      </c>
    </row>
    <row r="21" spans="12:19" x14ac:dyDescent="0.4">
      <c r="L21" s="2"/>
      <c r="M21" s="18"/>
      <c r="N21" s="47"/>
    </row>
    <row r="22" spans="12:19" x14ac:dyDescent="0.4">
      <c r="L22" s="1" t="s">
        <v>117</v>
      </c>
      <c r="M22" s="18"/>
      <c r="N22" s="19"/>
    </row>
    <row r="23" spans="12:19" x14ac:dyDescent="0.4">
      <c r="L23" s="2" t="s">
        <v>118</v>
      </c>
      <c r="M23" s="4">
        <v>-2.2599999999999998</v>
      </c>
      <c r="N23" s="47" t="s">
        <v>111</v>
      </c>
      <c r="O23" s="4" t="s">
        <v>44</v>
      </c>
      <c r="P23" s="4" t="s">
        <v>42</v>
      </c>
      <c r="Q23" s="17" t="s">
        <v>89</v>
      </c>
    </row>
    <row r="24" spans="12:19" x14ac:dyDescent="0.4">
      <c r="L24" s="2" t="s">
        <v>119</v>
      </c>
      <c r="M24" s="4">
        <v>-1.24</v>
      </c>
      <c r="N24" s="19" t="s">
        <v>112</v>
      </c>
      <c r="O24" s="4" t="s">
        <v>44</v>
      </c>
      <c r="P24" s="4" t="s">
        <v>113</v>
      </c>
      <c r="Q24" s="4">
        <v>5.9999999999999995E-4</v>
      </c>
    </row>
    <row r="25" spans="12:19" x14ac:dyDescent="0.4">
      <c r="L25" s="2" t="s">
        <v>120</v>
      </c>
      <c r="M25" s="18">
        <v>1.02</v>
      </c>
      <c r="N25" s="19" t="s">
        <v>114</v>
      </c>
      <c r="O25" s="4" t="s">
        <v>44</v>
      </c>
      <c r="P25" s="4" t="s">
        <v>42</v>
      </c>
      <c r="Q25" s="17" t="s">
        <v>89</v>
      </c>
    </row>
    <row r="27" spans="12:19" x14ac:dyDescent="0.4">
      <c r="L27" s="2"/>
      <c r="M27" s="18"/>
      <c r="N27" s="19"/>
    </row>
    <row r="28" spans="12:19" x14ac:dyDescent="0.4">
      <c r="L28" s="38" t="s">
        <v>56</v>
      </c>
      <c r="M28" s="48" t="s">
        <v>57</v>
      </c>
      <c r="N28" s="49" t="s">
        <v>58</v>
      </c>
      <c r="O28" s="45" t="s">
        <v>47</v>
      </c>
      <c r="P28" s="45" t="s">
        <v>59</v>
      </c>
      <c r="Q28" s="45" t="s">
        <v>121</v>
      </c>
      <c r="R28" s="45" t="s">
        <v>122</v>
      </c>
      <c r="S28" s="45" t="s">
        <v>62</v>
      </c>
    </row>
    <row r="29" spans="12:19" x14ac:dyDescent="0.4">
      <c r="L29" s="31" t="s">
        <v>115</v>
      </c>
    </row>
    <row r="30" spans="12:19" x14ac:dyDescent="0.4">
      <c r="L30" s="2" t="s">
        <v>118</v>
      </c>
      <c r="M30" s="4">
        <v>4.28</v>
      </c>
      <c r="N30" s="4">
        <v>4.66</v>
      </c>
      <c r="O30" s="4">
        <v>-0.38</v>
      </c>
      <c r="P30" s="4">
        <v>0.13780000000000001</v>
      </c>
      <c r="Q30" s="4">
        <v>5</v>
      </c>
      <c r="R30" s="4">
        <v>5</v>
      </c>
      <c r="S30" s="4">
        <v>3.899</v>
      </c>
    </row>
    <row r="31" spans="12:19" x14ac:dyDescent="0.4">
      <c r="L31" s="2" t="s">
        <v>119</v>
      </c>
      <c r="M31" s="4">
        <v>4.28</v>
      </c>
      <c r="N31" s="4">
        <v>4.16</v>
      </c>
      <c r="O31" s="4">
        <v>0.12</v>
      </c>
      <c r="P31" s="4">
        <v>0.1265</v>
      </c>
      <c r="Q31" s="4">
        <v>5</v>
      </c>
      <c r="R31" s="4">
        <v>5</v>
      </c>
      <c r="S31" s="4">
        <v>1.3420000000000001</v>
      </c>
    </row>
    <row r="32" spans="12:19" x14ac:dyDescent="0.4">
      <c r="L32" s="2" t="s">
        <v>120</v>
      </c>
      <c r="M32" s="4">
        <v>4.66</v>
      </c>
      <c r="N32" s="4">
        <v>4.16</v>
      </c>
      <c r="O32" s="4">
        <v>0.5</v>
      </c>
      <c r="P32" s="4">
        <v>7.8740000000000004E-2</v>
      </c>
      <c r="Q32" s="4">
        <v>5</v>
      </c>
      <c r="R32" s="4">
        <v>5</v>
      </c>
      <c r="S32" s="4">
        <v>8.98</v>
      </c>
    </row>
    <row r="33" spans="12:19" x14ac:dyDescent="0.4">
      <c r="L33" s="2"/>
    </row>
    <row r="34" spans="12:19" x14ac:dyDescent="0.4">
      <c r="L34" s="31" t="s">
        <v>116</v>
      </c>
    </row>
    <row r="35" spans="12:19" x14ac:dyDescent="0.4">
      <c r="L35" s="2" t="s">
        <v>118</v>
      </c>
      <c r="M35" s="4">
        <v>4.18</v>
      </c>
      <c r="N35" s="4">
        <v>4.42</v>
      </c>
      <c r="O35" s="4">
        <v>-0.24</v>
      </c>
      <c r="P35" s="4">
        <v>9.8989999999999995E-2</v>
      </c>
      <c r="Q35" s="4">
        <v>5</v>
      </c>
      <c r="R35" s="4">
        <v>5</v>
      </c>
      <c r="S35" s="4">
        <v>3.4289999999999998</v>
      </c>
    </row>
    <row r="36" spans="12:19" x14ac:dyDescent="0.4">
      <c r="L36" s="2" t="s">
        <v>119</v>
      </c>
      <c r="M36" s="4">
        <v>4.18</v>
      </c>
      <c r="N36" s="4">
        <v>4.0199999999999996</v>
      </c>
      <c r="O36" s="4">
        <v>0.16</v>
      </c>
      <c r="P36" s="4">
        <v>0.12959999999999999</v>
      </c>
      <c r="Q36" s="4">
        <v>5</v>
      </c>
      <c r="R36" s="4">
        <v>5</v>
      </c>
      <c r="S36" s="4">
        <v>1.746</v>
      </c>
    </row>
    <row r="37" spans="12:19" x14ac:dyDescent="0.4">
      <c r="L37" s="2" t="s">
        <v>120</v>
      </c>
      <c r="M37" s="4">
        <v>4.42</v>
      </c>
      <c r="N37" s="4">
        <v>4.0199999999999996</v>
      </c>
      <c r="O37" s="4">
        <v>0.4</v>
      </c>
      <c r="P37" s="4">
        <v>0.1086</v>
      </c>
      <c r="Q37" s="4">
        <v>5</v>
      </c>
      <c r="R37" s="4">
        <v>5</v>
      </c>
      <c r="S37" s="4">
        <v>5.2080000000000002</v>
      </c>
    </row>
    <row r="38" spans="12:19" x14ac:dyDescent="0.4">
      <c r="L38" s="2"/>
    </row>
    <row r="39" spans="12:19" x14ac:dyDescent="0.4">
      <c r="L39" s="1" t="s">
        <v>117</v>
      </c>
    </row>
    <row r="40" spans="12:19" x14ac:dyDescent="0.4">
      <c r="L40" s="2" t="s">
        <v>118</v>
      </c>
      <c r="M40" s="4">
        <v>2.2200000000000002</v>
      </c>
      <c r="N40" s="4">
        <v>4.4800000000000004</v>
      </c>
      <c r="O40" s="4">
        <v>-2.2599999999999998</v>
      </c>
      <c r="P40" s="4">
        <v>0.16370000000000001</v>
      </c>
      <c r="Q40" s="4">
        <v>5</v>
      </c>
      <c r="R40" s="4">
        <v>5</v>
      </c>
      <c r="S40" s="4">
        <v>19.52</v>
      </c>
    </row>
    <row r="41" spans="12:19" x14ac:dyDescent="0.4">
      <c r="L41" s="2" t="s">
        <v>119</v>
      </c>
      <c r="M41" s="4">
        <v>2.2200000000000002</v>
      </c>
      <c r="N41" s="4">
        <v>3.46</v>
      </c>
      <c r="O41" s="4">
        <v>-1.24</v>
      </c>
      <c r="P41" s="4">
        <v>0.1673</v>
      </c>
      <c r="Q41" s="4">
        <v>5</v>
      </c>
      <c r="R41" s="4">
        <v>5</v>
      </c>
      <c r="S41" s="4">
        <v>10.48</v>
      </c>
    </row>
    <row r="42" spans="12:19" x14ac:dyDescent="0.4">
      <c r="L42" s="2" t="s">
        <v>120</v>
      </c>
      <c r="M42" s="4">
        <v>4.4800000000000004</v>
      </c>
      <c r="N42" s="4">
        <v>3.46</v>
      </c>
      <c r="O42" s="4">
        <v>1.02</v>
      </c>
      <c r="P42" s="4">
        <v>0.1095</v>
      </c>
      <c r="Q42" s="4">
        <v>5</v>
      </c>
      <c r="R42" s="4">
        <v>5</v>
      </c>
      <c r="S42" s="4">
        <v>13.17</v>
      </c>
    </row>
  </sheetData>
  <mergeCells count="11">
    <mergeCell ref="C7:D7"/>
    <mergeCell ref="F7:G7"/>
    <mergeCell ref="I7:J7"/>
    <mergeCell ref="A5:A7"/>
    <mergeCell ref="B4:D4"/>
    <mergeCell ref="E4:G4"/>
    <mergeCell ref="H4:J4"/>
    <mergeCell ref="B5:J5"/>
    <mergeCell ref="B6:C6"/>
    <mergeCell ref="E6:F6"/>
    <mergeCell ref="H6:I6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Figure 2B</vt:lpstr>
      <vt:lpstr>Figure 2C </vt:lpstr>
      <vt:lpstr>Figure 2D</vt:lpstr>
      <vt:lpstr>Figure 2E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2021-04-16T06:58:40Z</dcterms:created>
  <dcterms:modified xsi:type="dcterms:W3CDTF">2022-10-31T06:17:04Z</dcterms:modified>
</cp:coreProperties>
</file>