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avierfranch/Downloads/figures modificades XAVi/"/>
    </mc:Choice>
  </mc:AlternateContent>
  <xr:revisionPtr revIDLastSave="0" documentId="8_{890804EC-E543-3943-ADFE-C6FA0AD153ED}" xr6:coauthVersionLast="45" xr6:coauthVersionMax="45" xr10:uidLastSave="{00000000-0000-0000-0000-000000000000}"/>
  <bookViews>
    <workbookView xWindow="8060" yWindow="4580" windowWidth="26440" windowHeight="15440" activeTab="1" xr2:uid="{9E4330A9-0711-BB4B-B57D-600D6BA4E6B3}"/>
  </bookViews>
  <sheets>
    <sheet name="Figure 9 A" sheetId="2" r:id="rId1"/>
    <sheet name="Figure 9 D" sheetId="3" r:id="rId2"/>
    <sheet name="Sheet1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C17" i="3"/>
  <c r="D17" i="3"/>
  <c r="E17" i="3"/>
  <c r="B18" i="3"/>
  <c r="C18" i="3"/>
  <c r="D18" i="3"/>
  <c r="E18" i="3"/>
  <c r="B19" i="3"/>
  <c r="B20" i="3"/>
  <c r="D5" i="2"/>
  <c r="E5" i="2"/>
  <c r="G5" i="2"/>
  <c r="I5" i="2" s="1"/>
  <c r="H5" i="2"/>
  <c r="D7" i="2"/>
  <c r="E7" i="2"/>
  <c r="G7" i="2"/>
  <c r="H7" i="2"/>
  <c r="I7" i="2"/>
  <c r="K7" i="2" s="1"/>
  <c r="L7" i="2" s="1"/>
  <c r="J7" i="2"/>
  <c r="D9" i="2"/>
  <c r="E9" i="2"/>
  <c r="G9" i="2"/>
  <c r="H9" i="2"/>
  <c r="I9" i="2"/>
  <c r="K9" i="2" s="1"/>
  <c r="L9" i="2" s="1"/>
  <c r="J9" i="2"/>
  <c r="D11" i="2"/>
  <c r="E11" i="2"/>
  <c r="G11" i="2"/>
  <c r="H11" i="2"/>
  <c r="I11" i="2"/>
  <c r="K11" i="2" s="1"/>
  <c r="J11" i="2"/>
  <c r="D13" i="2"/>
  <c r="E13" i="2"/>
  <c r="G13" i="2"/>
  <c r="H13" i="2"/>
  <c r="I13" i="2"/>
  <c r="K13" i="2" s="1"/>
  <c r="L13" i="2" s="1"/>
  <c r="J13" i="2"/>
  <c r="D15" i="2"/>
  <c r="E15" i="2"/>
  <c r="G15" i="2"/>
  <c r="H15" i="2"/>
  <c r="I15" i="2"/>
  <c r="K15" i="2" s="1"/>
  <c r="L15" i="2" s="1"/>
  <c r="J15" i="2"/>
  <c r="D17" i="2"/>
  <c r="E17" i="2"/>
  <c r="G17" i="2"/>
  <c r="H17" i="2"/>
  <c r="I17" i="2"/>
  <c r="K17" i="2" s="1"/>
  <c r="J17" i="2"/>
  <c r="D19" i="2"/>
  <c r="E19" i="2"/>
  <c r="G19" i="2"/>
  <c r="H19" i="2"/>
  <c r="I19" i="2"/>
  <c r="K19" i="2" s="1"/>
  <c r="L19" i="2" s="1"/>
  <c r="J19" i="2"/>
  <c r="D21" i="2"/>
  <c r="E21" i="2"/>
  <c r="G21" i="2"/>
  <c r="H21" i="2"/>
  <c r="I21" i="2"/>
  <c r="K21" i="2" s="1"/>
  <c r="L21" i="2" s="1"/>
  <c r="J21" i="2"/>
  <c r="D23" i="2"/>
  <c r="E23" i="2"/>
  <c r="G23" i="2"/>
  <c r="H23" i="2"/>
  <c r="I23" i="2"/>
  <c r="K23" i="2" s="1"/>
  <c r="J23" i="2"/>
  <c r="D25" i="2"/>
  <c r="E25" i="2"/>
  <c r="G25" i="2"/>
  <c r="H25" i="2"/>
  <c r="I25" i="2"/>
  <c r="K25" i="2" s="1"/>
  <c r="L25" i="2" s="1"/>
  <c r="J25" i="2"/>
  <c r="D27" i="2"/>
  <c r="E27" i="2"/>
  <c r="G27" i="2"/>
  <c r="H27" i="2"/>
  <c r="I27" i="2"/>
  <c r="K27" i="2" s="1"/>
  <c r="L27" i="2" s="1"/>
  <c r="J27" i="2"/>
  <c r="D29" i="2"/>
  <c r="E29" i="2"/>
  <c r="G29" i="2"/>
  <c r="H29" i="2"/>
  <c r="I29" i="2"/>
  <c r="K29" i="2" s="1"/>
  <c r="J29" i="2"/>
  <c r="D31" i="2"/>
  <c r="E31" i="2"/>
  <c r="G31" i="2"/>
  <c r="H31" i="2"/>
  <c r="I31" i="2"/>
  <c r="K31" i="2" s="1"/>
  <c r="L31" i="2" s="1"/>
  <c r="J31" i="2"/>
  <c r="D33" i="2"/>
  <c r="E33" i="2"/>
  <c r="G33" i="2"/>
  <c r="H33" i="2"/>
  <c r="I33" i="2"/>
  <c r="K33" i="2" s="1"/>
  <c r="L33" i="2" s="1"/>
  <c r="J33" i="2"/>
  <c r="D35" i="2"/>
  <c r="E35" i="2"/>
  <c r="G35" i="2"/>
  <c r="H35" i="2"/>
  <c r="I35" i="2"/>
  <c r="K35" i="2" s="1"/>
  <c r="J35" i="2"/>
  <c r="D37" i="2"/>
  <c r="E37" i="2"/>
  <c r="G37" i="2"/>
  <c r="H37" i="2"/>
  <c r="I37" i="2"/>
  <c r="K37" i="2" s="1"/>
  <c r="L37" i="2" s="1"/>
  <c r="J37" i="2"/>
  <c r="D39" i="2"/>
  <c r="E39" i="2"/>
  <c r="G39" i="2"/>
  <c r="H39" i="2"/>
  <c r="I39" i="2"/>
  <c r="K39" i="2" s="1"/>
  <c r="L39" i="2" s="1"/>
  <c r="J39" i="2"/>
  <c r="D41" i="2"/>
  <c r="E41" i="2"/>
  <c r="G41" i="2"/>
  <c r="H41" i="2"/>
  <c r="I41" i="2"/>
  <c r="K41" i="2" s="1"/>
  <c r="J41" i="2"/>
  <c r="D43" i="2"/>
  <c r="E43" i="2"/>
  <c r="G43" i="2"/>
  <c r="H43" i="2"/>
  <c r="I43" i="2"/>
  <c r="K43" i="2" s="1"/>
  <c r="L43" i="2" s="1"/>
  <c r="J43" i="2"/>
  <c r="D45" i="2"/>
  <c r="E45" i="2"/>
  <c r="G45" i="2"/>
  <c r="H45" i="2"/>
  <c r="I45" i="2"/>
  <c r="K45" i="2" s="1"/>
  <c r="L45" i="2" s="1"/>
  <c r="J45" i="2"/>
  <c r="D47" i="2"/>
  <c r="E47" i="2"/>
  <c r="G47" i="2"/>
  <c r="H47" i="2"/>
  <c r="I47" i="2"/>
  <c r="K47" i="2" s="1"/>
  <c r="J47" i="2"/>
  <c r="D49" i="2"/>
  <c r="E49" i="2"/>
  <c r="G49" i="2"/>
  <c r="H49" i="2"/>
  <c r="I49" i="2"/>
  <c r="K49" i="2" s="1"/>
  <c r="L49" i="2" s="1"/>
  <c r="J49" i="2"/>
  <c r="D51" i="2"/>
  <c r="E51" i="2"/>
  <c r="G51" i="2"/>
  <c r="H51" i="2"/>
  <c r="I51" i="2"/>
  <c r="K51" i="2" s="1"/>
  <c r="L51" i="2" s="1"/>
  <c r="J51" i="2"/>
  <c r="D53" i="2"/>
  <c r="E53" i="2"/>
  <c r="G53" i="2"/>
  <c r="H53" i="2"/>
  <c r="I53" i="2"/>
  <c r="K53" i="2" s="1"/>
  <c r="J53" i="2"/>
  <c r="D55" i="2"/>
  <c r="E55" i="2"/>
  <c r="G55" i="2"/>
  <c r="H55" i="2"/>
  <c r="I55" i="2"/>
  <c r="K55" i="2" s="1"/>
  <c r="L55" i="2" s="1"/>
  <c r="J55" i="2"/>
  <c r="D57" i="2"/>
  <c r="E57" i="2"/>
  <c r="G57" i="2"/>
  <c r="H57" i="2"/>
  <c r="I57" i="2"/>
  <c r="K57" i="2" s="1"/>
  <c r="L57" i="2" s="1"/>
  <c r="J57" i="2"/>
  <c r="D59" i="2"/>
  <c r="E59" i="2"/>
  <c r="G59" i="2"/>
  <c r="H59" i="2"/>
  <c r="I59" i="2"/>
  <c r="K59" i="2" s="1"/>
  <c r="J59" i="2"/>
  <c r="D61" i="2"/>
  <c r="E61" i="2"/>
  <c r="G61" i="2"/>
  <c r="H61" i="2"/>
  <c r="I61" i="2"/>
  <c r="K61" i="2" s="1"/>
  <c r="L61" i="2" s="1"/>
  <c r="J61" i="2"/>
  <c r="D63" i="2"/>
  <c r="E63" i="2"/>
  <c r="G63" i="2"/>
  <c r="I63" i="2" s="1"/>
  <c r="H63" i="2"/>
  <c r="D65" i="2"/>
  <c r="E65" i="2"/>
  <c r="G65" i="2"/>
  <c r="I65" i="2" s="1"/>
  <c r="H65" i="2"/>
  <c r="D67" i="2"/>
  <c r="E67" i="2"/>
  <c r="G67" i="2"/>
  <c r="I67" i="2" s="1"/>
  <c r="H67" i="2"/>
  <c r="D69" i="2"/>
  <c r="E69" i="2"/>
  <c r="G69" i="2"/>
  <c r="H69" i="2"/>
  <c r="I69" i="2"/>
  <c r="K69" i="2" s="1"/>
  <c r="L69" i="2" s="1"/>
  <c r="J69" i="2"/>
  <c r="D71" i="2"/>
  <c r="E71" i="2"/>
  <c r="G71" i="2"/>
  <c r="H71" i="2"/>
  <c r="I71" i="2"/>
  <c r="K71" i="2" s="1"/>
  <c r="J71" i="2"/>
  <c r="D73" i="2"/>
  <c r="E73" i="2"/>
  <c r="G73" i="2"/>
  <c r="H73" i="2"/>
  <c r="I73" i="2"/>
  <c r="K73" i="2" s="1"/>
  <c r="L73" i="2" s="1"/>
  <c r="J73" i="2"/>
  <c r="D75" i="2"/>
  <c r="E75" i="2"/>
  <c r="G75" i="2"/>
  <c r="H75" i="2"/>
  <c r="I75" i="2"/>
  <c r="K75" i="2" s="1"/>
  <c r="L75" i="2" s="1"/>
  <c r="J75" i="2"/>
  <c r="D77" i="2"/>
  <c r="E77" i="2"/>
  <c r="G77" i="2"/>
  <c r="H77" i="2"/>
  <c r="I77" i="2"/>
  <c r="K77" i="2" s="1"/>
  <c r="J77" i="2"/>
  <c r="D79" i="2"/>
  <c r="E79" i="2"/>
  <c r="G79" i="2"/>
  <c r="H79" i="2"/>
  <c r="I79" i="2"/>
  <c r="K79" i="2" s="1"/>
  <c r="L79" i="2" s="1"/>
  <c r="J79" i="2"/>
  <c r="D81" i="2"/>
  <c r="E81" i="2"/>
  <c r="G81" i="2"/>
  <c r="H81" i="2"/>
  <c r="I81" i="2"/>
  <c r="K81" i="2" s="1"/>
  <c r="L81" i="2" s="1"/>
  <c r="J81" i="2"/>
  <c r="D83" i="2"/>
  <c r="E83" i="2"/>
  <c r="G83" i="2"/>
  <c r="H83" i="2"/>
  <c r="I83" i="2"/>
  <c r="K83" i="2" s="1"/>
  <c r="J83" i="2"/>
  <c r="D85" i="2"/>
  <c r="E85" i="2"/>
  <c r="G85" i="2"/>
  <c r="H85" i="2"/>
  <c r="I85" i="2"/>
  <c r="K85" i="2" s="1"/>
  <c r="L85" i="2" s="1"/>
  <c r="J85" i="2"/>
  <c r="D87" i="2"/>
  <c r="E87" i="2"/>
  <c r="G87" i="2"/>
  <c r="H87" i="2"/>
  <c r="I87" i="2"/>
  <c r="K87" i="2" s="1"/>
  <c r="L87" i="2" s="1"/>
  <c r="J87" i="2"/>
  <c r="D89" i="2"/>
  <c r="E89" i="2"/>
  <c r="G89" i="2"/>
  <c r="H89" i="2"/>
  <c r="I89" i="2"/>
  <c r="K89" i="2" s="1"/>
  <c r="J89" i="2"/>
  <c r="D91" i="2"/>
  <c r="E91" i="2"/>
  <c r="G91" i="2"/>
  <c r="H91" i="2"/>
  <c r="I91" i="2"/>
  <c r="K91" i="2" s="1"/>
  <c r="L91" i="2" s="1"/>
  <c r="J91" i="2"/>
  <c r="D93" i="2"/>
  <c r="E93" i="2"/>
  <c r="G93" i="2"/>
  <c r="H93" i="2"/>
  <c r="I93" i="2"/>
  <c r="K93" i="2" s="1"/>
  <c r="L93" i="2" s="1"/>
  <c r="J93" i="2"/>
  <c r="D95" i="2"/>
  <c r="E95" i="2"/>
  <c r="G95" i="2"/>
  <c r="H95" i="2"/>
  <c r="I95" i="2"/>
  <c r="K95" i="2" s="1"/>
  <c r="J95" i="2"/>
  <c r="D97" i="2"/>
  <c r="E97" i="2"/>
  <c r="G97" i="2"/>
  <c r="H97" i="2"/>
  <c r="I97" i="2"/>
  <c r="K97" i="2" s="1"/>
  <c r="L97" i="2" s="1"/>
  <c r="J97" i="2"/>
  <c r="D99" i="2"/>
  <c r="E99" i="2"/>
  <c r="G99" i="2"/>
  <c r="H99" i="2"/>
  <c r="I99" i="2"/>
  <c r="K99" i="2" s="1"/>
  <c r="L99" i="2" s="1"/>
  <c r="J99" i="2"/>
  <c r="D101" i="2"/>
  <c r="E101" i="2"/>
  <c r="G101" i="2"/>
  <c r="H101" i="2"/>
  <c r="I101" i="2"/>
  <c r="K101" i="2" s="1"/>
  <c r="J101" i="2"/>
  <c r="D103" i="2"/>
  <c r="E103" i="2"/>
  <c r="G103" i="2"/>
  <c r="H103" i="2"/>
  <c r="I103" i="2"/>
  <c r="K103" i="2" s="1"/>
  <c r="L103" i="2" s="1"/>
  <c r="J103" i="2"/>
  <c r="D105" i="2"/>
  <c r="E105" i="2"/>
  <c r="G105" i="2"/>
  <c r="H105" i="2"/>
  <c r="I105" i="2"/>
  <c r="K105" i="2" s="1"/>
  <c r="L105" i="2" s="1"/>
  <c r="J105" i="2"/>
  <c r="D107" i="2"/>
  <c r="E107" i="2"/>
  <c r="G107" i="2"/>
  <c r="H107" i="2"/>
  <c r="I107" i="2"/>
  <c r="K107" i="2" s="1"/>
  <c r="J107" i="2"/>
  <c r="D109" i="2"/>
  <c r="E109" i="2"/>
  <c r="G109" i="2"/>
  <c r="H109" i="2"/>
  <c r="I109" i="2"/>
  <c r="K109" i="2" s="1"/>
  <c r="L109" i="2" s="1"/>
  <c r="J109" i="2"/>
  <c r="D111" i="2"/>
  <c r="E111" i="2"/>
  <c r="G111" i="2"/>
  <c r="H111" i="2"/>
  <c r="I111" i="2"/>
  <c r="K111" i="2" s="1"/>
  <c r="L111" i="2" s="1"/>
  <c r="J111" i="2"/>
  <c r="D113" i="2"/>
  <c r="E113" i="2"/>
  <c r="G113" i="2"/>
  <c r="H113" i="2"/>
  <c r="I113" i="2"/>
  <c r="K113" i="2" s="1"/>
  <c r="J113" i="2"/>
  <c r="D115" i="2"/>
  <c r="E115" i="2"/>
  <c r="J115" i="2" s="1"/>
  <c r="G115" i="2"/>
  <c r="H115" i="2"/>
  <c r="I115" i="2"/>
  <c r="K115" i="2" s="1"/>
  <c r="L115" i="2" s="1"/>
  <c r="D117" i="2"/>
  <c r="E117" i="2"/>
  <c r="G117" i="2"/>
  <c r="H117" i="2"/>
  <c r="I117" i="2"/>
  <c r="K117" i="2" s="1"/>
  <c r="L117" i="2" s="1"/>
  <c r="J117" i="2"/>
  <c r="D119" i="2"/>
  <c r="E119" i="2"/>
  <c r="J119" i="2" s="1"/>
  <c r="G119" i="2"/>
  <c r="H119" i="2"/>
  <c r="I119" i="2"/>
  <c r="K119" i="2" s="1"/>
  <c r="D121" i="2"/>
  <c r="E121" i="2"/>
  <c r="J121" i="2" s="1"/>
  <c r="G121" i="2"/>
  <c r="H121" i="2"/>
  <c r="I121" i="2"/>
  <c r="K121" i="2" s="1"/>
  <c r="L121" i="2" s="1"/>
  <c r="D123" i="2"/>
  <c r="E123" i="2"/>
  <c r="J123" i="2" s="1"/>
  <c r="G123" i="2"/>
  <c r="H123" i="2"/>
  <c r="I123" i="2"/>
  <c r="K123" i="2" s="1"/>
  <c r="L123" i="2" s="1"/>
  <c r="D125" i="2"/>
  <c r="E125" i="2"/>
  <c r="J125" i="2" s="1"/>
  <c r="G125" i="2"/>
  <c r="H125" i="2"/>
  <c r="I125" i="2"/>
  <c r="K125" i="2" s="1"/>
  <c r="D127" i="2"/>
  <c r="E127" i="2"/>
  <c r="J127" i="2" s="1"/>
  <c r="G127" i="2"/>
  <c r="H127" i="2"/>
  <c r="I127" i="2"/>
  <c r="K127" i="2" s="1"/>
  <c r="D129" i="2"/>
  <c r="E129" i="2"/>
  <c r="G129" i="2"/>
  <c r="H129" i="2"/>
  <c r="I129" i="2"/>
  <c r="K129" i="2" s="1"/>
  <c r="L129" i="2" s="1"/>
  <c r="J129" i="2"/>
  <c r="L83" i="2" l="1"/>
  <c r="O66" i="2"/>
  <c r="P66" i="2"/>
  <c r="L71" i="2"/>
  <c r="O64" i="2"/>
  <c r="P64" i="2"/>
  <c r="J63" i="2"/>
  <c r="K63" i="2"/>
  <c r="L63" i="2" s="1"/>
  <c r="O12" i="2"/>
  <c r="P12" i="2"/>
  <c r="L41" i="2"/>
  <c r="O8" i="2"/>
  <c r="P8" i="2"/>
  <c r="L17" i="2"/>
  <c r="J5" i="2"/>
  <c r="K5" i="2"/>
  <c r="J67" i="2"/>
  <c r="K67" i="2"/>
  <c r="L67" i="2" s="1"/>
  <c r="O14" i="2"/>
  <c r="P14" i="2"/>
  <c r="L53" i="2"/>
  <c r="O10" i="2"/>
  <c r="P10" i="2"/>
  <c r="L29" i="2"/>
  <c r="L127" i="2"/>
  <c r="L119" i="2"/>
  <c r="O101" i="2"/>
  <c r="P101" i="2"/>
  <c r="L107" i="2"/>
  <c r="O99" i="2"/>
  <c r="P99" i="2"/>
  <c r="L95" i="2"/>
  <c r="O97" i="2"/>
  <c r="P97" i="2"/>
  <c r="J65" i="2"/>
  <c r="K65" i="2"/>
  <c r="O102" i="2"/>
  <c r="P102" i="2"/>
  <c r="L125" i="2"/>
  <c r="O100" i="2"/>
  <c r="P100" i="2"/>
  <c r="L113" i="2"/>
  <c r="O98" i="2"/>
  <c r="P98" i="2"/>
  <c r="L101" i="2"/>
  <c r="O67" i="2"/>
  <c r="P67" i="2"/>
  <c r="L89" i="2"/>
  <c r="O65" i="2"/>
  <c r="P65" i="2"/>
  <c r="L77" i="2"/>
  <c r="L59" i="2"/>
  <c r="L47" i="2"/>
  <c r="O13" i="2"/>
  <c r="P13" i="2"/>
  <c r="L35" i="2"/>
  <c r="O11" i="2"/>
  <c r="P11" i="2"/>
  <c r="L23" i="2"/>
  <c r="O9" i="2"/>
  <c r="P9" i="2"/>
  <c r="L11" i="2"/>
  <c r="O7" i="2"/>
  <c r="P7" i="2"/>
  <c r="O63" i="2" l="1"/>
  <c r="P63" i="2"/>
  <c r="L65" i="2"/>
  <c r="O6" i="2"/>
  <c r="P6" i="2"/>
  <c r="L5" i="2"/>
  <c r="P62" i="2"/>
  <c r="O62" i="2"/>
</calcChain>
</file>

<file path=xl/sharedStrings.xml><?xml version="1.0" encoding="utf-8"?>
<sst xmlns="http://schemas.openxmlformats.org/spreadsheetml/2006/main" count="121" uniqueCount="57">
  <si>
    <t>N6d7 3</t>
  </si>
  <si>
    <t>N6d7 2</t>
  </si>
  <si>
    <t>N6d7 1</t>
  </si>
  <si>
    <t>N6d3 3</t>
  </si>
  <si>
    <t>N6d3 2</t>
  </si>
  <si>
    <t>N6d3 1</t>
  </si>
  <si>
    <t>N6d0 3</t>
  </si>
  <si>
    <t>N6d0 2</t>
  </si>
  <si>
    <t>N6d0 1</t>
  </si>
  <si>
    <t>N5d5 3</t>
  </si>
  <si>
    <t>N5d5 2</t>
  </si>
  <si>
    <t>N5d5 1</t>
  </si>
  <si>
    <t>N5d3 3</t>
  </si>
  <si>
    <t>N5d3 2</t>
  </si>
  <si>
    <t>N6d7</t>
    <phoneticPr fontId="0" type="noConversion"/>
  </si>
  <si>
    <t>N6d3</t>
    <phoneticPr fontId="0" type="noConversion"/>
  </si>
  <si>
    <t>N5d3 1</t>
    <phoneticPr fontId="0" type="noConversion"/>
  </si>
  <si>
    <t>N6d0</t>
    <phoneticPr fontId="0" type="noConversion"/>
  </si>
  <si>
    <t>N5d5</t>
    <phoneticPr fontId="0" type="noConversion"/>
  </si>
  <si>
    <t>N5d0 3</t>
  </si>
  <si>
    <t>N5d3</t>
    <phoneticPr fontId="0" type="noConversion"/>
  </si>
  <si>
    <t>N5d0</t>
    <phoneticPr fontId="0" type="noConversion"/>
  </si>
  <si>
    <t>N5d0 2</t>
  </si>
  <si>
    <t>sd</t>
    <phoneticPr fontId="0" type="noConversion"/>
  </si>
  <si>
    <t>Mean</t>
    <phoneticPr fontId="0" type="noConversion"/>
  </si>
  <si>
    <t>WING</t>
    <phoneticPr fontId="0" type="noConversion"/>
  </si>
  <si>
    <t>N5d0 1</t>
  </si>
  <si>
    <t>PG</t>
    <phoneticPr fontId="0" type="noConversion"/>
  </si>
  <si>
    <t>N4d3 3</t>
  </si>
  <si>
    <t>N4d3 2</t>
  </si>
  <si>
    <t>N4d3 1</t>
  </si>
  <si>
    <t>N1 3</t>
  </si>
  <si>
    <t>N1 2</t>
  </si>
  <si>
    <t>N1 1</t>
  </si>
  <si>
    <t>Embryo 3</t>
  </si>
  <si>
    <t>N4d3</t>
    <phoneticPr fontId="0" type="noConversion"/>
  </si>
  <si>
    <t>N1</t>
    <phoneticPr fontId="0" type="noConversion"/>
  </si>
  <si>
    <t>Embryo 2</t>
  </si>
  <si>
    <t>Embryo</t>
    <phoneticPr fontId="0" type="noConversion"/>
  </si>
  <si>
    <t>Embryo 1</t>
  </si>
  <si>
    <t>WHOLE BODY</t>
    <phoneticPr fontId="0" type="noConversion"/>
  </si>
  <si>
    <t>Whole Body</t>
    <phoneticPr fontId="0" type="noConversion"/>
  </si>
  <si>
    <t>sd</t>
  </si>
  <si>
    <t>Nro copies</t>
  </si>
  <si>
    <t>delta Ct</t>
  </si>
  <si>
    <t>Ct average</t>
  </si>
  <si>
    <t>Ct</t>
  </si>
  <si>
    <t>Sample</t>
  </si>
  <si>
    <t>BgActin</t>
  </si>
  <si>
    <t>BgChinmo</t>
  </si>
  <si>
    <t>***</t>
    <phoneticPr fontId="0" type="noConversion"/>
  </si>
  <si>
    <t>t test elytre</t>
    <phoneticPr fontId="0" type="noConversion"/>
  </si>
  <si>
    <t>t test wing</t>
    <phoneticPr fontId="0" type="noConversion"/>
  </si>
  <si>
    <r>
      <t>Area of elytre (cm</t>
    </r>
    <r>
      <rPr>
        <b/>
        <vertAlign val="superscript"/>
        <sz val="11"/>
        <rFont val="Verdana"/>
        <family val="2"/>
      </rPr>
      <t>2</t>
    </r>
    <r>
      <rPr>
        <b/>
        <sz val="11"/>
        <rFont val="Verdana"/>
        <family val="2"/>
      </rPr>
      <t>)</t>
    </r>
  </si>
  <si>
    <r>
      <t>Area of Wing (cm</t>
    </r>
    <r>
      <rPr>
        <b/>
        <vertAlign val="superscript"/>
        <sz val="11"/>
        <rFont val="Verdana"/>
        <family val="2"/>
      </rPr>
      <t>2</t>
    </r>
    <r>
      <rPr>
        <b/>
        <sz val="11"/>
        <rFont val="Verdana"/>
        <family val="2"/>
      </rPr>
      <t>)</t>
    </r>
  </si>
  <si>
    <t>Bg-Chinmo RNAi</t>
    <phoneticPr fontId="0" type="noConversion"/>
  </si>
  <si>
    <t>Control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</si>
</sst>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0.000000000"/>
    <numFmt numFmtId="166" formatCode="0.00000000"/>
  </numFmts>
  <fonts count="8">
    <font>
      <sz val="12"/>
      <color theme="1"/>
      <name val="Calibri"/>
      <family val="2"/>
      <scheme val="minor"/>
    </font>
    <font>
      <sz val="10"/>
      <name val="Verdana"/>
      <family val="2"/>
    </font>
    <font>
      <sz val="11"/>
      <name val="Verdana"/>
      <family val="2"/>
    </font>
    <font>
      <sz val="11"/>
      <name val="Microsoft Sans Serif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name val="Verdana"/>
      <family val="2"/>
    </font>
    <font>
      <b/>
      <vertAlign val="superscript"/>
      <sz val="11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textRotation="90"/>
    </xf>
    <xf numFmtId="2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90"/>
    </xf>
    <xf numFmtId="164" fontId="3" fillId="0" borderId="0" xfId="1" applyNumberFormat="1" applyFont="1" applyAlignment="1">
      <alignment horizontal="center" vertical="center"/>
    </xf>
    <xf numFmtId="0" fontId="2" fillId="0" borderId="4" xfId="1" applyFont="1" applyBorder="1" applyAlignment="1">
      <alignment horizontal="center" vertical="center" textRotation="90"/>
    </xf>
    <xf numFmtId="164" fontId="3" fillId="0" borderId="1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0" xfId="1" applyFont="1"/>
    <xf numFmtId="0" fontId="2" fillId="0" borderId="1" xfId="1" applyFont="1" applyBorder="1"/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4" xfId="1" applyFont="1" applyBorder="1"/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42E021AE-EB56-0B4D-8833-AA13F8B1B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F3B7-3F8C-B04F-A640-5DAD455E0E88}">
  <dimension ref="A3:P130"/>
  <sheetViews>
    <sheetView topLeftCell="A19" workbookViewId="0">
      <selection sqref="A1:XFD1048576"/>
    </sheetView>
  </sheetViews>
  <sheetFormatPr baseColWidth="10" defaultColWidth="10.6640625" defaultRowHeight="14"/>
  <cols>
    <col min="1" max="15" width="10.6640625" style="1"/>
    <col min="16" max="16" width="12.5" style="1" bestFit="1" customWidth="1"/>
    <col min="17" max="16384" width="10.6640625" style="1"/>
  </cols>
  <sheetData>
    <row r="3" spans="1:16">
      <c r="B3" s="17"/>
      <c r="C3" s="21" t="s">
        <v>49</v>
      </c>
      <c r="D3" s="19"/>
      <c r="E3" s="18"/>
      <c r="F3" s="20" t="s">
        <v>48</v>
      </c>
      <c r="G3" s="19"/>
      <c r="H3" s="18"/>
      <c r="I3" s="17"/>
      <c r="J3" s="17"/>
      <c r="K3" s="17"/>
      <c r="L3" s="17"/>
    </row>
    <row r="4" spans="1:16" ht="15">
      <c r="B4" s="16" t="s">
        <v>47</v>
      </c>
      <c r="C4" s="15" t="s">
        <v>46</v>
      </c>
      <c r="D4" s="15" t="s">
        <v>45</v>
      </c>
      <c r="E4" s="15" t="s">
        <v>42</v>
      </c>
      <c r="F4" s="15" t="s">
        <v>46</v>
      </c>
      <c r="G4" s="15" t="s">
        <v>45</v>
      </c>
      <c r="H4" s="15" t="s">
        <v>42</v>
      </c>
      <c r="I4" s="14" t="s">
        <v>44</v>
      </c>
      <c r="J4" s="14" t="s">
        <v>42</v>
      </c>
      <c r="K4" s="14" t="s">
        <v>43</v>
      </c>
      <c r="L4" s="14" t="s">
        <v>42</v>
      </c>
      <c r="O4" s="13" t="s">
        <v>41</v>
      </c>
      <c r="P4" s="12"/>
    </row>
    <row r="5" spans="1:16">
      <c r="A5" s="9" t="s">
        <v>40</v>
      </c>
      <c r="B5" s="2" t="s">
        <v>39</v>
      </c>
      <c r="C5" s="8">
        <v>34.5754220580626</v>
      </c>
      <c r="D5" s="6">
        <f>AVERAGE(C5:C6)</f>
        <v>34.726361049188654</v>
      </c>
      <c r="E5" s="2">
        <f>STDEV(C5:C6)</f>
        <v>0.21345996834137296</v>
      </c>
      <c r="F5" s="8">
        <v>31.001219509633099</v>
      </c>
      <c r="G5" s="6">
        <f>AVERAGE(F5:F6)</f>
        <v>30.42791735969945</v>
      </c>
      <c r="H5" s="2">
        <f>STDEV(F5:F6)</f>
        <v>0.8107716757738207</v>
      </c>
      <c r="I5" s="5">
        <f>G5-D5</f>
        <v>-4.2984436894892042</v>
      </c>
      <c r="J5" s="2">
        <f>SQRT(E5^2+I5^2)</f>
        <v>4.3037406183219105</v>
      </c>
      <c r="K5" s="2">
        <f>(2^I5)</f>
        <v>5.0820568014502229E-2</v>
      </c>
      <c r="L5" s="2">
        <f>K5*LN(2)*J5</f>
        <v>0.15160414128507296</v>
      </c>
      <c r="O5" s="11" t="s">
        <v>24</v>
      </c>
      <c r="P5" s="11" t="s">
        <v>23</v>
      </c>
    </row>
    <row r="6" spans="1:16">
      <c r="A6" s="7"/>
      <c r="B6" s="2"/>
      <c r="C6" s="8">
        <v>34.877300040314701</v>
      </c>
      <c r="D6" s="2"/>
      <c r="E6" s="2"/>
      <c r="F6" s="8">
        <v>29.8546152097658</v>
      </c>
      <c r="G6" s="2"/>
      <c r="H6" s="2"/>
      <c r="I6" s="2"/>
      <c r="J6" s="2"/>
      <c r="K6" s="2"/>
      <c r="L6" s="2"/>
      <c r="N6" s="3" t="s">
        <v>38</v>
      </c>
      <c r="O6" s="3">
        <f>AVERAGE(K5:K10)</f>
        <v>0.17028233696056638</v>
      </c>
      <c r="P6" s="3">
        <f>STDEV(K5:K10)</f>
        <v>0.1348064410471338</v>
      </c>
    </row>
    <row r="7" spans="1:16">
      <c r="A7" s="7"/>
      <c r="B7" s="2" t="s">
        <v>37</v>
      </c>
      <c r="C7" s="3">
        <v>34.49</v>
      </c>
      <c r="D7" s="6">
        <f>AVERAGE(C7:C8)</f>
        <v>34.415000000000006</v>
      </c>
      <c r="E7" s="2">
        <f>STDEV(C7:C8)</f>
        <v>0.10606601717798113</v>
      </c>
      <c r="F7" s="3">
        <v>32.96</v>
      </c>
      <c r="G7" s="6">
        <f>AVERAGE(F7:F8)</f>
        <v>32.754999999999995</v>
      </c>
      <c r="H7" s="2">
        <f>STDEV(F7:F8)</f>
        <v>0.28991378028648707</v>
      </c>
      <c r="I7" s="5">
        <f>G7-D7</f>
        <v>-1.6600000000000108</v>
      </c>
      <c r="J7" s="2">
        <f>SQRT(E7^2+I7^2)</f>
        <v>1.6633851027347923</v>
      </c>
      <c r="K7" s="2">
        <f>(2^I7)</f>
        <v>0.3164391484925676</v>
      </c>
      <c r="L7" s="2">
        <f>K7*LN(2)*J7</f>
        <v>0.36484506469245631</v>
      </c>
      <c r="N7" s="3" t="s">
        <v>36</v>
      </c>
      <c r="O7" s="3">
        <f>AVERAGE(K11:K16)</f>
        <v>1.1576998560010245E-2</v>
      </c>
      <c r="P7" s="3">
        <f>STDEV(K11:K16)</f>
        <v>6.5416438838227517E-3</v>
      </c>
    </row>
    <row r="8" spans="1:16">
      <c r="A8" s="7"/>
      <c r="B8" s="2"/>
      <c r="C8" s="3">
        <v>34.340000000000003</v>
      </c>
      <c r="D8" s="2"/>
      <c r="E8" s="2"/>
      <c r="F8" s="3">
        <v>32.549999999999997</v>
      </c>
      <c r="G8" s="2"/>
      <c r="H8" s="2"/>
      <c r="I8" s="2"/>
      <c r="J8" s="2"/>
      <c r="K8" s="2"/>
      <c r="L8" s="2"/>
      <c r="N8" s="3" t="s">
        <v>35</v>
      </c>
      <c r="O8" s="3">
        <f>AVERAGE(K17:K22)</f>
        <v>1.1052343024900559E-3</v>
      </c>
      <c r="P8" s="3">
        <f>STDEV(K17:K22)</f>
        <v>5.1358659095913158E-4</v>
      </c>
    </row>
    <row r="9" spans="1:16">
      <c r="A9" s="7"/>
      <c r="B9" s="2" t="s">
        <v>34</v>
      </c>
      <c r="C9" s="3">
        <v>33.89</v>
      </c>
      <c r="D9" s="6">
        <f>AVERAGE(C9:C10)</f>
        <v>34.125</v>
      </c>
      <c r="E9" s="2">
        <f>STDEV(C9:C10)</f>
        <v>0.33234018715767655</v>
      </c>
      <c r="F9" s="3">
        <v>31.16</v>
      </c>
      <c r="G9" s="6">
        <f>AVERAGE(F9:F10)</f>
        <v>31.324999999999999</v>
      </c>
      <c r="H9" s="2">
        <f>STDEV(F9:F10)</f>
        <v>0.23334523779155947</v>
      </c>
      <c r="I9" s="5">
        <f>G9-D9</f>
        <v>-2.8000000000000007</v>
      </c>
      <c r="J9" s="2">
        <f>SQRT(E9^2+I9^2)</f>
        <v>2.8196542341216242</v>
      </c>
      <c r="K9" s="2">
        <f>(2^I9)</f>
        <v>0.1435872943746293</v>
      </c>
      <c r="L9" s="2">
        <f>K9*LN(2)*J9</f>
        <v>0.28063208860828959</v>
      </c>
      <c r="N9" s="3" t="s">
        <v>21</v>
      </c>
      <c r="O9" s="3">
        <f>AVERAGE(K23:K28)</f>
        <v>4.7033855866335404E-3</v>
      </c>
      <c r="P9" s="3">
        <f>STDEV(K23:K28)</f>
        <v>9.1478225245785806E-4</v>
      </c>
    </row>
    <row r="10" spans="1:16">
      <c r="A10" s="7"/>
      <c r="B10" s="2"/>
      <c r="C10" s="3">
        <v>34.36</v>
      </c>
      <c r="D10" s="2"/>
      <c r="E10" s="2"/>
      <c r="F10" s="3">
        <v>31.49</v>
      </c>
      <c r="G10" s="2"/>
      <c r="H10" s="2"/>
      <c r="I10" s="2"/>
      <c r="J10" s="2"/>
      <c r="K10" s="2"/>
      <c r="L10" s="2"/>
      <c r="N10" s="3" t="s">
        <v>20</v>
      </c>
      <c r="O10" s="3">
        <f>AVERAGE(K29:K34)</f>
        <v>7.4970946227312808E-4</v>
      </c>
      <c r="P10" s="3">
        <f>STDEV(K29:K34)</f>
        <v>5.6219038982809836E-4</v>
      </c>
    </row>
    <row r="11" spans="1:16">
      <c r="A11" s="7"/>
      <c r="B11" s="2" t="s">
        <v>33</v>
      </c>
      <c r="C11" s="8">
        <v>36.070671589459501</v>
      </c>
      <c r="D11" s="6">
        <f>AVERAGE(C11:C12)</f>
        <v>36.064678523890649</v>
      </c>
      <c r="E11" s="2">
        <f>STDEV(C11:C12)</f>
        <v>8.47547460766147E-3</v>
      </c>
      <c r="F11" s="8">
        <v>30.171533655000999</v>
      </c>
      <c r="G11" s="6">
        <f>AVERAGE(F11:F12)</f>
        <v>30.013074432383398</v>
      </c>
      <c r="H11" s="2">
        <f>STDEV(F11:F12)</f>
        <v>0.22409518170890683</v>
      </c>
      <c r="I11" s="5">
        <f>G11-D11</f>
        <v>-6.0516040915072509</v>
      </c>
      <c r="J11" s="2">
        <f>SQRT(E11^2+I11^2)</f>
        <v>6.0516100265976434</v>
      </c>
      <c r="K11" s="2">
        <f>(2^I11)</f>
        <v>1.5075983260884796E-2</v>
      </c>
      <c r="L11" s="2">
        <f>K11*LN(2)*J11</f>
        <v>6.3238570090441218E-2</v>
      </c>
      <c r="N11" s="3" t="s">
        <v>18</v>
      </c>
      <c r="O11" s="3">
        <f>AVERAGE(K35:K40)</f>
        <v>2.4074794790724607E-3</v>
      </c>
      <c r="P11" s="3">
        <f>STDEV(K35:K40)</f>
        <v>1.0761659153623794E-3</v>
      </c>
    </row>
    <row r="12" spans="1:16">
      <c r="A12" s="7"/>
      <c r="B12" s="2"/>
      <c r="C12" s="8">
        <v>36.058685458321797</v>
      </c>
      <c r="D12" s="2"/>
      <c r="E12" s="2"/>
      <c r="F12" s="8">
        <v>29.8546152097658</v>
      </c>
      <c r="G12" s="2"/>
      <c r="H12" s="2"/>
      <c r="I12" s="2"/>
      <c r="J12" s="2"/>
      <c r="K12" s="2"/>
      <c r="L12" s="2"/>
      <c r="N12" s="3" t="s">
        <v>17</v>
      </c>
      <c r="O12" s="3">
        <f>AVERAGE(K41:K46)</f>
        <v>7.5351462073330498E-4</v>
      </c>
      <c r="P12" s="3">
        <f>STDEV(K41:K46)</f>
        <v>2.7442085413729468E-4</v>
      </c>
    </row>
    <row r="13" spans="1:16">
      <c r="A13" s="7"/>
      <c r="B13" s="2" t="s">
        <v>32</v>
      </c>
      <c r="C13" s="3">
        <v>30.51</v>
      </c>
      <c r="D13" s="6">
        <f>AVERAGE(C13:C14)</f>
        <v>30.42</v>
      </c>
      <c r="E13" s="2">
        <f>STDEV(C13:C14)</f>
        <v>0.12727922061358088</v>
      </c>
      <c r="F13" s="3">
        <v>24.51</v>
      </c>
      <c r="G13" s="6">
        <f>AVERAGE(F13:F14)</f>
        <v>24.42</v>
      </c>
      <c r="H13" s="2">
        <f>STDEV(F13:F14)</f>
        <v>0.12727922061358088</v>
      </c>
      <c r="I13" s="5">
        <f>G13-D13</f>
        <v>-6</v>
      </c>
      <c r="J13" s="2">
        <f>SQRT(E13^2+I13^2)</f>
        <v>6.0013498481591618</v>
      </c>
      <c r="K13" s="2">
        <f>(2^I13)</f>
        <v>1.5625E-2</v>
      </c>
      <c r="L13" s="2">
        <f>K13*LN(2)*J13</f>
        <v>6.4997167606334047E-2</v>
      </c>
      <c r="N13" s="3" t="s">
        <v>15</v>
      </c>
      <c r="O13" s="3">
        <f>AVERAGE(K47:K52)</f>
        <v>2.4294360279138263E-3</v>
      </c>
      <c r="P13" s="3">
        <f>STDEV(K47:K52)</f>
        <v>8.2480952691647152E-4</v>
      </c>
    </row>
    <row r="14" spans="1:16">
      <c r="A14" s="7"/>
      <c r="B14" s="2"/>
      <c r="C14" s="3">
        <v>30.33</v>
      </c>
      <c r="D14" s="2"/>
      <c r="E14" s="2"/>
      <c r="F14" s="3">
        <v>24.33</v>
      </c>
      <c r="G14" s="2"/>
      <c r="H14" s="2"/>
      <c r="I14" s="2"/>
      <c r="J14" s="2"/>
      <c r="K14" s="2"/>
      <c r="L14" s="2"/>
      <c r="N14" s="3" t="s">
        <v>14</v>
      </c>
      <c r="O14" s="3">
        <f>AVERAGE(K53:K58)</f>
        <v>1.7276741743886069E-3</v>
      </c>
      <c r="P14" s="3">
        <f>STDEV(K53:K58)</f>
        <v>8.1973958321708031E-4</v>
      </c>
    </row>
    <row r="15" spans="1:16">
      <c r="A15" s="7"/>
      <c r="B15" s="2" t="s">
        <v>31</v>
      </c>
      <c r="C15" s="3">
        <v>31.36</v>
      </c>
      <c r="D15" s="6">
        <f>AVERAGE(C15:C16)</f>
        <v>31.57</v>
      </c>
      <c r="E15" s="2">
        <f>STDEV(C15:C16)</f>
        <v>0.29698484809835118</v>
      </c>
      <c r="F15" s="3">
        <v>23.36</v>
      </c>
      <c r="G15" s="6">
        <f>AVERAGE(F15:F16)</f>
        <v>23.615000000000002</v>
      </c>
      <c r="H15" s="2">
        <f>STDEV(F15:F16)</f>
        <v>0.36062445840514029</v>
      </c>
      <c r="I15" s="5">
        <f>G15-D15</f>
        <v>-7.9549999999999983</v>
      </c>
      <c r="J15" s="2">
        <f>SQRT(E15^2+I15^2)</f>
        <v>7.96054175292109</v>
      </c>
      <c r="K15" s="2">
        <f>(2^I15)</f>
        <v>4.0300124191459371E-3</v>
      </c>
      <c r="L15" s="2">
        <f>K15*LN(2)*J15</f>
        <v>2.2236911625920581E-2</v>
      </c>
    </row>
    <row r="16" spans="1:16">
      <c r="A16" s="7"/>
      <c r="B16" s="2"/>
      <c r="C16" s="3">
        <v>31.78</v>
      </c>
      <c r="D16" s="2"/>
      <c r="E16" s="2"/>
      <c r="F16" s="3">
        <v>23.87</v>
      </c>
      <c r="G16" s="2"/>
      <c r="H16" s="2"/>
      <c r="I16" s="2"/>
      <c r="J16" s="2"/>
      <c r="K16" s="2"/>
      <c r="L16" s="2"/>
    </row>
    <row r="17" spans="1:12">
      <c r="A17" s="7"/>
      <c r="B17" s="2" t="s">
        <v>30</v>
      </c>
      <c r="C17" s="8">
        <v>34.059870928869103</v>
      </c>
      <c r="D17" s="6">
        <f>AVERAGE(C17:C18)</f>
        <v>34.23486592728225</v>
      </c>
      <c r="E17" s="2">
        <f>STDEV(C17:C18)</f>
        <v>0.24748030010333158</v>
      </c>
      <c r="F17" s="8">
        <v>23.382697463522302</v>
      </c>
      <c r="G17" s="6">
        <f>AVERAGE(F17:F18)</f>
        <v>23.325257713240553</v>
      </c>
      <c r="H17" s="2">
        <f>STDEV(F17:F18)</f>
        <v>8.1232073867774771E-2</v>
      </c>
      <c r="I17" s="5">
        <f>G17-D17</f>
        <v>-10.909608214041697</v>
      </c>
      <c r="J17" s="2">
        <f>SQRT(E17^2+I17^2)</f>
        <v>10.912414851114546</v>
      </c>
      <c r="K17" s="2">
        <f>(2^I17)</f>
        <v>5.1985315807945786E-4</v>
      </c>
      <c r="L17" s="2">
        <f>K17*LN(2)*J17</f>
        <v>3.9321222863076873E-3</v>
      </c>
    </row>
    <row r="18" spans="1:12">
      <c r="A18" s="7"/>
      <c r="B18" s="2"/>
      <c r="C18" s="8">
        <v>34.409860925695398</v>
      </c>
      <c r="D18" s="2"/>
      <c r="E18" s="2"/>
      <c r="F18" s="8">
        <v>23.267817962958802</v>
      </c>
      <c r="G18" s="2"/>
      <c r="H18" s="2"/>
      <c r="I18" s="2"/>
      <c r="J18" s="2"/>
      <c r="K18" s="2"/>
      <c r="L18" s="2"/>
    </row>
    <row r="19" spans="1:12">
      <c r="A19" s="7"/>
      <c r="B19" s="2" t="s">
        <v>29</v>
      </c>
      <c r="C19" s="3">
        <v>31.93</v>
      </c>
      <c r="D19" s="6">
        <f>AVERAGE(C19:C20)</f>
        <v>31.91</v>
      </c>
      <c r="E19" s="2">
        <f>STDEV(C19:C20)</f>
        <v>2.8284271247461298E-2</v>
      </c>
      <c r="F19" s="3">
        <v>22.48</v>
      </c>
      <c r="G19" s="6">
        <f>AVERAGE(F19:F20)</f>
        <v>22.509999999999998</v>
      </c>
      <c r="H19" s="2">
        <f>STDEV(F19:F20)</f>
        <v>4.2426406871191945E-2</v>
      </c>
      <c r="I19" s="5">
        <f>G19-D19</f>
        <v>-9.4000000000000021</v>
      </c>
      <c r="J19" s="2">
        <f>SQRT(E19^2+I19^2)</f>
        <v>9.4000425530951741</v>
      </c>
      <c r="K19" s="2">
        <f>(2^I19)</f>
        <v>1.4801919594828095E-3</v>
      </c>
      <c r="L19" s="2">
        <f>K19*LN(2)*J19</f>
        <v>9.6443579630760036E-3</v>
      </c>
    </row>
    <row r="20" spans="1:12">
      <c r="A20" s="7"/>
      <c r="B20" s="2"/>
      <c r="C20" s="3">
        <v>31.89</v>
      </c>
      <c r="D20" s="2"/>
      <c r="E20" s="2"/>
      <c r="F20" s="3">
        <v>22.54</v>
      </c>
      <c r="G20" s="2"/>
      <c r="H20" s="2"/>
      <c r="I20" s="2"/>
      <c r="J20" s="2"/>
      <c r="K20" s="2"/>
      <c r="L20" s="2"/>
    </row>
    <row r="21" spans="1:12">
      <c r="A21" s="7"/>
      <c r="B21" s="2" t="s">
        <v>28</v>
      </c>
      <c r="C21" s="3">
        <v>32.68</v>
      </c>
      <c r="D21" s="6">
        <f>AVERAGE(C21:C22)</f>
        <v>32.725000000000001</v>
      </c>
      <c r="E21" s="2">
        <f>STDEV(C21:C22)</f>
        <v>6.3639610306791689E-2</v>
      </c>
      <c r="F21" s="3">
        <v>22.99</v>
      </c>
      <c r="G21" s="6">
        <f>AVERAGE(F21:F22)</f>
        <v>23.155000000000001</v>
      </c>
      <c r="H21" s="2">
        <f>STDEV(F21:F22)</f>
        <v>0.23334523779156199</v>
      </c>
      <c r="I21" s="5">
        <f>G21-D21</f>
        <v>-9.57</v>
      </c>
      <c r="J21" s="2">
        <f>SQRT(E21^2+I21^2)</f>
        <v>9.5702115964068426</v>
      </c>
      <c r="K21" s="2">
        <f>(2^I21)</f>
        <v>1.3156577899079006E-3</v>
      </c>
      <c r="L21" s="2">
        <f>K21*LN(2)*J21</f>
        <v>8.7275017110484809E-3</v>
      </c>
    </row>
    <row r="22" spans="1:12">
      <c r="A22" s="7"/>
      <c r="B22" s="2"/>
      <c r="C22" s="3">
        <v>32.770000000000003</v>
      </c>
      <c r="D22" s="2"/>
      <c r="E22" s="2"/>
      <c r="F22" s="3">
        <v>23.32</v>
      </c>
      <c r="G22" s="2"/>
      <c r="H22" s="2"/>
      <c r="I22" s="2"/>
      <c r="J22" s="2"/>
      <c r="K22" s="2"/>
      <c r="L22" s="2"/>
    </row>
    <row r="23" spans="1:12">
      <c r="A23" s="7"/>
      <c r="B23" s="2" t="s">
        <v>26</v>
      </c>
      <c r="C23" s="10">
        <v>36.571618381506603</v>
      </c>
      <c r="D23" s="6">
        <f>AVERAGE(C23:C24)</f>
        <v>36.31508402107945</v>
      </c>
      <c r="E23" s="2">
        <f>STDEV(C23:C24)</f>
        <v>0.36279437173078799</v>
      </c>
      <c r="F23" s="10">
        <v>28.5548857705793</v>
      </c>
      <c r="G23" s="6">
        <f>AVERAGE(F23:F24)</f>
        <v>28.539829359747948</v>
      </c>
      <c r="H23" s="2">
        <f>STDEV(F23:F24)</f>
        <v>2.1292980398357295E-2</v>
      </c>
      <c r="I23" s="5">
        <f>G23-D23</f>
        <v>-7.7752546613315019</v>
      </c>
      <c r="J23" s="2">
        <f>SQRT(E23^2+I23^2)</f>
        <v>7.7837140752160714</v>
      </c>
      <c r="K23" s="2">
        <f>(2^I23)</f>
        <v>4.5647302999962582E-3</v>
      </c>
      <c r="L23" s="2">
        <f>K23*LN(2)*J23</f>
        <v>2.4627904358604329E-2</v>
      </c>
    </row>
    <row r="24" spans="1:12">
      <c r="A24" s="7"/>
      <c r="B24" s="2"/>
      <c r="C24" s="10">
        <v>36.058549660652297</v>
      </c>
      <c r="D24" s="2"/>
      <c r="E24" s="2"/>
      <c r="F24" s="10">
        <v>28.524772948916599</v>
      </c>
      <c r="G24" s="2"/>
      <c r="H24" s="2"/>
      <c r="I24" s="2"/>
      <c r="J24" s="2"/>
      <c r="K24" s="2"/>
      <c r="L24" s="2"/>
    </row>
    <row r="25" spans="1:12">
      <c r="A25" s="7"/>
      <c r="B25" s="2" t="s">
        <v>22</v>
      </c>
      <c r="C25" s="3">
        <v>30.36</v>
      </c>
      <c r="D25" s="6">
        <f>AVERAGE(C25:C26)</f>
        <v>31.625</v>
      </c>
      <c r="E25" s="2">
        <f>STDEV(C25:C26)</f>
        <v>1.7889801564019661</v>
      </c>
      <c r="F25" s="3">
        <v>23.56</v>
      </c>
      <c r="G25" s="6">
        <f>AVERAGE(F25:F26)</f>
        <v>23.61</v>
      </c>
      <c r="H25" s="2">
        <f>STDEV(F25:F26)</f>
        <v>7.0710678118655765E-2</v>
      </c>
      <c r="I25" s="5">
        <f>G25-D25</f>
        <v>-8.0150000000000006</v>
      </c>
      <c r="J25" s="2">
        <f>SQRT(E25^2+I25^2)</f>
        <v>8.212227164417703</v>
      </c>
      <c r="K25" s="2">
        <f>(2^I25)</f>
        <v>3.865846314121903E-3</v>
      </c>
      <c r="L25" s="2">
        <f>K25*LN(2)*J25</f>
        <v>2.2005487795074049E-2</v>
      </c>
    </row>
    <row r="26" spans="1:12">
      <c r="A26" s="7"/>
      <c r="B26" s="2"/>
      <c r="C26" s="3">
        <v>32.89</v>
      </c>
      <c r="D26" s="2"/>
      <c r="E26" s="2"/>
      <c r="F26" s="3">
        <v>23.66</v>
      </c>
      <c r="G26" s="2"/>
      <c r="H26" s="2"/>
      <c r="I26" s="2"/>
      <c r="J26" s="2"/>
      <c r="K26" s="2"/>
      <c r="L26" s="2"/>
    </row>
    <row r="27" spans="1:12">
      <c r="A27" s="7"/>
      <c r="B27" s="2" t="s">
        <v>19</v>
      </c>
      <c r="C27" s="3">
        <v>32.630000000000003</v>
      </c>
      <c r="D27" s="6">
        <f>AVERAGE(C27:C28)</f>
        <v>32.83</v>
      </c>
      <c r="E27" s="2">
        <f>STDEV(C27:C28)</f>
        <v>0.28284271247461801</v>
      </c>
      <c r="F27" s="3">
        <v>25.25</v>
      </c>
      <c r="G27" s="6">
        <f>AVERAGE(F27:F28)</f>
        <v>25.369999999999997</v>
      </c>
      <c r="H27" s="2">
        <f>STDEV(F27:F28)</f>
        <v>0.16970562748477031</v>
      </c>
      <c r="I27" s="5">
        <f>G27-D27</f>
        <v>-7.4600000000000009</v>
      </c>
      <c r="J27" s="2">
        <f>SQRT(E27^2+I27^2)</f>
        <v>7.4653600047151114</v>
      </c>
      <c r="K27" s="2">
        <f>(2^I27)</f>
        <v>5.6795801457824608E-3</v>
      </c>
      <c r="L27" s="2">
        <f>K27*LN(2)*J27</f>
        <v>2.9389517023481412E-2</v>
      </c>
    </row>
    <row r="28" spans="1:12">
      <c r="A28" s="7"/>
      <c r="B28" s="2"/>
      <c r="C28" s="3">
        <v>33.03</v>
      </c>
      <c r="D28" s="2"/>
      <c r="E28" s="2"/>
      <c r="F28" s="3">
        <v>25.49</v>
      </c>
      <c r="G28" s="2"/>
      <c r="H28" s="2"/>
      <c r="I28" s="2"/>
      <c r="J28" s="2"/>
      <c r="K28" s="2"/>
      <c r="L28" s="2"/>
    </row>
    <row r="29" spans="1:12">
      <c r="A29" s="7"/>
      <c r="B29" s="2" t="s">
        <v>16</v>
      </c>
      <c r="C29" s="10">
        <v>34.67</v>
      </c>
      <c r="D29" s="6">
        <f>AVERAGE(C29:C30)</f>
        <v>34.505479598002502</v>
      </c>
      <c r="E29" s="2">
        <f>STDEV(C29:C30)</f>
        <v>0.23266698379193776</v>
      </c>
      <c r="F29" s="10">
        <v>22.699531326860999</v>
      </c>
      <c r="G29" s="6">
        <f>AVERAGE(F29:F30)</f>
        <v>22.818376205781</v>
      </c>
      <c r="H29" s="2">
        <f>STDEV(F29:F30)</f>
        <v>0.1680720395872537</v>
      </c>
      <c r="I29" s="5">
        <f>G29-D29</f>
        <v>-11.687103392221502</v>
      </c>
      <c r="J29" s="2">
        <f>SQRT(E29^2+I29^2)</f>
        <v>11.68941913124096</v>
      </c>
      <c r="K29" s="2">
        <f>(2^I29)</f>
        <v>3.0327130251690527E-4</v>
      </c>
      <c r="L29" s="2">
        <f>K29*LN(2)*J29</f>
        <v>2.4572520630646031E-3</v>
      </c>
    </row>
    <row r="30" spans="1:12">
      <c r="A30" s="7"/>
      <c r="B30" s="2"/>
      <c r="C30" s="10">
        <v>34.340959196005002</v>
      </c>
      <c r="D30" s="2"/>
      <c r="E30" s="2"/>
      <c r="F30" s="10">
        <v>22.937221084701001</v>
      </c>
      <c r="G30" s="2"/>
      <c r="H30" s="2"/>
      <c r="I30" s="2"/>
      <c r="J30" s="2"/>
      <c r="K30" s="2"/>
      <c r="L30" s="2"/>
    </row>
    <row r="31" spans="1:12">
      <c r="A31" s="7"/>
      <c r="B31" s="2" t="s">
        <v>13</v>
      </c>
      <c r="C31" s="3">
        <v>33.659999999999997</v>
      </c>
      <c r="D31" s="6">
        <f>AVERAGE(C31:C32)</f>
        <v>33.474999999999994</v>
      </c>
      <c r="E31" s="2">
        <f>STDEV(C31:C32)</f>
        <v>0.26162950903902077</v>
      </c>
      <c r="F31" s="3">
        <v>22.53</v>
      </c>
      <c r="G31" s="6">
        <f>AVERAGE(F31:F32)</f>
        <v>22.685000000000002</v>
      </c>
      <c r="H31" s="2">
        <f>STDEV(F31:F32)</f>
        <v>0.21920310216782884</v>
      </c>
      <c r="I31" s="5">
        <f>G31-D31</f>
        <v>-10.789999999999992</v>
      </c>
      <c r="J31" s="2">
        <f>SQRT(E31^2+I31^2)</f>
        <v>10.793171452358191</v>
      </c>
      <c r="K31" s="2">
        <f>(2^I31)</f>
        <v>5.6478915229750675E-4</v>
      </c>
      <c r="L31" s="2">
        <f>K31*LN(2)*J31</f>
        <v>4.2253324385331404E-3</v>
      </c>
    </row>
    <row r="32" spans="1:12">
      <c r="A32" s="7"/>
      <c r="B32" s="2"/>
      <c r="C32" s="3">
        <v>33.29</v>
      </c>
      <c r="D32" s="2"/>
      <c r="E32" s="2"/>
      <c r="F32" s="3">
        <v>22.84</v>
      </c>
      <c r="G32" s="2"/>
      <c r="H32" s="2"/>
      <c r="I32" s="2"/>
      <c r="J32" s="2"/>
      <c r="K32" s="2"/>
      <c r="L32" s="2"/>
    </row>
    <row r="33" spans="1:12">
      <c r="A33" s="7"/>
      <c r="B33" s="2" t="s">
        <v>12</v>
      </c>
      <c r="C33" s="3">
        <v>34.020000000000003</v>
      </c>
      <c r="D33" s="6">
        <f>AVERAGE(C33:C34)</f>
        <v>33.995000000000005</v>
      </c>
      <c r="E33" s="2">
        <f>STDEV(C33:C34)</f>
        <v>3.5355339059330394E-2</v>
      </c>
      <c r="F33" s="3">
        <v>24.26</v>
      </c>
      <c r="G33" s="6">
        <f>AVERAGE(F33:F34)</f>
        <v>24.495000000000001</v>
      </c>
      <c r="H33" s="2">
        <f>STDEV(F33:F34)</f>
        <v>0.33234018715767655</v>
      </c>
      <c r="I33" s="5">
        <f>G33-D33</f>
        <v>-9.5000000000000036</v>
      </c>
      <c r="J33" s="2">
        <f>SQRT(E33^2+I33^2)</f>
        <v>9.5000657892458857</v>
      </c>
      <c r="K33" s="2">
        <f>(2^I33)</f>
        <v>1.381067932004972E-3</v>
      </c>
      <c r="L33" s="2">
        <f>K33*LN(2)*J33</f>
        <v>9.0942547396437555E-3</v>
      </c>
    </row>
    <row r="34" spans="1:12">
      <c r="A34" s="7"/>
      <c r="B34" s="2"/>
      <c r="C34" s="3">
        <v>33.97</v>
      </c>
      <c r="D34" s="2"/>
      <c r="E34" s="2"/>
      <c r="F34" s="3">
        <v>24.73</v>
      </c>
      <c r="G34" s="2"/>
      <c r="H34" s="2"/>
      <c r="I34" s="2"/>
      <c r="J34" s="2"/>
      <c r="K34" s="2"/>
      <c r="L34" s="2"/>
    </row>
    <row r="35" spans="1:12">
      <c r="A35" s="7"/>
      <c r="B35" s="2" t="s">
        <v>11</v>
      </c>
      <c r="C35" s="10">
        <v>37.280469795222999</v>
      </c>
      <c r="D35" s="6">
        <f>AVERAGE(C35:C36)</f>
        <v>37.473228628470999</v>
      </c>
      <c r="E35" s="2">
        <f>STDEV(C35:C36)</f>
        <v>0.27260215624653533</v>
      </c>
      <c r="F35" s="10">
        <v>27.747037537409</v>
      </c>
      <c r="G35" s="6">
        <f>AVERAGE(F35:F36)</f>
        <v>27.745032246186501</v>
      </c>
      <c r="H35" s="2">
        <f>STDEV(F35:F36)</f>
        <v>2.8359100433658652E-3</v>
      </c>
      <c r="I35" s="5">
        <f>G35-D35</f>
        <v>-9.7281963822844979</v>
      </c>
      <c r="J35" s="2">
        <f>SQRT(E35^2+I35^2)</f>
        <v>9.7320150425224607</v>
      </c>
      <c r="K35" s="2">
        <f>(2^I35)</f>
        <v>1.1790197638758123E-3</v>
      </c>
      <c r="L35" s="2">
        <f>K35*LN(2)*J35</f>
        <v>7.9533357724723731E-3</v>
      </c>
    </row>
    <row r="36" spans="1:12">
      <c r="A36" s="7"/>
      <c r="B36" s="2"/>
      <c r="C36" s="10">
        <v>37.665987461718998</v>
      </c>
      <c r="D36" s="2"/>
      <c r="E36" s="2"/>
      <c r="F36" s="10">
        <v>27.743026954964002</v>
      </c>
      <c r="G36" s="2"/>
      <c r="H36" s="2"/>
      <c r="I36" s="2"/>
      <c r="J36" s="2"/>
      <c r="K36" s="2"/>
      <c r="L36" s="2"/>
    </row>
    <row r="37" spans="1:12">
      <c r="A37" s="7"/>
      <c r="B37" s="2" t="s">
        <v>10</v>
      </c>
      <c r="C37" s="3">
        <v>32.31</v>
      </c>
      <c r="D37" s="6">
        <f>AVERAGE(C37:C38)</f>
        <v>32.83</v>
      </c>
      <c r="E37" s="2">
        <f>STDEV(C37:C38)</f>
        <v>0.73539105243400882</v>
      </c>
      <c r="F37" s="3">
        <v>24.23</v>
      </c>
      <c r="G37" s="6">
        <f>AVERAGE(F37:F38)</f>
        <v>24.380000000000003</v>
      </c>
      <c r="H37" s="2">
        <f>STDEV(F37:F38)</f>
        <v>0.21213203435596475</v>
      </c>
      <c r="I37" s="5">
        <f>G37-D37</f>
        <v>-8.4499999999999957</v>
      </c>
      <c r="J37" s="2">
        <f>SQRT(E37^2+I37^2)</f>
        <v>8.4819396366632986</v>
      </c>
      <c r="K37" s="2">
        <f>(2^I37)</f>
        <v>2.8595423748938092E-3</v>
      </c>
      <c r="L37" s="2">
        <f>K37*LN(2)*J37</f>
        <v>1.6811914593804194E-2</v>
      </c>
    </row>
    <row r="38" spans="1:12">
      <c r="A38" s="7"/>
      <c r="B38" s="2"/>
      <c r="C38" s="3">
        <v>33.35</v>
      </c>
      <c r="D38" s="2"/>
      <c r="E38" s="2"/>
      <c r="F38" s="3">
        <v>24.53</v>
      </c>
      <c r="G38" s="2"/>
      <c r="H38" s="2"/>
      <c r="I38" s="2"/>
      <c r="J38" s="2"/>
      <c r="K38" s="2"/>
      <c r="L38" s="2"/>
    </row>
    <row r="39" spans="1:12">
      <c r="A39" s="7"/>
      <c r="B39" s="2" t="s">
        <v>9</v>
      </c>
      <c r="C39" s="3">
        <v>34.26</v>
      </c>
      <c r="D39" s="6">
        <f>AVERAGE(C39:C40)</f>
        <v>34.119999999999997</v>
      </c>
      <c r="E39" s="2">
        <f>STDEV(C39:C40)</f>
        <v>0.1979898987322341</v>
      </c>
      <c r="F39" s="3">
        <v>25.66</v>
      </c>
      <c r="G39" s="6">
        <f>AVERAGE(F39:F40)</f>
        <v>25.824999999999999</v>
      </c>
      <c r="H39" s="2">
        <f>STDEV(F39:F40)</f>
        <v>0.23334523779155947</v>
      </c>
      <c r="I39" s="5">
        <f>G39-D39</f>
        <v>-8.2949999999999982</v>
      </c>
      <c r="J39" s="2">
        <f>SQRT(E39^2+I39^2)</f>
        <v>8.2973625327570186</v>
      </c>
      <c r="K39" s="2">
        <f>(2^I39)</f>
        <v>3.1838762984477608E-3</v>
      </c>
      <c r="L39" s="2">
        <f>K39*LN(2)*J39</f>
        <v>1.8311406887068372E-2</v>
      </c>
    </row>
    <row r="40" spans="1:12">
      <c r="A40" s="7"/>
      <c r="B40" s="2"/>
      <c r="C40" s="3">
        <v>33.979999999999997</v>
      </c>
      <c r="D40" s="2"/>
      <c r="E40" s="2"/>
      <c r="F40" s="3">
        <v>25.99</v>
      </c>
      <c r="G40" s="2"/>
      <c r="H40" s="2"/>
      <c r="I40" s="2"/>
      <c r="J40" s="2"/>
      <c r="K40" s="2"/>
      <c r="L40" s="2"/>
    </row>
    <row r="41" spans="1:12">
      <c r="A41" s="7"/>
      <c r="B41" s="2" t="s">
        <v>8</v>
      </c>
      <c r="C41" s="8">
        <v>33.738596851398</v>
      </c>
      <c r="D41" s="6">
        <f>AVERAGE(C41:C42)</f>
        <v>33.744232517598</v>
      </c>
      <c r="E41" s="2">
        <f>STDEV(C41:C42)</f>
        <v>7.9700355730474865E-3</v>
      </c>
      <c r="F41" s="8">
        <v>22.961243007358998</v>
      </c>
      <c r="G41" s="6">
        <f>AVERAGE(F41:F42)</f>
        <v>22.8468577556655</v>
      </c>
      <c r="H41" s="2">
        <f>STDEV(F41:F42)</f>
        <v>0.16176517428040554</v>
      </c>
      <c r="I41" s="5">
        <f>G41-D41</f>
        <v>-10.8973747619325</v>
      </c>
      <c r="J41" s="2">
        <f>SQRT(E41^2+I41^2)</f>
        <v>10.897377676462831</v>
      </c>
      <c r="K41" s="2">
        <f>(2^I41)</f>
        <v>5.2428003852111372E-4</v>
      </c>
      <c r="L41" s="2">
        <f>K41*LN(2)*J41</f>
        <v>3.9601422518750996E-3</v>
      </c>
    </row>
    <row r="42" spans="1:12">
      <c r="A42" s="7"/>
      <c r="B42" s="2"/>
      <c r="C42" s="8">
        <v>33.749868183798</v>
      </c>
      <c r="D42" s="2"/>
      <c r="E42" s="2"/>
      <c r="F42" s="8">
        <v>22.732472503972001</v>
      </c>
      <c r="G42" s="2"/>
      <c r="H42" s="2"/>
      <c r="I42" s="2"/>
      <c r="J42" s="2"/>
      <c r="K42" s="2"/>
      <c r="L42" s="2"/>
    </row>
    <row r="43" spans="1:12">
      <c r="A43" s="7"/>
      <c r="B43" s="2" t="s">
        <v>7</v>
      </c>
      <c r="C43" s="3">
        <v>31.53</v>
      </c>
      <c r="D43" s="6">
        <f>AVERAGE(C43:C44)</f>
        <v>31.594999999999999</v>
      </c>
      <c r="E43" s="2">
        <f>STDEV(C43:C44)</f>
        <v>9.1923881554250478E-2</v>
      </c>
      <c r="F43" s="3">
        <v>21.56</v>
      </c>
      <c r="G43" s="6">
        <f>AVERAGE(F43:F44)</f>
        <v>21.71</v>
      </c>
      <c r="H43" s="2">
        <f>STDEV(F43:F44)</f>
        <v>0.21213203435596475</v>
      </c>
      <c r="I43" s="5">
        <f>G43-D43</f>
        <v>-9.884999999999998</v>
      </c>
      <c r="J43" s="2">
        <f>SQRT(E43^2+I43^2)</f>
        <v>9.8854274060356122</v>
      </c>
      <c r="K43" s="2">
        <f>(2^I43)</f>
        <v>1.0575928178964127E-3</v>
      </c>
      <c r="L43" s="2">
        <f>K43*LN(2)*J43</f>
        <v>7.2466853563297696E-3</v>
      </c>
    </row>
    <row r="44" spans="1:12">
      <c r="A44" s="7"/>
      <c r="B44" s="2"/>
      <c r="C44" s="3">
        <v>31.66</v>
      </c>
      <c r="D44" s="2"/>
      <c r="E44" s="2"/>
      <c r="F44" s="3">
        <v>21.86</v>
      </c>
      <c r="G44" s="2"/>
      <c r="H44" s="2"/>
      <c r="I44" s="2"/>
      <c r="J44" s="2"/>
      <c r="K44" s="2"/>
      <c r="L44" s="2"/>
    </row>
    <row r="45" spans="1:12">
      <c r="A45" s="7"/>
      <c r="B45" s="2" t="s">
        <v>6</v>
      </c>
      <c r="C45" s="3">
        <v>33.85</v>
      </c>
      <c r="D45" s="6">
        <f>AVERAGE(C45:C46)</f>
        <v>33.760000000000005</v>
      </c>
      <c r="E45" s="2">
        <f>STDEV(C45:C46)</f>
        <v>0.12727922061357835</v>
      </c>
      <c r="F45" s="3">
        <v>23.36</v>
      </c>
      <c r="G45" s="6">
        <f>AVERAGE(F45:F46)</f>
        <v>23.234999999999999</v>
      </c>
      <c r="H45" s="2">
        <f>STDEV(F45:F46)</f>
        <v>0.17677669529663689</v>
      </c>
      <c r="I45" s="5">
        <f>G45-D45</f>
        <v>-10.525000000000006</v>
      </c>
      <c r="J45" s="2">
        <f>SQRT(E45^2+I45^2)</f>
        <v>10.525769568064851</v>
      </c>
      <c r="K45" s="2">
        <f>(2^I45)</f>
        <v>6.7867100578238851E-4</v>
      </c>
      <c r="L45" s="2">
        <f>K45*LN(2)*J45</f>
        <v>4.9515208806640851E-3</v>
      </c>
    </row>
    <row r="46" spans="1:12">
      <c r="A46" s="7"/>
      <c r="B46" s="2"/>
      <c r="C46" s="3">
        <v>33.67</v>
      </c>
      <c r="D46" s="2"/>
      <c r="E46" s="2"/>
      <c r="F46" s="3">
        <v>23.11</v>
      </c>
      <c r="G46" s="2"/>
      <c r="H46" s="2"/>
      <c r="I46" s="2"/>
      <c r="J46" s="2"/>
      <c r="K46" s="2"/>
      <c r="L46" s="2"/>
    </row>
    <row r="47" spans="1:12">
      <c r="A47" s="7"/>
      <c r="B47" s="2" t="s">
        <v>5</v>
      </c>
      <c r="C47" s="3">
        <v>32.81</v>
      </c>
      <c r="D47" s="6">
        <f>AVERAGE(C47:C48)</f>
        <v>32.875</v>
      </c>
      <c r="E47" s="2">
        <f>STDEV(C47:C48)</f>
        <v>9.1923881554247966E-2</v>
      </c>
      <c r="F47" s="3">
        <v>23.65</v>
      </c>
      <c r="G47" s="6">
        <f>AVERAGE(F47:F48)</f>
        <v>23.57</v>
      </c>
      <c r="H47" s="2">
        <f>STDEV(F47:F48)</f>
        <v>0.1131370849898477</v>
      </c>
      <c r="I47" s="5">
        <f>G47-D47</f>
        <v>-9.3049999999999997</v>
      </c>
      <c r="J47" s="2">
        <f>SQRT(E47^2+I47^2)</f>
        <v>9.3054540458808344</v>
      </c>
      <c r="K47" s="2">
        <f>(2^I47)</f>
        <v>1.5809418291941578E-3</v>
      </c>
      <c r="L47" s="2">
        <f>K47*LN(2)*J47</f>
        <v>1.0197152637131217E-2</v>
      </c>
    </row>
    <row r="48" spans="1:12">
      <c r="A48" s="7"/>
      <c r="B48" s="2"/>
      <c r="C48" s="3">
        <v>32.94</v>
      </c>
      <c r="D48" s="2"/>
      <c r="E48" s="2"/>
      <c r="F48" s="3">
        <v>23.49</v>
      </c>
      <c r="G48" s="2"/>
      <c r="H48" s="2"/>
      <c r="I48" s="2"/>
      <c r="J48" s="2"/>
      <c r="K48" s="2"/>
      <c r="L48" s="2"/>
    </row>
    <row r="49" spans="1:16">
      <c r="A49" s="7"/>
      <c r="B49" s="2" t="s">
        <v>4</v>
      </c>
      <c r="C49" s="3">
        <v>31.99</v>
      </c>
      <c r="D49" s="6">
        <f>AVERAGE(C49:C50)</f>
        <v>31.88</v>
      </c>
      <c r="E49" s="2">
        <f>STDEV(C49:C50)</f>
        <v>0.15556349186103965</v>
      </c>
      <c r="F49" s="3">
        <v>23.35</v>
      </c>
      <c r="G49" s="6">
        <f>AVERAGE(F49:F50)</f>
        <v>23.605</v>
      </c>
      <c r="H49" s="2">
        <f>STDEV(F49:F50)</f>
        <v>0.36062445840513779</v>
      </c>
      <c r="I49" s="5">
        <f>G49-D49</f>
        <v>-8.2749999999999986</v>
      </c>
      <c r="J49" s="2">
        <f>SQRT(E49^2+I49^2)</f>
        <v>8.2764621064800377</v>
      </c>
      <c r="K49" s="2">
        <f>(2^I49)</f>
        <v>3.2283215552898936E-3</v>
      </c>
      <c r="L49" s="2">
        <f>K49*LN(2)*J49</f>
        <v>1.8520255676089156E-2</v>
      </c>
    </row>
    <row r="50" spans="1:16">
      <c r="A50" s="7"/>
      <c r="B50" s="2"/>
      <c r="C50" s="3">
        <v>31.77</v>
      </c>
      <c r="D50" s="2"/>
      <c r="E50" s="2"/>
      <c r="F50" s="3">
        <v>23.86</v>
      </c>
      <c r="G50" s="2"/>
      <c r="H50" s="2"/>
      <c r="I50" s="2"/>
      <c r="J50" s="2"/>
      <c r="K50" s="2"/>
      <c r="L50" s="2"/>
    </row>
    <row r="51" spans="1:16">
      <c r="A51" s="7"/>
      <c r="B51" s="2" t="s">
        <v>3</v>
      </c>
      <c r="C51" s="3">
        <v>32.54</v>
      </c>
      <c r="D51" s="6">
        <f>AVERAGE(C51:C52)</f>
        <v>32.700000000000003</v>
      </c>
      <c r="E51" s="2">
        <f>STDEV(C51:C52)</f>
        <v>0.22627416997969541</v>
      </c>
      <c r="F51" s="3">
        <v>24.03</v>
      </c>
      <c r="G51" s="6">
        <f>AVERAGE(F51:F52)</f>
        <v>24.044</v>
      </c>
      <c r="H51" s="2">
        <f>STDEV(F51:F52)</f>
        <v>1.9798989873222407E-2</v>
      </c>
      <c r="I51" s="5">
        <f>G51-D51</f>
        <v>-8.6560000000000024</v>
      </c>
      <c r="J51" s="2">
        <f>SQRT(E51^2+I51^2)</f>
        <v>8.6589569810687959</v>
      </c>
      <c r="K51" s="2">
        <f>(2^I51)</f>
        <v>2.4790446992574281E-3</v>
      </c>
      <c r="L51" s="2">
        <f>K51*LN(2)*J51</f>
        <v>1.4879056762952316E-2</v>
      </c>
    </row>
    <row r="52" spans="1:16">
      <c r="A52" s="7"/>
      <c r="B52" s="2"/>
      <c r="C52" s="3">
        <v>32.86</v>
      </c>
      <c r="D52" s="2"/>
      <c r="E52" s="2"/>
      <c r="F52" s="3">
        <v>24.058</v>
      </c>
      <c r="G52" s="2"/>
      <c r="H52" s="2"/>
      <c r="I52" s="2"/>
      <c r="J52" s="2"/>
      <c r="K52" s="2"/>
      <c r="L52" s="2"/>
    </row>
    <row r="53" spans="1:16">
      <c r="A53" s="7"/>
      <c r="B53" s="2" t="s">
        <v>2</v>
      </c>
      <c r="C53" s="10">
        <v>33.269432602696</v>
      </c>
      <c r="D53" s="6">
        <f>AVERAGE(C53:C54)</f>
        <v>33.517574224789499</v>
      </c>
      <c r="E53" s="2">
        <f>STDEV(C53:C54)</f>
        <v>0.35092524735388536</v>
      </c>
      <c r="F53" s="10">
        <v>23.590465136018999</v>
      </c>
      <c r="G53" s="6">
        <f>AVERAGE(F53:F54)</f>
        <v>23.569575176548</v>
      </c>
      <c r="H53" s="2">
        <f>STDEV(F53:F54)</f>
        <v>2.9542864001311116E-2</v>
      </c>
      <c r="I53" s="5">
        <f>G53-D53</f>
        <v>-9.9479990482414991</v>
      </c>
      <c r="J53" s="2">
        <f>SQRT(E53^2+I53^2)</f>
        <v>9.9541867368984072</v>
      </c>
      <c r="K53" s="2">
        <f>(2^I53)</f>
        <v>1.0124040868561566E-3</v>
      </c>
      <c r="L53" s="2">
        <f>K53*LN(2)*J53</f>
        <v>6.9853011538430314E-3</v>
      </c>
    </row>
    <row r="54" spans="1:16">
      <c r="A54" s="7"/>
      <c r="B54" s="2"/>
      <c r="C54" s="10">
        <v>33.765715846882998</v>
      </c>
      <c r="D54" s="2"/>
      <c r="E54" s="2"/>
      <c r="F54" s="10">
        <v>23.548685217077001</v>
      </c>
      <c r="G54" s="2"/>
      <c r="H54" s="2"/>
      <c r="I54" s="2"/>
      <c r="J54" s="2"/>
      <c r="K54" s="2"/>
      <c r="L54" s="2"/>
    </row>
    <row r="55" spans="1:16">
      <c r="A55" s="7"/>
      <c r="B55" s="2" t="s">
        <v>1</v>
      </c>
      <c r="C55" s="3">
        <v>32.93</v>
      </c>
      <c r="D55" s="6">
        <f>AVERAGE(C55:C56)</f>
        <v>32.950000000000003</v>
      </c>
      <c r="E55" s="2">
        <f>STDEV(C55:C56)</f>
        <v>2.8284271247461298E-2</v>
      </c>
      <c r="F55" s="3">
        <v>23.36</v>
      </c>
      <c r="G55" s="6">
        <f>AVERAGE(F55:F56)</f>
        <v>23.615000000000002</v>
      </c>
      <c r="H55" s="2">
        <f>STDEV(F55:F56)</f>
        <v>0.36062445840514029</v>
      </c>
      <c r="I55" s="5">
        <f>G55-D55</f>
        <v>-9.3350000000000009</v>
      </c>
      <c r="J55" s="2">
        <f>SQRT(E55^2+I55^2)</f>
        <v>9.3350428493928188</v>
      </c>
      <c r="K55" s="2">
        <f>(2^I55)</f>
        <v>1.5484065168169612E-3</v>
      </c>
      <c r="L55" s="2">
        <f>K55*LN(2)*J55</f>
        <v>1.0019055152403408E-2</v>
      </c>
    </row>
    <row r="56" spans="1:16">
      <c r="A56" s="7"/>
      <c r="B56" s="2"/>
      <c r="C56" s="3">
        <v>32.97</v>
      </c>
      <c r="D56" s="2"/>
      <c r="E56" s="2"/>
      <c r="F56" s="3">
        <v>23.87</v>
      </c>
      <c r="G56" s="2"/>
      <c r="H56" s="2"/>
      <c r="I56" s="2"/>
      <c r="J56" s="2"/>
      <c r="K56" s="2"/>
      <c r="L56" s="2"/>
    </row>
    <row r="57" spans="1:16">
      <c r="A57" s="7"/>
      <c r="B57" s="2" t="s">
        <v>0</v>
      </c>
      <c r="C57" s="3">
        <v>30.99</v>
      </c>
      <c r="D57" s="6">
        <f>AVERAGE(C57:C58)</f>
        <v>31.15</v>
      </c>
      <c r="E57" s="2">
        <f>STDEV(C57:C58)</f>
        <v>0.22627416997969541</v>
      </c>
      <c r="F57" s="3">
        <v>22.31</v>
      </c>
      <c r="G57" s="6">
        <f>AVERAGE(F57:F58)</f>
        <v>22.574999999999999</v>
      </c>
      <c r="H57" s="2">
        <f>STDEV(F57:F58)</f>
        <v>0.37476659402887097</v>
      </c>
      <c r="I57" s="5">
        <f>G57-D57</f>
        <v>-8.5749999999999993</v>
      </c>
      <c r="J57" s="2">
        <f>SQRT(E57^2+I57^2)</f>
        <v>8.5779849032275628</v>
      </c>
      <c r="K57" s="2">
        <f>(2^I57)</f>
        <v>2.6222119194927031E-3</v>
      </c>
      <c r="L57" s="2">
        <f>K57*LN(2)*J57</f>
        <v>1.5591163496764917E-2</v>
      </c>
    </row>
    <row r="58" spans="1:16">
      <c r="A58" s="4"/>
      <c r="B58" s="2"/>
      <c r="C58" s="3">
        <v>31.31</v>
      </c>
      <c r="D58" s="2"/>
      <c r="E58" s="2"/>
      <c r="F58" s="3">
        <v>22.84</v>
      </c>
      <c r="G58" s="2"/>
      <c r="H58" s="2"/>
      <c r="I58" s="2"/>
      <c r="J58" s="2"/>
      <c r="K58" s="2"/>
      <c r="L58" s="2"/>
    </row>
    <row r="59" spans="1:16">
      <c r="A59" s="9" t="s">
        <v>27</v>
      </c>
      <c r="B59" s="2" t="s">
        <v>26</v>
      </c>
      <c r="C59" s="10">
        <v>36.571618381506603</v>
      </c>
      <c r="D59" s="6">
        <f>AVERAGE(C59:C60)</f>
        <v>36.31508402107945</v>
      </c>
      <c r="E59" s="2">
        <f>STDEV(C59:C60)</f>
        <v>0.36279437173078799</v>
      </c>
      <c r="F59" s="10">
        <v>28.5548857705793</v>
      </c>
      <c r="G59" s="6">
        <f>AVERAGE(F59:F60)</f>
        <v>28.539829359747948</v>
      </c>
      <c r="H59" s="2">
        <f>STDEV(F59:F60)</f>
        <v>2.1292980398357295E-2</v>
      </c>
      <c r="I59" s="5">
        <f>G59-D59</f>
        <v>-7.7752546613315019</v>
      </c>
      <c r="J59" s="2">
        <f>SQRT(E59^2+I59^2)</f>
        <v>7.7837140752160714</v>
      </c>
      <c r="K59" s="2">
        <f>(2^I59)</f>
        <v>4.5647302999962582E-3</v>
      </c>
      <c r="L59" s="2">
        <f>K59*LN(2)*J59</f>
        <v>2.4627904358604329E-2</v>
      </c>
    </row>
    <row r="60" spans="1:16">
      <c r="A60" s="7"/>
      <c r="B60" s="2"/>
      <c r="C60" s="10">
        <v>36.058549660652297</v>
      </c>
      <c r="D60" s="2"/>
      <c r="E60" s="2"/>
      <c r="F60" s="10">
        <v>28.524772948916599</v>
      </c>
      <c r="G60" s="2"/>
      <c r="H60" s="2"/>
      <c r="I60" s="2"/>
      <c r="J60" s="2"/>
      <c r="K60" s="2"/>
      <c r="L60" s="2"/>
      <c r="O60" s="2" t="s">
        <v>27</v>
      </c>
      <c r="P60" s="2"/>
    </row>
    <row r="61" spans="1:16">
      <c r="A61" s="7"/>
      <c r="B61" s="2" t="s">
        <v>22</v>
      </c>
      <c r="C61" s="3">
        <v>30.2</v>
      </c>
      <c r="D61" s="6">
        <f>AVERAGE(C61:C62)</f>
        <v>30.365000000000002</v>
      </c>
      <c r="E61" s="2">
        <f>STDEV(C61:C62)</f>
        <v>0.23334523779156199</v>
      </c>
      <c r="F61" s="3">
        <v>23.56</v>
      </c>
      <c r="G61" s="6">
        <f>AVERAGE(F61:F62)</f>
        <v>23.29</v>
      </c>
      <c r="H61" s="2">
        <f>STDEV(F61:F62)</f>
        <v>0.38183766184073509</v>
      </c>
      <c r="I61" s="5">
        <f>G61-D61</f>
        <v>-7.0750000000000028</v>
      </c>
      <c r="J61" s="2">
        <f>SQRT(E61^2+I61^2)</f>
        <v>7.078847010636693</v>
      </c>
      <c r="K61" s="2">
        <f>(2^I61)</f>
        <v>7.4167353199259146E-3</v>
      </c>
      <c r="L61" s="2">
        <f>K61*LN(2)*J61</f>
        <v>3.6391567975301534E-2</v>
      </c>
      <c r="O61" s="3" t="s">
        <v>24</v>
      </c>
      <c r="P61" s="3" t="s">
        <v>23</v>
      </c>
    </row>
    <row r="62" spans="1:16">
      <c r="A62" s="7"/>
      <c r="B62" s="2"/>
      <c r="C62" s="3">
        <v>30.53</v>
      </c>
      <c r="D62" s="2"/>
      <c r="E62" s="2"/>
      <c r="F62" s="3">
        <v>23.02</v>
      </c>
      <c r="G62" s="2"/>
      <c r="H62" s="2"/>
      <c r="I62" s="2"/>
      <c r="J62" s="2"/>
      <c r="K62" s="2"/>
      <c r="L62" s="2"/>
      <c r="N62" s="3" t="s">
        <v>21</v>
      </c>
      <c r="O62" s="3">
        <f>AVERAGE(K59:K64)</f>
        <v>5.365385722206917E-3</v>
      </c>
      <c r="P62" s="3">
        <f>STDEV(K59:K64)</f>
        <v>1.7907149686406973E-3</v>
      </c>
    </row>
    <row r="63" spans="1:16">
      <c r="A63" s="7"/>
      <c r="B63" s="2" t="s">
        <v>19</v>
      </c>
      <c r="C63" s="3">
        <v>31.23</v>
      </c>
      <c r="D63" s="6">
        <f>AVERAGE(C63:C64)</f>
        <v>31.55</v>
      </c>
      <c r="E63" s="2">
        <f>STDEV(C63:C64)</f>
        <v>0.45254833995939081</v>
      </c>
      <c r="F63" s="3">
        <v>23.36</v>
      </c>
      <c r="G63" s="6">
        <f>AVERAGE(F63:F64)</f>
        <v>23.625</v>
      </c>
      <c r="H63" s="2">
        <f>STDEV(F63:F64)</f>
        <v>0.37476659402887097</v>
      </c>
      <c r="I63" s="5">
        <f>G63-D63</f>
        <v>-7.9250000000000007</v>
      </c>
      <c r="J63" s="2">
        <f>SQRT(E63^2+I63^2)</f>
        <v>7.9379106193002711</v>
      </c>
      <c r="K63" s="2">
        <f>(2^I63)</f>
        <v>4.1146915466985772E-3</v>
      </c>
      <c r="L63" s="2">
        <f>K63*LN(2)*J63</f>
        <v>2.2639610449868813E-2</v>
      </c>
      <c r="N63" s="3" t="s">
        <v>20</v>
      </c>
      <c r="O63" s="3">
        <f>AVERAGE(K65:K70)</f>
        <v>8.2789090054013906E-4</v>
      </c>
      <c r="P63" s="3">
        <f>STDEV(K65:K70)</f>
        <v>7.3869597198085717E-4</v>
      </c>
    </row>
    <row r="64" spans="1:16">
      <c r="A64" s="7"/>
      <c r="B64" s="2"/>
      <c r="C64" s="3">
        <v>31.87</v>
      </c>
      <c r="D64" s="2"/>
      <c r="E64" s="2"/>
      <c r="F64" s="3">
        <v>23.89</v>
      </c>
      <c r="G64" s="2"/>
      <c r="H64" s="2"/>
      <c r="I64" s="2"/>
      <c r="J64" s="2"/>
      <c r="K64" s="2"/>
      <c r="L64" s="2"/>
      <c r="N64" s="3" t="s">
        <v>18</v>
      </c>
      <c r="O64" s="3">
        <f>AVERAGE(K71:K76)</f>
        <v>1.1175691718697718E-3</v>
      </c>
      <c r="P64" s="3">
        <f>STDEV(K71:K76)</f>
        <v>5.5805941282840066E-4</v>
      </c>
    </row>
    <row r="65" spans="1:16">
      <c r="A65" s="7"/>
      <c r="B65" s="2" t="s">
        <v>16</v>
      </c>
      <c r="C65" s="10">
        <v>34.867122607028897</v>
      </c>
      <c r="D65" s="6">
        <f>AVERAGE(C65:C66)</f>
        <v>34.620609263314698</v>
      </c>
      <c r="E65" s="2">
        <f>STDEV(C65:C66)</f>
        <v>0.34862251398656008</v>
      </c>
      <c r="F65" s="10">
        <v>22.569953132686098</v>
      </c>
      <c r="G65" s="6">
        <f>AVERAGE(F65:F66)</f>
        <v>22.6318376205781</v>
      </c>
      <c r="H65" s="2">
        <f>STDEV(F65:F66)</f>
        <v>8.7517882077382134E-2</v>
      </c>
      <c r="I65" s="5">
        <f>G65-D65</f>
        <v>-11.988771642736598</v>
      </c>
      <c r="J65" s="2">
        <f>SQRT(E65^2+I65^2)</f>
        <v>11.993839383572864</v>
      </c>
      <c r="K65" s="2">
        <f>(2^I65)</f>
        <v>2.4604816154892204E-4</v>
      </c>
      <c r="L65" s="2">
        <f>K65*LN(2)*J65</f>
        <v>2.0455203952338859E-3</v>
      </c>
      <c r="N65" s="3" t="s">
        <v>17</v>
      </c>
      <c r="O65" s="3">
        <f>AVERAGE(K77:K82)</f>
        <v>5.1913967140245615E-4</v>
      </c>
      <c r="P65" s="3">
        <f>STDEV(K77:K82)</f>
        <v>8.2293382695237567E-5</v>
      </c>
    </row>
    <row r="66" spans="1:16">
      <c r="A66" s="7"/>
      <c r="B66" s="2"/>
      <c r="C66" s="10">
        <v>34.374095919600499</v>
      </c>
      <c r="D66" s="2"/>
      <c r="E66" s="2"/>
      <c r="F66" s="10">
        <v>22.693722108470102</v>
      </c>
      <c r="G66" s="2"/>
      <c r="H66" s="2"/>
      <c r="I66" s="2"/>
      <c r="J66" s="2"/>
      <c r="K66" s="2"/>
      <c r="L66" s="2"/>
      <c r="N66" s="3" t="s">
        <v>15</v>
      </c>
      <c r="O66" s="3">
        <f>AVERAGE(K83:K88)</f>
        <v>1.2165256431138076E-3</v>
      </c>
      <c r="P66" s="3">
        <f>STDEV(K83:K88)</f>
        <v>3.891882567667164E-4</v>
      </c>
    </row>
    <row r="67" spans="1:16">
      <c r="A67" s="7"/>
      <c r="B67" s="2" t="s">
        <v>13</v>
      </c>
      <c r="C67" s="3">
        <v>33.26</v>
      </c>
      <c r="D67" s="6">
        <f>AVERAGE(C67:C68)</f>
        <v>33.549999999999997</v>
      </c>
      <c r="E67" s="2">
        <f>STDEV(C67:C68)</f>
        <v>0.41012193308820138</v>
      </c>
      <c r="F67" s="3">
        <v>22.85</v>
      </c>
      <c r="G67" s="6">
        <f>AVERAGE(F67:F68)</f>
        <v>22.795000000000002</v>
      </c>
      <c r="H67" s="2">
        <f>STDEV(F67:F68)</f>
        <v>7.7781745930522339E-2</v>
      </c>
      <c r="I67" s="5">
        <f>G67-D67</f>
        <v>-10.754999999999995</v>
      </c>
      <c r="J67" s="2">
        <f>SQRT(E67^2+I67^2)</f>
        <v>10.762816778148734</v>
      </c>
      <c r="K67" s="2">
        <f>(2^I67)</f>
        <v>5.7865857956132137E-4</v>
      </c>
      <c r="L67" s="2">
        <f>K67*LN(2)*J67</f>
        <v>4.3169180543413538E-3</v>
      </c>
      <c r="N67" s="3" t="s">
        <v>14</v>
      </c>
      <c r="O67" s="3">
        <f>AVERAGE(K89:K94)</f>
        <v>1.8637920147907127E-3</v>
      </c>
      <c r="P67" s="3">
        <f>STDEV(K89:K94)</f>
        <v>1.1554723941506926E-3</v>
      </c>
    </row>
    <row r="68" spans="1:16">
      <c r="A68" s="7"/>
      <c r="B68" s="2"/>
      <c r="C68" s="3">
        <v>33.840000000000003</v>
      </c>
      <c r="D68" s="2"/>
      <c r="E68" s="2"/>
      <c r="F68" s="3">
        <v>22.74</v>
      </c>
      <c r="G68" s="2"/>
      <c r="H68" s="2"/>
      <c r="I68" s="2"/>
      <c r="J68" s="2"/>
      <c r="K68" s="2"/>
      <c r="L68" s="2"/>
    </row>
    <row r="69" spans="1:16">
      <c r="A69" s="7"/>
      <c r="B69" s="2" t="s">
        <v>12</v>
      </c>
      <c r="C69" s="3">
        <v>32.89</v>
      </c>
      <c r="D69" s="6">
        <f>AVERAGE(C69:C70)</f>
        <v>32.950500000000005</v>
      </c>
      <c r="E69" s="2">
        <f>STDEV(C69:C70)</f>
        <v>8.5559920523573821E-2</v>
      </c>
      <c r="F69" s="3">
        <v>23.45</v>
      </c>
      <c r="G69" s="6">
        <f>AVERAGE(F69:F70)</f>
        <v>23.715</v>
      </c>
      <c r="H69" s="2">
        <f>STDEV(F69:F70)</f>
        <v>0.37476659402887097</v>
      </c>
      <c r="I69" s="5">
        <f>G69-D69</f>
        <v>-9.2355000000000054</v>
      </c>
      <c r="J69" s="2">
        <f>SQRT(E69^2+I69^2)</f>
        <v>9.2358963154639255</v>
      </c>
      <c r="K69" s="2">
        <f>(2^I69)</f>
        <v>1.6589659605101737E-3</v>
      </c>
      <c r="L69" s="2">
        <f>K69*LN(2)*J69</f>
        <v>1.0620427164367886E-2</v>
      </c>
    </row>
    <row r="70" spans="1:16">
      <c r="A70" s="7"/>
      <c r="B70" s="2"/>
      <c r="C70" s="3">
        <v>33.011000000000003</v>
      </c>
      <c r="D70" s="2"/>
      <c r="E70" s="2"/>
      <c r="F70" s="3">
        <v>23.98</v>
      </c>
      <c r="G70" s="2"/>
      <c r="H70" s="2"/>
      <c r="I70" s="2"/>
      <c r="J70" s="2"/>
      <c r="K70" s="2"/>
      <c r="L70" s="2"/>
    </row>
    <row r="71" spans="1:16">
      <c r="A71" s="7"/>
      <c r="B71" s="2" t="s">
        <v>11</v>
      </c>
      <c r="C71" s="10">
        <v>37.228046979522297</v>
      </c>
      <c r="D71" s="6">
        <f>AVERAGE(C71:C72)</f>
        <v>37.497322862847099</v>
      </c>
      <c r="E71" s="2">
        <f>STDEV(C71:C72)</f>
        <v>0.38081360621793031</v>
      </c>
      <c r="F71" s="10">
        <v>27.1747037537409</v>
      </c>
      <c r="G71" s="6">
        <f>AVERAGE(F71:F72)</f>
        <v>27.274503224618648</v>
      </c>
      <c r="H71" s="2">
        <f>STDEV(F71:F72)</f>
        <v>0.14113776523297292</v>
      </c>
      <c r="I71" s="5">
        <f>G71-D71</f>
        <v>-10.222819638228451</v>
      </c>
      <c r="J71" s="2">
        <f>SQRT(E71^2+I71^2)</f>
        <v>10.229910085549626</v>
      </c>
      <c r="K71" s="2">
        <f>(2^I71)</f>
        <v>8.3680573631941401E-4</v>
      </c>
      <c r="L71" s="2">
        <f>K71*LN(2)*J71</f>
        <v>5.9336500084903295E-3</v>
      </c>
    </row>
    <row r="72" spans="1:16">
      <c r="A72" s="7"/>
      <c r="B72" s="2"/>
      <c r="C72" s="10">
        <v>37.766598746171901</v>
      </c>
      <c r="D72" s="2"/>
      <c r="E72" s="2"/>
      <c r="F72" s="10">
        <v>27.3743026954964</v>
      </c>
      <c r="G72" s="2"/>
      <c r="H72" s="2"/>
      <c r="I72" s="2"/>
      <c r="J72" s="2"/>
      <c r="K72" s="2"/>
      <c r="L72" s="2"/>
    </row>
    <row r="73" spans="1:16">
      <c r="A73" s="7"/>
      <c r="B73" s="2" t="s">
        <v>10</v>
      </c>
      <c r="C73" s="3">
        <v>33.56</v>
      </c>
      <c r="D73" s="6">
        <f>AVERAGE(C73:C74)</f>
        <v>33.725000000000001</v>
      </c>
      <c r="E73" s="2">
        <f>STDEV(C73:C74)</f>
        <v>0.23334523779155947</v>
      </c>
      <c r="F73" s="3">
        <v>24.26</v>
      </c>
      <c r="G73" s="6">
        <f>AVERAGE(F73:F74)</f>
        <v>24.575000000000003</v>
      </c>
      <c r="H73" s="2">
        <f>STDEV(F73:F74)</f>
        <v>0.44547727214752425</v>
      </c>
      <c r="I73" s="5">
        <f>G73-D73</f>
        <v>-9.1499999999999986</v>
      </c>
      <c r="J73" s="2">
        <f>SQRT(E73^2+I73^2)</f>
        <v>9.1529749262193416</v>
      </c>
      <c r="K73" s="2">
        <f>(2^I73)</f>
        <v>1.7602548097867801E-3</v>
      </c>
      <c r="L73" s="2">
        <f>K73*LN(2)*J73</f>
        <v>1.1167688029070736E-2</v>
      </c>
    </row>
    <row r="74" spans="1:16">
      <c r="A74" s="7"/>
      <c r="B74" s="2"/>
      <c r="C74" s="3">
        <v>33.89</v>
      </c>
      <c r="D74" s="2"/>
      <c r="E74" s="2"/>
      <c r="F74" s="3">
        <v>24.89</v>
      </c>
      <c r="G74" s="2"/>
      <c r="H74" s="2"/>
      <c r="I74" s="2"/>
      <c r="J74" s="2"/>
      <c r="K74" s="2"/>
      <c r="L74" s="2"/>
    </row>
    <row r="75" spans="1:16">
      <c r="A75" s="7"/>
      <c r="B75" s="2" t="s">
        <v>9</v>
      </c>
      <c r="C75" s="3">
        <v>33.65</v>
      </c>
      <c r="D75" s="6">
        <f>AVERAGE(C75:C76)</f>
        <v>33.384999999999998</v>
      </c>
      <c r="E75" s="2">
        <f>STDEV(C75:C76)</f>
        <v>0.37476659402887097</v>
      </c>
      <c r="F75" s="3">
        <v>22.89</v>
      </c>
      <c r="G75" s="6">
        <f>AVERAGE(F75:F76)</f>
        <v>23.015000000000001</v>
      </c>
      <c r="H75" s="2">
        <f>STDEV(F75:F76)</f>
        <v>0.17677669529663689</v>
      </c>
      <c r="I75" s="5">
        <f>G75-D75</f>
        <v>-10.369999999999997</v>
      </c>
      <c r="J75" s="2">
        <f>SQRT(E75^2+I75^2)</f>
        <v>10.376769728581239</v>
      </c>
      <c r="K75" s="2">
        <f>(2^I75)</f>
        <v>7.5564696950312135E-4</v>
      </c>
      <c r="L75" s="2">
        <f>K75*LN(2)*J75</f>
        <v>5.4350880653215149E-3</v>
      </c>
    </row>
    <row r="76" spans="1:16">
      <c r="A76" s="7"/>
      <c r="B76" s="2"/>
      <c r="C76" s="3">
        <v>33.119999999999997</v>
      </c>
      <c r="D76" s="2"/>
      <c r="E76" s="2"/>
      <c r="F76" s="3">
        <v>23.14</v>
      </c>
      <c r="G76" s="2"/>
      <c r="H76" s="2"/>
      <c r="I76" s="2"/>
      <c r="J76" s="2"/>
      <c r="K76" s="2"/>
      <c r="L76" s="2"/>
    </row>
    <row r="77" spans="1:16">
      <c r="A77" s="7"/>
      <c r="B77" s="2" t="s">
        <v>8</v>
      </c>
      <c r="C77" s="8">
        <v>33.743859685139803</v>
      </c>
      <c r="D77" s="6">
        <f>AVERAGE(C77:C78)</f>
        <v>33.759423251759799</v>
      </c>
      <c r="E77" s="2">
        <f>STDEV(C77:C78)</f>
        <v>2.2010206992899968E-2</v>
      </c>
      <c r="F77" s="8">
        <v>22.596124300735902</v>
      </c>
      <c r="G77" s="6">
        <f>AVERAGE(F77:F78)</f>
        <v>22.654685775566549</v>
      </c>
      <c r="H77" s="2">
        <f>STDEV(F77:F78)</f>
        <v>8.2818431938073991E-2</v>
      </c>
      <c r="I77" s="5">
        <f>G77-D77</f>
        <v>-11.10473747619325</v>
      </c>
      <c r="J77" s="2">
        <f>SQRT(E77^2+I77^2)</f>
        <v>11.104759288898734</v>
      </c>
      <c r="K77" s="2">
        <f>(2^I77)</f>
        <v>4.540889416092983E-4</v>
      </c>
      <c r="L77" s="2">
        <f>K77*LN(2)*J77</f>
        <v>3.4952282009751141E-3</v>
      </c>
    </row>
    <row r="78" spans="1:16">
      <c r="A78" s="7"/>
      <c r="B78" s="2"/>
      <c r="C78" s="8">
        <v>33.774986818379801</v>
      </c>
      <c r="D78" s="2"/>
      <c r="E78" s="2"/>
      <c r="F78" s="8">
        <v>22.713247250397199</v>
      </c>
      <c r="G78" s="2"/>
      <c r="H78" s="2"/>
      <c r="I78" s="2"/>
      <c r="J78" s="2"/>
      <c r="K78" s="2"/>
      <c r="L78" s="2"/>
    </row>
    <row r="79" spans="1:16">
      <c r="A79" s="7"/>
      <c r="B79" s="2" t="s">
        <v>7</v>
      </c>
      <c r="C79" s="3">
        <v>33.15</v>
      </c>
      <c r="D79" s="6">
        <f>AVERAGE(C79:C80)</f>
        <v>33.370000000000005</v>
      </c>
      <c r="E79" s="2">
        <f>STDEV(C79:C80)</f>
        <v>0.31112698372208436</v>
      </c>
      <c r="F79" s="3">
        <v>22.45</v>
      </c>
      <c r="G79" s="6">
        <f>AVERAGE(F79:F80)</f>
        <v>22.695</v>
      </c>
      <c r="H79" s="2">
        <f>STDEV(F79:F80)</f>
        <v>0.34648232278140967</v>
      </c>
      <c r="I79" s="5">
        <f>G79-D79</f>
        <v>-10.675000000000004</v>
      </c>
      <c r="J79" s="2">
        <f>SQRT(E79^2+I79^2)</f>
        <v>10.679532995407623</v>
      </c>
      <c r="K79" s="2">
        <f>(2^I79)</f>
        <v>6.1165255792193594E-4</v>
      </c>
      <c r="L79" s="2">
        <f>K79*LN(2)*J79</f>
        <v>4.5277508336257826E-3</v>
      </c>
    </row>
    <row r="80" spans="1:16">
      <c r="A80" s="7"/>
      <c r="B80" s="2"/>
      <c r="C80" s="3">
        <v>33.590000000000003</v>
      </c>
      <c r="D80" s="2"/>
      <c r="E80" s="2"/>
      <c r="F80" s="3">
        <v>22.94</v>
      </c>
      <c r="G80" s="2"/>
      <c r="H80" s="2"/>
      <c r="I80" s="2"/>
      <c r="J80" s="2"/>
      <c r="K80" s="2"/>
      <c r="L80" s="2"/>
    </row>
    <row r="81" spans="1:16">
      <c r="A81" s="7"/>
      <c r="B81" s="2" t="s">
        <v>6</v>
      </c>
      <c r="C81" s="3">
        <v>33.869999999999997</v>
      </c>
      <c r="D81" s="6">
        <f>AVERAGE(C81:C82)</f>
        <v>33.94</v>
      </c>
      <c r="E81" s="2">
        <f>STDEV(C81:C82)</f>
        <v>9.8994949366117052E-2</v>
      </c>
      <c r="F81" s="3">
        <v>23.01</v>
      </c>
      <c r="G81" s="6">
        <f>AVERAGE(F81:F82)</f>
        <v>22.950000000000003</v>
      </c>
      <c r="H81" s="2">
        <f>STDEV(F81:F82)</f>
        <v>8.4852813742386402E-2</v>
      </c>
      <c r="I81" s="5">
        <f>G81-D81</f>
        <v>-10.989999999999995</v>
      </c>
      <c r="J81" s="2">
        <f>SQRT(E81^2+I81^2)</f>
        <v>10.990445850828795</v>
      </c>
      <c r="K81" s="2">
        <f>(2^I81)</f>
        <v>4.9167751467613411E-4</v>
      </c>
      <c r="L81" s="2">
        <f>K81*LN(2)*J81</f>
        <v>3.7455976127764553E-3</v>
      </c>
    </row>
    <row r="82" spans="1:16">
      <c r="A82" s="7"/>
      <c r="B82" s="2"/>
      <c r="C82" s="3">
        <v>34.01</v>
      </c>
      <c r="D82" s="2"/>
      <c r="E82" s="2"/>
      <c r="F82" s="3">
        <v>22.89</v>
      </c>
      <c r="G82" s="2"/>
      <c r="H82" s="2"/>
      <c r="I82" s="2"/>
      <c r="J82" s="2"/>
      <c r="K82" s="2"/>
      <c r="L82" s="2"/>
    </row>
    <row r="83" spans="1:16">
      <c r="A83" s="7"/>
      <c r="B83" s="2" t="s">
        <v>5</v>
      </c>
      <c r="C83" s="3">
        <v>32.909999999999997</v>
      </c>
      <c r="D83" s="6">
        <f>AVERAGE(C83:C84)</f>
        <v>32.875</v>
      </c>
      <c r="E83" s="2">
        <f>STDEV(C83:C84)</f>
        <v>4.9497474683053502E-2</v>
      </c>
      <c r="F83" s="3">
        <v>23.65</v>
      </c>
      <c r="G83" s="6">
        <f>AVERAGE(F83:F84)</f>
        <v>23.57</v>
      </c>
      <c r="H83" s="2">
        <f>STDEV(F83:F84)</f>
        <v>0.1131370849898477</v>
      </c>
      <c r="I83" s="5">
        <f>G83-D83</f>
        <v>-9.3049999999999997</v>
      </c>
      <c r="J83" s="2">
        <f>SQRT(E83^2+I83^2)</f>
        <v>9.3051316487194313</v>
      </c>
      <c r="K83" s="2">
        <f>(2^I83)</f>
        <v>1.5809418291941578E-3</v>
      </c>
      <c r="L83" s="2">
        <f>K83*LN(2)*J83</f>
        <v>1.0196799346142042E-2</v>
      </c>
    </row>
    <row r="84" spans="1:16">
      <c r="A84" s="7"/>
      <c r="B84" s="2"/>
      <c r="C84" s="3">
        <v>32.840000000000003</v>
      </c>
      <c r="D84" s="2"/>
      <c r="E84" s="2"/>
      <c r="F84" s="3">
        <v>23.49</v>
      </c>
      <c r="G84" s="2"/>
      <c r="H84" s="2"/>
      <c r="I84" s="2"/>
      <c r="J84" s="2"/>
      <c r="K84" s="2"/>
      <c r="L84" s="2"/>
    </row>
    <row r="85" spans="1:16">
      <c r="A85" s="7"/>
      <c r="B85" s="2" t="s">
        <v>4</v>
      </c>
      <c r="C85" s="3">
        <v>33.67</v>
      </c>
      <c r="D85" s="6">
        <f>AVERAGE(C85:C86)</f>
        <v>33.83</v>
      </c>
      <c r="E85" s="2">
        <f>STDEV(C85:C86)</f>
        <v>0.22627416997969541</v>
      </c>
      <c r="F85" s="3">
        <v>24.05</v>
      </c>
      <c r="G85" s="6">
        <f>AVERAGE(F85:F86)</f>
        <v>24.200000000000003</v>
      </c>
      <c r="H85" s="2">
        <f>STDEV(F85:F86)</f>
        <v>0.21213203435596475</v>
      </c>
      <c r="I85" s="5">
        <f>G85-D85</f>
        <v>-9.6299999999999955</v>
      </c>
      <c r="J85" s="2">
        <f>SQRT(E85^2+I85^2)</f>
        <v>9.6326579924753837</v>
      </c>
      <c r="K85" s="2">
        <f>(2^I85)</f>
        <v>1.2620633111694306E-3</v>
      </c>
      <c r="L85" s="2">
        <f>K85*LN(2)*J85</f>
        <v>8.4266070768880003E-3</v>
      </c>
    </row>
    <row r="86" spans="1:16">
      <c r="A86" s="7"/>
      <c r="B86" s="2"/>
      <c r="C86" s="3">
        <v>33.99</v>
      </c>
      <c r="D86" s="2"/>
      <c r="E86" s="2"/>
      <c r="F86" s="3">
        <v>24.35</v>
      </c>
      <c r="G86" s="2"/>
      <c r="H86" s="2"/>
      <c r="I86" s="2"/>
      <c r="J86" s="2"/>
      <c r="K86" s="2"/>
      <c r="L86" s="2"/>
    </row>
    <row r="87" spans="1:16">
      <c r="A87" s="7"/>
      <c r="B87" s="2" t="s">
        <v>3</v>
      </c>
      <c r="C87" s="10">
        <v>35.194270478868802</v>
      </c>
      <c r="D87" s="6">
        <f>AVERAGE(C87:C88)</f>
        <v>35.150196415362501</v>
      </c>
      <c r="E87" s="2">
        <f>STDEV(C87:C88)</f>
        <v>6.2330138359503726E-2</v>
      </c>
      <c r="F87" s="10">
        <v>24.747111490399298</v>
      </c>
      <c r="G87" s="6">
        <f>AVERAGE(F87:F88)</f>
        <v>24.874286982080598</v>
      </c>
      <c r="H87" s="2">
        <f>STDEV(F87:F88)</f>
        <v>0.17985330513716297</v>
      </c>
      <c r="I87" s="5">
        <f>G87-D87</f>
        <v>-10.275909433281903</v>
      </c>
      <c r="J87" s="2">
        <f>SQRT(E87^2+I87^2)</f>
        <v>10.276098468152197</v>
      </c>
      <c r="K87" s="2">
        <f>(2^I87)</f>
        <v>8.0657178897783452E-4</v>
      </c>
      <c r="L87" s="2">
        <f>K87*LN(2)*J87</f>
        <v>5.7450888027332017E-3</v>
      </c>
    </row>
    <row r="88" spans="1:16">
      <c r="A88" s="7"/>
      <c r="B88" s="2"/>
      <c r="C88" s="10">
        <v>35.1061223518562</v>
      </c>
      <c r="D88" s="2"/>
      <c r="E88" s="2"/>
      <c r="F88" s="10">
        <v>25.001462473761901</v>
      </c>
      <c r="G88" s="2"/>
      <c r="H88" s="2"/>
      <c r="I88" s="2"/>
      <c r="J88" s="2"/>
      <c r="K88" s="2"/>
      <c r="L88" s="2"/>
    </row>
    <row r="89" spans="1:16">
      <c r="A89" s="7"/>
      <c r="B89" s="2" t="s">
        <v>2</v>
      </c>
      <c r="C89" s="10">
        <v>33.2269432602696</v>
      </c>
      <c r="D89" s="6">
        <f>AVERAGE(C89:C90)</f>
        <v>33.466757422478949</v>
      </c>
      <c r="E89" s="2">
        <f>STDEV(C89:C90)</f>
        <v>0.33914844064560273</v>
      </c>
      <c r="F89" s="10">
        <v>23.549046513601901</v>
      </c>
      <c r="G89" s="6">
        <f>AVERAGE(F89:F90)</f>
        <v>23.551957517654799</v>
      </c>
      <c r="H89" s="2">
        <f>STDEV(F89:F90)</f>
        <v>4.1167814117334589E-3</v>
      </c>
      <c r="I89" s="5">
        <f>G89-D89</f>
        <v>-9.9147999048241502</v>
      </c>
      <c r="J89" s="2">
        <f>SQRT(E89^2+I89^2)</f>
        <v>9.9205987126530477</v>
      </c>
      <c r="K89" s="2">
        <f>(2^I89)</f>
        <v>1.0359715469615001E-3</v>
      </c>
      <c r="L89" s="2">
        <f>K89*LN(2)*J89</f>
        <v>7.1237910326486277E-3</v>
      </c>
    </row>
    <row r="90" spans="1:16">
      <c r="A90" s="7"/>
      <c r="B90" s="2"/>
      <c r="C90" s="10">
        <v>33.706571584688298</v>
      </c>
      <c r="D90" s="2"/>
      <c r="E90" s="2"/>
      <c r="F90" s="10">
        <v>23.5548685217077</v>
      </c>
      <c r="G90" s="2"/>
      <c r="H90" s="2"/>
      <c r="I90" s="2"/>
      <c r="J90" s="2"/>
      <c r="K90" s="2"/>
      <c r="L90" s="2"/>
    </row>
    <row r="91" spans="1:16">
      <c r="A91" s="7"/>
      <c r="B91" s="2" t="s">
        <v>1</v>
      </c>
      <c r="C91" s="3">
        <v>31.96</v>
      </c>
      <c r="D91" s="6">
        <f>AVERAGE(C91:C92)</f>
        <v>31.92</v>
      </c>
      <c r="E91" s="2">
        <f>STDEV(C91:C92)</f>
        <v>5.6568542494925107E-2</v>
      </c>
      <c r="F91" s="3">
        <v>22.19</v>
      </c>
      <c r="G91" s="6">
        <f>AVERAGE(F91:F92)</f>
        <v>22.41</v>
      </c>
      <c r="H91" s="2">
        <f>STDEV(F91:F92)</f>
        <v>0.31112698372207931</v>
      </c>
      <c r="I91" s="5">
        <f>G91-D91</f>
        <v>-9.5100000000000016</v>
      </c>
      <c r="J91" s="2">
        <f>SQRT(E91^2+I91^2)</f>
        <v>9.5101682424655376</v>
      </c>
      <c r="K91" s="2">
        <f>(2^I91)</f>
        <v>1.3715281989628864E-3</v>
      </c>
      <c r="L91" s="2">
        <f>K91*LN(2)*J91</f>
        <v>9.0410402418695801E-3</v>
      </c>
    </row>
    <row r="92" spans="1:16">
      <c r="A92" s="7"/>
      <c r="B92" s="2"/>
      <c r="C92" s="3">
        <v>31.88</v>
      </c>
      <c r="D92" s="2"/>
      <c r="E92" s="2"/>
      <c r="F92" s="3">
        <v>22.63</v>
      </c>
      <c r="G92" s="2"/>
      <c r="H92" s="2"/>
      <c r="I92" s="2"/>
      <c r="J92" s="2"/>
      <c r="K92" s="2"/>
      <c r="L92" s="2"/>
    </row>
    <row r="93" spans="1:16">
      <c r="A93" s="7"/>
      <c r="B93" s="2" t="s">
        <v>0</v>
      </c>
      <c r="C93" s="3">
        <v>30.99</v>
      </c>
      <c r="D93" s="6">
        <f>AVERAGE(C93:C94)</f>
        <v>31.11</v>
      </c>
      <c r="E93" s="2">
        <f>STDEV(C93:C94)</f>
        <v>0.1697056274847728</v>
      </c>
      <c r="F93" s="3">
        <v>22.63</v>
      </c>
      <c r="G93" s="6">
        <f>AVERAGE(F93:F94)</f>
        <v>22.814999999999998</v>
      </c>
      <c r="H93" s="2">
        <f>STDEV(F93:F94)</f>
        <v>0.26162950903902327</v>
      </c>
      <c r="I93" s="5">
        <f>G93-D93</f>
        <v>-8.2950000000000017</v>
      </c>
      <c r="J93" s="2">
        <f>SQRT(E93^2+I93^2)</f>
        <v>8.2967358039171053</v>
      </c>
      <c r="K93" s="2">
        <f>(2^I93)</f>
        <v>3.1838762984477522E-3</v>
      </c>
      <c r="L93" s="2">
        <f>K93*LN(2)*J93</f>
        <v>1.8310023762400669E-2</v>
      </c>
    </row>
    <row r="94" spans="1:16">
      <c r="A94" s="4"/>
      <c r="B94" s="2"/>
      <c r="C94" s="3">
        <v>31.23</v>
      </c>
      <c r="D94" s="2"/>
      <c r="E94" s="2"/>
      <c r="F94" s="3">
        <v>23</v>
      </c>
      <c r="G94" s="2"/>
      <c r="H94" s="2"/>
      <c r="I94" s="2"/>
      <c r="J94" s="2"/>
      <c r="K94" s="2"/>
      <c r="L94" s="2"/>
    </row>
    <row r="95" spans="1:16">
      <c r="A95" s="9" t="s">
        <v>25</v>
      </c>
      <c r="B95" s="2" t="s">
        <v>26</v>
      </c>
      <c r="C95" s="8">
        <v>31.407664953560801</v>
      </c>
      <c r="D95" s="6">
        <f>AVERAGE(C95:C96)</f>
        <v>31.2517735518724</v>
      </c>
      <c r="E95" s="2">
        <f>STDEV(C95:C96)</f>
        <v>0.22046373452508775</v>
      </c>
      <c r="F95" s="8">
        <v>24.292604285726402</v>
      </c>
      <c r="G95" s="6">
        <f>AVERAGE(F95:F96)</f>
        <v>24.2978739225391</v>
      </c>
      <c r="H95" s="2">
        <f>STDEV(F95:F96)</f>
        <v>7.4523918492991207E-3</v>
      </c>
      <c r="I95" s="5">
        <f>G95-D95</f>
        <v>-6.9538996293333</v>
      </c>
      <c r="J95" s="2">
        <f>SQRT(E95^2+I95^2)</f>
        <v>6.9573934999454039</v>
      </c>
      <c r="K95" s="2">
        <f>(2^I95)</f>
        <v>8.0661747159831727E-3</v>
      </c>
      <c r="L95" s="2">
        <f>K95*LN(2)*J95</f>
        <v>3.8899108923134168E-2</v>
      </c>
      <c r="O95" s="2" t="s">
        <v>25</v>
      </c>
      <c r="P95" s="2"/>
    </row>
    <row r="96" spans="1:16">
      <c r="A96" s="7"/>
      <c r="B96" s="2"/>
      <c r="C96" s="8">
        <v>31.095882150184</v>
      </c>
      <c r="D96" s="2"/>
      <c r="E96" s="2"/>
      <c r="F96" s="8">
        <v>24.303143559351799</v>
      </c>
      <c r="G96" s="2"/>
      <c r="H96" s="2"/>
      <c r="I96" s="2"/>
      <c r="J96" s="2"/>
      <c r="K96" s="2"/>
      <c r="L96" s="2"/>
      <c r="O96" s="3" t="s">
        <v>24</v>
      </c>
      <c r="P96" s="3" t="s">
        <v>23</v>
      </c>
    </row>
    <row r="97" spans="1:16">
      <c r="A97" s="7"/>
      <c r="B97" s="2" t="s">
        <v>22</v>
      </c>
      <c r="C97" s="3">
        <v>29.86</v>
      </c>
      <c r="D97" s="6">
        <f>AVERAGE(C97:C98)</f>
        <v>29.754999999999999</v>
      </c>
      <c r="E97" s="2">
        <f>STDEV(C97:C98)</f>
        <v>0.14849242404917559</v>
      </c>
      <c r="F97" s="3">
        <v>23.68</v>
      </c>
      <c r="G97" s="6">
        <f>AVERAGE(F97:F98)</f>
        <v>23.445</v>
      </c>
      <c r="H97" s="2">
        <f>STDEV(F97:F98)</f>
        <v>0.33234018715767655</v>
      </c>
      <c r="I97" s="5">
        <f>G97-D97</f>
        <v>-6.3099999999999987</v>
      </c>
      <c r="J97" s="2">
        <f>SQRT(E97^2+I97^2)</f>
        <v>6.3117469847895507</v>
      </c>
      <c r="K97" s="2">
        <f>(2^I97)</f>
        <v>1.2603777487845736E-2</v>
      </c>
      <c r="L97" s="2">
        <f>K97*LN(2)*J97</f>
        <v>5.5141143693715255E-2</v>
      </c>
      <c r="N97" s="3" t="s">
        <v>21</v>
      </c>
      <c r="O97" s="3">
        <f>AVERAGE(K95:K100)</f>
        <v>1.5802432252136737E-2</v>
      </c>
      <c r="P97" s="3">
        <f>STDEV(K95:K100)</f>
        <v>9.7378996704943505E-3</v>
      </c>
    </row>
    <row r="98" spans="1:16">
      <c r="A98" s="7"/>
      <c r="B98" s="2"/>
      <c r="C98" s="3">
        <v>29.65</v>
      </c>
      <c r="D98" s="2"/>
      <c r="E98" s="2"/>
      <c r="F98" s="3">
        <v>23.21</v>
      </c>
      <c r="G98" s="2"/>
      <c r="H98" s="2"/>
      <c r="I98" s="2"/>
      <c r="J98" s="2"/>
      <c r="K98" s="2"/>
      <c r="L98" s="2"/>
      <c r="N98" s="3" t="s">
        <v>20</v>
      </c>
      <c r="O98" s="3">
        <f>AVERAGE(K101:K106)</f>
        <v>7.6924285437990998E-4</v>
      </c>
      <c r="P98" s="3">
        <f>STDEV(K101:K106)</f>
        <v>3.260332030199441E-4</v>
      </c>
    </row>
    <row r="99" spans="1:16">
      <c r="A99" s="7"/>
      <c r="B99" s="2" t="s">
        <v>19</v>
      </c>
      <c r="C99" s="3">
        <v>27.86</v>
      </c>
      <c r="D99" s="6">
        <f>AVERAGE(C99:C100)</f>
        <v>28.045000000000002</v>
      </c>
      <c r="E99" s="2">
        <f>STDEV(C99:C100)</f>
        <v>0.26162950903902327</v>
      </c>
      <c r="F99" s="3">
        <v>22.66</v>
      </c>
      <c r="G99" s="6">
        <f>AVERAGE(F99:F100)</f>
        <v>22.82</v>
      </c>
      <c r="H99" s="2">
        <f>STDEV(F99:F100)</f>
        <v>0.22627416997969541</v>
      </c>
      <c r="I99" s="5">
        <f>G99-D99</f>
        <v>-5.2250000000000014</v>
      </c>
      <c r="J99" s="2">
        <f>SQRT(E99^2+I99^2)</f>
        <v>5.2315461385712752</v>
      </c>
      <c r="K99" s="2">
        <f>(2^I99)</f>
        <v>2.6737344552581296E-2</v>
      </c>
      <c r="L99" s="2">
        <f>K99*LN(2)*J99</f>
        <v>9.6955799864340164E-2</v>
      </c>
      <c r="N99" s="3" t="s">
        <v>18</v>
      </c>
      <c r="O99" s="3">
        <f>AVERAGE(K107:K112)</f>
        <v>3.8306643801802311E-4</v>
      </c>
      <c r="P99" s="3">
        <f>STDEV(K107:K112)</f>
        <v>5.5298917282506832E-4</v>
      </c>
    </row>
    <row r="100" spans="1:16">
      <c r="A100" s="7"/>
      <c r="B100" s="2"/>
      <c r="C100" s="3">
        <v>28.23</v>
      </c>
      <c r="D100" s="2"/>
      <c r="E100" s="2"/>
      <c r="F100" s="3">
        <v>22.98</v>
      </c>
      <c r="G100" s="2"/>
      <c r="H100" s="2"/>
      <c r="I100" s="2"/>
      <c r="J100" s="2"/>
      <c r="K100" s="2"/>
      <c r="L100" s="2"/>
      <c r="N100" s="3" t="s">
        <v>17</v>
      </c>
      <c r="O100" s="3">
        <f>AVERAGE(K113:K118)</f>
        <v>2.4736727826866253E-3</v>
      </c>
      <c r="P100" s="3">
        <f>STDEV(K113:K118)</f>
        <v>4.1331535132166147E-4</v>
      </c>
    </row>
    <row r="101" spans="1:16">
      <c r="A101" s="7"/>
      <c r="B101" s="2" t="s">
        <v>16</v>
      </c>
      <c r="C101" s="8">
        <v>32.938520572577403</v>
      </c>
      <c r="D101" s="6">
        <f>AVERAGE(C101:C102)</f>
        <v>32.930940850073853</v>
      </c>
      <c r="E101" s="2">
        <f>STDEV(C101:C102)</f>
        <v>1.0719346363545103E-2</v>
      </c>
      <c r="F101" s="8">
        <v>21.482800136325501</v>
      </c>
      <c r="G101" s="6">
        <f>AVERAGE(F101:F102)</f>
        <v>21.659227064490352</v>
      </c>
      <c r="H101" s="2">
        <f>STDEV(F101:F102)</f>
        <v>0.2495053545785535</v>
      </c>
      <c r="I101" s="5">
        <f>G101-D101</f>
        <v>-11.271713785583501</v>
      </c>
      <c r="J101" s="2">
        <f>SQRT(E101^2+I101^2)</f>
        <v>11.27171888260613</v>
      </c>
      <c r="K101" s="2">
        <f>(2^I101)</f>
        <v>4.0446043815782235E-4</v>
      </c>
      <c r="L101" s="2">
        <f>K101*LN(2)*J101</f>
        <v>3.1600332910561063E-3</v>
      </c>
      <c r="N101" s="3" t="s">
        <v>15</v>
      </c>
      <c r="O101" s="3">
        <f>AVERAGE(K119:K124)</f>
        <v>4.2271240314234996E-4</v>
      </c>
      <c r="P101" s="3">
        <f>STDEV(K119:K124)</f>
        <v>2.2914316366307198E-4</v>
      </c>
    </row>
    <row r="102" spans="1:16">
      <c r="A102" s="7"/>
      <c r="B102" s="2"/>
      <c r="C102" s="8">
        <v>32.923361127570303</v>
      </c>
      <c r="D102" s="2"/>
      <c r="E102" s="2"/>
      <c r="F102" s="8">
        <v>21.8356539926552</v>
      </c>
      <c r="G102" s="2"/>
      <c r="H102" s="2"/>
      <c r="I102" s="2"/>
      <c r="J102" s="2"/>
      <c r="K102" s="2"/>
      <c r="L102" s="2"/>
      <c r="N102" s="3" t="s">
        <v>14</v>
      </c>
      <c r="O102" s="3">
        <f>AVERAGE(K125:K130)</f>
        <v>1.4228718580837224E-4</v>
      </c>
      <c r="P102" s="3">
        <f>STDEV(K125:K130)</f>
        <v>9.6795840952052878E-5</v>
      </c>
    </row>
    <row r="103" spans="1:16">
      <c r="A103" s="7"/>
      <c r="B103" s="2" t="s">
        <v>13</v>
      </c>
      <c r="C103" s="3">
        <v>33.89</v>
      </c>
      <c r="D103" s="6">
        <f>AVERAGE(C103:C104)</f>
        <v>33.840000000000003</v>
      </c>
      <c r="E103" s="2">
        <f>STDEV(C103:C104)</f>
        <v>7.0710678118655765E-2</v>
      </c>
      <c r="F103" s="3">
        <v>23.89</v>
      </c>
      <c r="G103" s="6">
        <f>AVERAGE(F103:F104)</f>
        <v>23.675000000000001</v>
      </c>
      <c r="H103" s="2">
        <f>STDEV(F103:F104)</f>
        <v>0.30405591591021525</v>
      </c>
      <c r="I103" s="5">
        <f>G103-D103</f>
        <v>-10.165000000000003</v>
      </c>
      <c r="J103" s="2">
        <f>SQRT(E103^2+I103^2)</f>
        <v>10.165245938982492</v>
      </c>
      <c r="K103" s="2">
        <f>(2^I103)</f>
        <v>8.7102394474618315E-4</v>
      </c>
      <c r="L103" s="2">
        <f>K103*LN(2)*J103</f>
        <v>6.1372447857253763E-3</v>
      </c>
    </row>
    <row r="104" spans="1:16">
      <c r="A104" s="7"/>
      <c r="B104" s="2"/>
      <c r="C104" s="3">
        <v>33.79</v>
      </c>
      <c r="D104" s="2"/>
      <c r="E104" s="2"/>
      <c r="F104" s="3">
        <v>23.46</v>
      </c>
      <c r="G104" s="2"/>
      <c r="H104" s="2"/>
      <c r="I104" s="2"/>
      <c r="J104" s="2"/>
      <c r="K104" s="2"/>
      <c r="L104" s="2"/>
    </row>
    <row r="105" spans="1:16">
      <c r="A105" s="7"/>
      <c r="B105" s="2" t="s">
        <v>12</v>
      </c>
      <c r="C105" s="3">
        <v>31.32</v>
      </c>
      <c r="D105" s="6">
        <f>AVERAGE(C105:C106)</f>
        <v>32.65</v>
      </c>
      <c r="E105" s="2">
        <f>STDEV(C105:C106)</f>
        <v>1.8809040379562141</v>
      </c>
      <c r="F105" s="3">
        <v>22.48</v>
      </c>
      <c r="G105" s="6">
        <f>AVERAGE(F105:F106)</f>
        <v>22.73</v>
      </c>
      <c r="H105" s="2">
        <f>STDEV(F105:F106)</f>
        <v>0.35355339059327379</v>
      </c>
      <c r="I105" s="5">
        <f>G105-D105</f>
        <v>-9.9199999999999982</v>
      </c>
      <c r="J105" s="2">
        <f>SQRT(E105^2+I105^2)</f>
        <v>10.096742048799699</v>
      </c>
      <c r="K105" s="2">
        <f>(2^I105)</f>
        <v>1.0322441802357244E-3</v>
      </c>
      <c r="L105" s="2">
        <f>K105*LN(2)*J105</f>
        <v>7.2241900913395905E-3</v>
      </c>
    </row>
    <row r="106" spans="1:16">
      <c r="A106" s="7"/>
      <c r="B106" s="2"/>
      <c r="C106" s="3">
        <v>33.979999999999997</v>
      </c>
      <c r="D106" s="2"/>
      <c r="E106" s="2"/>
      <c r="F106" s="3">
        <v>22.98</v>
      </c>
      <c r="G106" s="2"/>
      <c r="H106" s="2"/>
      <c r="I106" s="2"/>
      <c r="J106" s="2"/>
      <c r="K106" s="2"/>
      <c r="L106" s="2"/>
    </row>
    <row r="107" spans="1:16">
      <c r="A107" s="7"/>
      <c r="B107" s="2" t="s">
        <v>11</v>
      </c>
      <c r="C107" s="8">
        <v>32.143434643064502</v>
      </c>
      <c r="D107" s="6">
        <f>AVERAGE(C107:C108)</f>
        <v>32.419391825855399</v>
      </c>
      <c r="E107" s="2">
        <f>STDEV(C107:C108)</f>
        <v>0.390262390537163</v>
      </c>
      <c r="F107" s="8">
        <v>18.7699637451895</v>
      </c>
      <c r="G107" s="6">
        <f>AVERAGE(F107:F108)</f>
        <v>18.610677032801298</v>
      </c>
      <c r="H107" s="2">
        <f>STDEV(F107:F108)</f>
        <v>0.22526542896521465</v>
      </c>
      <c r="I107" s="5">
        <f>G107-D107</f>
        <v>-13.808714793054101</v>
      </c>
      <c r="J107" s="2">
        <f>SQRT(E107^2+I107^2)</f>
        <v>13.814228497074273</v>
      </c>
      <c r="K107" s="2">
        <f>(2^I107)</f>
        <v>6.9688745351002097E-5</v>
      </c>
      <c r="L107" s="2">
        <f>K107*LN(2)*J107</f>
        <v>6.6729019277696341E-4</v>
      </c>
    </row>
    <row r="108" spans="1:16">
      <c r="A108" s="7"/>
      <c r="B108" s="2"/>
      <c r="C108" s="8">
        <v>32.695349008646303</v>
      </c>
      <c r="D108" s="2"/>
      <c r="E108" s="2"/>
      <c r="F108" s="8">
        <v>18.4513903204131</v>
      </c>
      <c r="G108" s="2"/>
      <c r="H108" s="2"/>
      <c r="I108" s="2"/>
      <c r="J108" s="2"/>
      <c r="K108" s="2"/>
      <c r="L108" s="2"/>
    </row>
    <row r="109" spans="1:16">
      <c r="A109" s="7"/>
      <c r="B109" s="2" t="s">
        <v>10</v>
      </c>
      <c r="C109" s="3">
        <v>34.89</v>
      </c>
      <c r="D109" s="6">
        <f>AVERAGE(C109:C110)</f>
        <v>34.700000000000003</v>
      </c>
      <c r="E109" s="2">
        <f>STDEV(C109:C110)</f>
        <v>0.26870057685088988</v>
      </c>
      <c r="F109" s="3">
        <v>20.58</v>
      </c>
      <c r="G109" s="6">
        <f>AVERAGE(F109:F110)</f>
        <v>20.625</v>
      </c>
      <c r="H109" s="2">
        <f>STDEV(F109:F110)</f>
        <v>6.3639610306791689E-2</v>
      </c>
      <c r="I109" s="5">
        <f>G109-D109</f>
        <v>-14.075000000000003</v>
      </c>
      <c r="J109" s="2">
        <f>SQRT(E109^2+I109^2)</f>
        <v>14.077564597614181</v>
      </c>
      <c r="K109" s="2">
        <f>(2^I109)</f>
        <v>5.7943244686921282E-5</v>
      </c>
      <c r="L109" s="2">
        <f>K109*LN(2)*J109</f>
        <v>5.6539999581122771E-4</v>
      </c>
    </row>
    <row r="110" spans="1:16">
      <c r="A110" s="7"/>
      <c r="B110" s="2"/>
      <c r="C110" s="3">
        <v>34.51</v>
      </c>
      <c r="D110" s="2"/>
      <c r="E110" s="2"/>
      <c r="F110" s="3">
        <v>20.67</v>
      </c>
      <c r="G110" s="2"/>
      <c r="H110" s="2"/>
      <c r="I110" s="2"/>
      <c r="J110" s="2"/>
      <c r="K110" s="2"/>
      <c r="L110" s="2"/>
    </row>
    <row r="111" spans="1:16">
      <c r="A111" s="7"/>
      <c r="B111" s="2" t="s">
        <v>9</v>
      </c>
      <c r="C111" s="3">
        <v>32.33</v>
      </c>
      <c r="D111" s="6">
        <f>AVERAGE(C111:C112)</f>
        <v>32.659999999999997</v>
      </c>
      <c r="E111" s="2">
        <f>STDEV(C111:C112)</f>
        <v>0.46669047558312399</v>
      </c>
      <c r="F111" s="3">
        <v>22.98</v>
      </c>
      <c r="G111" s="6">
        <f>AVERAGE(F111:F112)</f>
        <v>22.725000000000001</v>
      </c>
      <c r="H111" s="2">
        <f>STDEV(F111:F112)</f>
        <v>0.36062445840514029</v>
      </c>
      <c r="I111" s="5">
        <f>G111-D111</f>
        <v>-9.9349999999999952</v>
      </c>
      <c r="J111" s="2">
        <f>SQRT(E111^2+I111^2)</f>
        <v>9.9459552080230029</v>
      </c>
      <c r="K111" s="2">
        <f>(2^I111)</f>
        <v>1.0215673240161459E-3</v>
      </c>
      <c r="L111" s="2">
        <f>K111*LN(2)*J111</f>
        <v>7.0426961753357166E-3</v>
      </c>
    </row>
    <row r="112" spans="1:16">
      <c r="A112" s="7"/>
      <c r="B112" s="2"/>
      <c r="C112" s="3">
        <v>32.99</v>
      </c>
      <c r="D112" s="2"/>
      <c r="E112" s="2"/>
      <c r="F112" s="3">
        <v>22.47</v>
      </c>
      <c r="G112" s="2"/>
      <c r="H112" s="2"/>
      <c r="I112" s="2"/>
      <c r="J112" s="2"/>
      <c r="K112" s="2"/>
      <c r="L112" s="2"/>
    </row>
    <row r="113" spans="1:12">
      <c r="A113" s="7"/>
      <c r="B113" s="2" t="s">
        <v>8</v>
      </c>
      <c r="C113" s="8">
        <v>34.943219855041598</v>
      </c>
      <c r="D113" s="6">
        <f>AVERAGE(C113:C114)</f>
        <v>35.270615549717398</v>
      </c>
      <c r="E113" s="2">
        <f>STDEV(C113:C114)</f>
        <v>0.46300743167307801</v>
      </c>
      <c r="F113" s="3">
        <v>26.53</v>
      </c>
      <c r="G113" s="6">
        <f>AVERAGE(F113:F114)</f>
        <v>26.450000000000003</v>
      </c>
      <c r="H113" s="2">
        <f>STDEV(F113:F114)</f>
        <v>0.1131370849898477</v>
      </c>
      <c r="I113" s="5">
        <f>G113-D113</f>
        <v>-8.8206155497173953</v>
      </c>
      <c r="J113" s="2">
        <f>SQRT(E113^2+I113^2)</f>
        <v>8.8327591701404842</v>
      </c>
      <c r="K113" s="2">
        <f>(2^I113)</f>
        <v>2.2117199701924676E-3</v>
      </c>
      <c r="L113" s="2">
        <f>K113*LN(2)*J113</f>
        <v>1.3541039024063511E-2</v>
      </c>
    </row>
    <row r="114" spans="1:12">
      <c r="A114" s="7"/>
      <c r="B114" s="2"/>
      <c r="C114" s="8">
        <v>35.598011244393199</v>
      </c>
      <c r="D114" s="2"/>
      <c r="E114" s="2"/>
      <c r="F114" s="3">
        <v>26.37</v>
      </c>
      <c r="G114" s="2"/>
      <c r="H114" s="2"/>
      <c r="I114" s="2"/>
      <c r="J114" s="2"/>
      <c r="K114" s="2"/>
      <c r="L114" s="2"/>
    </row>
    <row r="115" spans="1:12">
      <c r="A115" s="7"/>
      <c r="B115" s="2" t="s">
        <v>7</v>
      </c>
      <c r="C115" s="3">
        <v>33.020000000000003</v>
      </c>
      <c r="D115" s="6">
        <f>AVERAGE(C115:C116)</f>
        <v>33.07</v>
      </c>
      <c r="E115" s="2">
        <f>STDEV(C115:C116)</f>
        <v>7.0710678118650741E-2</v>
      </c>
      <c r="F115" s="3">
        <v>24.44</v>
      </c>
      <c r="G115" s="6">
        <f>AVERAGE(F115:F116)</f>
        <v>24.28</v>
      </c>
      <c r="H115" s="2">
        <f>STDEV(F115:F116)</f>
        <v>0.22627416997969541</v>
      </c>
      <c r="I115" s="5">
        <f>G115-D115</f>
        <v>-8.7899999999999991</v>
      </c>
      <c r="J115" s="2">
        <f>SQRT(E115^2+I115^2)</f>
        <v>8.7902844095057571</v>
      </c>
      <c r="K115" s="2">
        <f>(2^I115)</f>
        <v>2.2591566091900153E-3</v>
      </c>
      <c r="L115" s="2">
        <f>K115*LN(2)*J115</f>
        <v>1.3764952784587338E-2</v>
      </c>
    </row>
    <row r="116" spans="1:12">
      <c r="A116" s="7"/>
      <c r="B116" s="2"/>
      <c r="C116" s="3">
        <v>33.119999999999997</v>
      </c>
      <c r="D116" s="2"/>
      <c r="E116" s="2"/>
      <c r="F116" s="3">
        <v>24.12</v>
      </c>
      <c r="G116" s="2"/>
      <c r="H116" s="2"/>
      <c r="I116" s="2"/>
      <c r="J116" s="2"/>
      <c r="K116" s="2"/>
      <c r="L116" s="2"/>
    </row>
    <row r="117" spans="1:12">
      <c r="A117" s="7"/>
      <c r="B117" s="2" t="s">
        <v>6</v>
      </c>
      <c r="C117" s="3">
        <v>31.88</v>
      </c>
      <c r="D117" s="6">
        <f>AVERAGE(C117:C118)</f>
        <v>31.895</v>
      </c>
      <c r="E117" s="2">
        <f>STDEV(C117:C118)</f>
        <v>2.1213203435597228E-2</v>
      </c>
      <c r="F117" s="3">
        <v>23.65</v>
      </c>
      <c r="G117" s="6">
        <f>AVERAGE(F117:F118)</f>
        <v>23.49</v>
      </c>
      <c r="H117" s="2">
        <f>STDEV(F117:F118)</f>
        <v>0.22627416997969541</v>
      </c>
      <c r="I117" s="5">
        <f>G117-D117</f>
        <v>-8.4050000000000011</v>
      </c>
      <c r="J117" s="2">
        <f>SQRT(E117^2+I117^2)</f>
        <v>8.4050267697372636</v>
      </c>
      <c r="K117" s="2">
        <f>(2^I117)</f>
        <v>2.9501417686773924E-3</v>
      </c>
      <c r="L117" s="2">
        <f>K117*LN(2)*J117</f>
        <v>1.7187291726583218E-2</v>
      </c>
    </row>
    <row r="118" spans="1:12">
      <c r="A118" s="7"/>
      <c r="B118" s="2"/>
      <c r="C118" s="3">
        <v>31.91</v>
      </c>
      <c r="D118" s="2"/>
      <c r="E118" s="2"/>
      <c r="F118" s="3">
        <v>23.33</v>
      </c>
      <c r="G118" s="2"/>
      <c r="H118" s="2"/>
      <c r="I118" s="2"/>
      <c r="J118" s="2"/>
      <c r="K118" s="2"/>
      <c r="L118" s="2"/>
    </row>
    <row r="119" spans="1:12">
      <c r="A119" s="7"/>
      <c r="B119" s="2" t="s">
        <v>5</v>
      </c>
      <c r="C119" s="8">
        <v>34.392632359944201</v>
      </c>
      <c r="D119" s="6">
        <f>AVERAGE(C119:C120)</f>
        <v>34.438594546110096</v>
      </c>
      <c r="E119" s="2">
        <f>STDEV(C119:C120)</f>
        <v>6.5000347032130132E-2</v>
      </c>
      <c r="F119" s="8">
        <v>20.477254905589401</v>
      </c>
      <c r="G119" s="6">
        <f>AVERAGE(F119:F120)</f>
        <v>21.937537988788701</v>
      </c>
      <c r="H119" s="2">
        <f>STDEV(F119:F120)</f>
        <v>2.0651521411644493</v>
      </c>
      <c r="I119" s="5">
        <f>G119-D119</f>
        <v>-12.501056557321395</v>
      </c>
      <c r="J119" s="2">
        <f>SQRT(E119^2+I119^2)</f>
        <v>12.501225543700206</v>
      </c>
      <c r="K119" s="2">
        <f>(2^I119)</f>
        <v>1.7250710969349433E-4</v>
      </c>
      <c r="L119" s="2">
        <f>K119*LN(2)*J119</f>
        <v>1.4948067505946205E-3</v>
      </c>
    </row>
    <row r="120" spans="1:12">
      <c r="A120" s="7"/>
      <c r="B120" s="2"/>
      <c r="C120" s="8">
        <v>34.484556732275998</v>
      </c>
      <c r="D120" s="2"/>
      <c r="E120" s="2"/>
      <c r="F120" s="8">
        <v>23.397821071988002</v>
      </c>
      <c r="G120" s="2"/>
      <c r="H120" s="2"/>
      <c r="I120" s="2"/>
      <c r="J120" s="2"/>
      <c r="K120" s="2"/>
      <c r="L120" s="2"/>
    </row>
    <row r="121" spans="1:12">
      <c r="A121" s="7"/>
      <c r="B121" s="2" t="s">
        <v>4</v>
      </c>
      <c r="C121" s="3">
        <v>33.56</v>
      </c>
      <c r="D121" s="6">
        <f>AVERAGE(C121:C122)</f>
        <v>34.260000000000005</v>
      </c>
      <c r="E121" s="2">
        <f>STDEV(C121:C122)</f>
        <v>0.98994949366116547</v>
      </c>
      <c r="F121" s="3">
        <v>23</v>
      </c>
      <c r="G121" s="6">
        <f>AVERAGE(F121:F122)</f>
        <v>23.215</v>
      </c>
      <c r="H121" s="2">
        <f>STDEV(F121:F122)</f>
        <v>0.30405591591021525</v>
      </c>
      <c r="I121" s="5">
        <f>G121-D121</f>
        <v>-11.045000000000005</v>
      </c>
      <c r="J121" s="2">
        <f>SQRT(E121^2+I121^2)</f>
        <v>11.089275224287659</v>
      </c>
      <c r="K121" s="2">
        <f>(2^I121)</f>
        <v>4.7328604342532302E-4</v>
      </c>
      <c r="L121" s="2">
        <f>K121*LN(2)*J121</f>
        <v>3.6379131047151836E-3</v>
      </c>
    </row>
    <row r="122" spans="1:12">
      <c r="A122" s="7"/>
      <c r="B122" s="2"/>
      <c r="C122" s="3">
        <v>34.96</v>
      </c>
      <c r="D122" s="2"/>
      <c r="E122" s="2"/>
      <c r="F122" s="3">
        <v>23.43</v>
      </c>
      <c r="G122" s="2"/>
      <c r="H122" s="2"/>
      <c r="I122" s="2"/>
      <c r="J122" s="2"/>
      <c r="K122" s="2"/>
      <c r="L122" s="2"/>
    </row>
    <row r="123" spans="1:12">
      <c r="A123" s="7"/>
      <c r="B123" s="2" t="s">
        <v>3</v>
      </c>
      <c r="C123" s="3">
        <v>32.32</v>
      </c>
      <c r="D123" s="6">
        <f>AVERAGE(C123:C124)</f>
        <v>32.545000000000002</v>
      </c>
      <c r="E123" s="2">
        <f>STDEV(C123:C124)</f>
        <v>0.31819805153394842</v>
      </c>
      <c r="F123" s="3">
        <v>21.68</v>
      </c>
      <c r="G123" s="6">
        <f>AVERAGE(F123:F124)</f>
        <v>21.895</v>
      </c>
      <c r="H123" s="2">
        <f>STDEV(F123:F124)</f>
        <v>0.30405591591021525</v>
      </c>
      <c r="I123" s="5">
        <f>G123-D123</f>
        <v>-10.650000000000002</v>
      </c>
      <c r="J123" s="2">
        <f>SQRT(E123^2+I123^2)</f>
        <v>10.654752460756658</v>
      </c>
      <c r="K123" s="2">
        <f>(2^I123)</f>
        <v>6.2234405630823264E-4</v>
      </c>
      <c r="L123" s="2">
        <f>K123*LN(2)*J123</f>
        <v>4.5962047955065847E-3</v>
      </c>
    </row>
    <row r="124" spans="1:12">
      <c r="A124" s="7"/>
      <c r="B124" s="2"/>
      <c r="C124" s="3">
        <v>32.770000000000003</v>
      </c>
      <c r="D124" s="2"/>
      <c r="E124" s="2"/>
      <c r="F124" s="3">
        <v>22.11</v>
      </c>
      <c r="G124" s="2"/>
      <c r="H124" s="2"/>
      <c r="I124" s="2"/>
      <c r="J124" s="2"/>
      <c r="K124" s="2"/>
      <c r="L124" s="2"/>
    </row>
    <row r="125" spans="1:12">
      <c r="A125" s="7"/>
      <c r="B125" s="2" t="s">
        <v>2</v>
      </c>
      <c r="C125" s="8">
        <v>33.957312590526897</v>
      </c>
      <c r="D125" s="6">
        <f>AVERAGE(C125:C126)</f>
        <v>33.135511353202446</v>
      </c>
      <c r="E125" s="2">
        <f>STDEV(C125:C126)</f>
        <v>1.1622024553992234</v>
      </c>
      <c r="F125" s="8">
        <v>19.1409396891938</v>
      </c>
      <c r="G125" s="6">
        <f>AVERAGE(F125:F126)</f>
        <v>19.236469758282702</v>
      </c>
      <c r="H125" s="2">
        <f>STDEV(F125:F126)</f>
        <v>0.13509991931996124</v>
      </c>
      <c r="I125" s="5">
        <f>G125-D125</f>
        <v>-13.899041594919744</v>
      </c>
      <c r="J125" s="2">
        <f>SQRT(E125^2+I125^2)</f>
        <v>13.947547160868293</v>
      </c>
      <c r="K125" s="2">
        <f>(2^I125)</f>
        <v>6.5459331976725675E-5</v>
      </c>
      <c r="L125" s="2">
        <f>K125*LN(2)*J125</f>
        <v>6.3284137949330059E-4</v>
      </c>
    </row>
    <row r="126" spans="1:12">
      <c r="A126" s="7"/>
      <c r="B126" s="2"/>
      <c r="C126" s="8">
        <v>32.313710115878003</v>
      </c>
      <c r="D126" s="2"/>
      <c r="E126" s="2"/>
      <c r="F126" s="8">
        <v>19.3319998273716</v>
      </c>
      <c r="G126" s="2"/>
      <c r="H126" s="2"/>
      <c r="I126" s="2"/>
      <c r="J126" s="2"/>
      <c r="K126" s="2"/>
      <c r="L126" s="2"/>
    </row>
    <row r="127" spans="1:12">
      <c r="A127" s="7"/>
      <c r="B127" s="2" t="s">
        <v>1</v>
      </c>
      <c r="C127" s="3">
        <v>33.69</v>
      </c>
      <c r="D127" s="6">
        <f>AVERAGE(C127:C128)</f>
        <v>33.42</v>
      </c>
      <c r="E127" s="2">
        <f>STDEV(C127:C128)</f>
        <v>0.38183766184073509</v>
      </c>
      <c r="F127" s="3">
        <v>20.2</v>
      </c>
      <c r="G127" s="6">
        <f>AVERAGE(F127:F128)</f>
        <v>20.274999999999999</v>
      </c>
      <c r="H127" s="2">
        <f>STDEV(F127:F128)</f>
        <v>0.10606601717798363</v>
      </c>
      <c r="I127" s="5">
        <f>G127-D127</f>
        <v>-13.145000000000003</v>
      </c>
      <c r="J127" s="2">
        <f>SQRT(E127^2+I127^2)</f>
        <v>13.150544665526219</v>
      </c>
      <c r="K127" s="2">
        <f>(2^I127)</f>
        <v>1.1039787323743731E-4</v>
      </c>
      <c r="L127" s="2">
        <f>K127*LN(2)*J127</f>
        <v>1.0063056445341714E-3</v>
      </c>
    </row>
    <row r="128" spans="1:12">
      <c r="A128" s="7"/>
      <c r="B128" s="2"/>
      <c r="C128" s="3">
        <v>33.15</v>
      </c>
      <c r="D128" s="2"/>
      <c r="E128" s="2"/>
      <c r="F128" s="3">
        <v>20.350000000000001</v>
      </c>
      <c r="G128" s="2"/>
      <c r="H128" s="2"/>
      <c r="I128" s="2"/>
      <c r="J128" s="2"/>
      <c r="K128" s="2"/>
      <c r="L128" s="2"/>
    </row>
    <row r="129" spans="1:12">
      <c r="A129" s="7"/>
      <c r="B129" s="2" t="s">
        <v>0</v>
      </c>
      <c r="C129" s="3">
        <v>34.340000000000003</v>
      </c>
      <c r="D129" s="6">
        <f>AVERAGE(C129:C130)</f>
        <v>34.17</v>
      </c>
      <c r="E129" s="2">
        <f>STDEV(C129:C130)</f>
        <v>0.24041630560342858</v>
      </c>
      <c r="F129" s="3">
        <v>22.31</v>
      </c>
      <c r="G129" s="6">
        <f>AVERAGE(F129:F130)</f>
        <v>22.21</v>
      </c>
      <c r="H129" s="2">
        <f>STDEV(F129:F130)</f>
        <v>0.141421356237309</v>
      </c>
      <c r="I129" s="5">
        <f>G129-D129</f>
        <v>-11.96</v>
      </c>
      <c r="J129" s="2">
        <f>SQRT(E129^2+I129^2)</f>
        <v>11.962416143906717</v>
      </c>
      <c r="K129" s="2">
        <f>(2^I129)</f>
        <v>2.5100435221095375E-4</v>
      </c>
      <c r="L129" s="2">
        <f>K129*LN(2)*J129</f>
        <v>2.0812565580242098E-3</v>
      </c>
    </row>
    <row r="130" spans="1:12">
      <c r="A130" s="4"/>
      <c r="B130" s="2"/>
      <c r="C130" s="3">
        <v>34</v>
      </c>
      <c r="D130" s="2"/>
      <c r="E130" s="2"/>
      <c r="F130" s="3">
        <v>22.11</v>
      </c>
      <c r="G130" s="2"/>
      <c r="H130" s="2"/>
      <c r="I130" s="2"/>
      <c r="J130" s="2"/>
      <c r="K130" s="2"/>
      <c r="L130" s="2"/>
    </row>
  </sheetData>
  <mergeCells count="575">
    <mergeCell ref="L111:L112"/>
    <mergeCell ref="L107:L108"/>
    <mergeCell ref="K105:K106"/>
    <mergeCell ref="L105:L106"/>
    <mergeCell ref="L103:L104"/>
    <mergeCell ref="L99:L100"/>
    <mergeCell ref="L123:L124"/>
    <mergeCell ref="K121:K122"/>
    <mergeCell ref="L121:L122"/>
    <mergeCell ref="L119:L120"/>
    <mergeCell ref="L115:L116"/>
    <mergeCell ref="K113:K114"/>
    <mergeCell ref="L113:L114"/>
    <mergeCell ref="O4:P4"/>
    <mergeCell ref="K129:K130"/>
    <mergeCell ref="L129:L130"/>
    <mergeCell ref="D89:D90"/>
    <mergeCell ref="E89:E90"/>
    <mergeCell ref="O95:P95"/>
    <mergeCell ref="O60:P60"/>
    <mergeCell ref="J127:J128"/>
    <mergeCell ref="K127:K128"/>
    <mergeCell ref="L127:L128"/>
    <mergeCell ref="B127:B128"/>
    <mergeCell ref="D127:D128"/>
    <mergeCell ref="E127:E128"/>
    <mergeCell ref="G127:G128"/>
    <mergeCell ref="H127:H128"/>
    <mergeCell ref="I127:I128"/>
    <mergeCell ref="J125:J126"/>
    <mergeCell ref="K125:K126"/>
    <mergeCell ref="L125:L126"/>
    <mergeCell ref="B129:B130"/>
    <mergeCell ref="D129:D130"/>
    <mergeCell ref="E129:E130"/>
    <mergeCell ref="G129:G130"/>
    <mergeCell ref="H129:H130"/>
    <mergeCell ref="I129:I130"/>
    <mergeCell ref="J129:J130"/>
    <mergeCell ref="B125:B126"/>
    <mergeCell ref="D125:D126"/>
    <mergeCell ref="E125:E126"/>
    <mergeCell ref="G125:G126"/>
    <mergeCell ref="H125:H126"/>
    <mergeCell ref="I125:I126"/>
    <mergeCell ref="B119:B120"/>
    <mergeCell ref="D119:D120"/>
    <mergeCell ref="E119:E120"/>
    <mergeCell ref="G119:G120"/>
    <mergeCell ref="H119:H120"/>
    <mergeCell ref="I119:I120"/>
    <mergeCell ref="K123:K124"/>
    <mergeCell ref="J119:J120"/>
    <mergeCell ref="K119:K120"/>
    <mergeCell ref="B121:B122"/>
    <mergeCell ref="D121:D122"/>
    <mergeCell ref="E121:E122"/>
    <mergeCell ref="G121:G122"/>
    <mergeCell ref="H121:H122"/>
    <mergeCell ref="I121:I122"/>
    <mergeCell ref="J121:J122"/>
    <mergeCell ref="J117:J118"/>
    <mergeCell ref="K117:K118"/>
    <mergeCell ref="L117:L118"/>
    <mergeCell ref="B123:B124"/>
    <mergeCell ref="D123:D124"/>
    <mergeCell ref="E123:E124"/>
    <mergeCell ref="G123:G124"/>
    <mergeCell ref="H123:H124"/>
    <mergeCell ref="I123:I124"/>
    <mergeCell ref="J123:J124"/>
    <mergeCell ref="B117:B118"/>
    <mergeCell ref="D117:D118"/>
    <mergeCell ref="E117:E118"/>
    <mergeCell ref="G117:G118"/>
    <mergeCell ref="H117:H118"/>
    <mergeCell ref="I117:I118"/>
    <mergeCell ref="B111:B112"/>
    <mergeCell ref="D111:D112"/>
    <mergeCell ref="E111:E112"/>
    <mergeCell ref="G111:G112"/>
    <mergeCell ref="H111:H112"/>
    <mergeCell ref="I111:I112"/>
    <mergeCell ref="K115:K116"/>
    <mergeCell ref="J111:J112"/>
    <mergeCell ref="K111:K112"/>
    <mergeCell ref="B113:B114"/>
    <mergeCell ref="D113:D114"/>
    <mergeCell ref="E113:E114"/>
    <mergeCell ref="G113:G114"/>
    <mergeCell ref="H113:H114"/>
    <mergeCell ref="I113:I114"/>
    <mergeCell ref="J113:J114"/>
    <mergeCell ref="J109:J110"/>
    <mergeCell ref="K109:K110"/>
    <mergeCell ref="L109:L110"/>
    <mergeCell ref="B115:B116"/>
    <mergeCell ref="D115:D116"/>
    <mergeCell ref="E115:E116"/>
    <mergeCell ref="G115:G116"/>
    <mergeCell ref="H115:H116"/>
    <mergeCell ref="I115:I116"/>
    <mergeCell ref="J115:J116"/>
    <mergeCell ref="B109:B110"/>
    <mergeCell ref="D109:D110"/>
    <mergeCell ref="E109:E110"/>
    <mergeCell ref="G109:G110"/>
    <mergeCell ref="H109:H110"/>
    <mergeCell ref="I109:I110"/>
    <mergeCell ref="B103:B104"/>
    <mergeCell ref="D103:D104"/>
    <mergeCell ref="E103:E104"/>
    <mergeCell ref="G103:G104"/>
    <mergeCell ref="H103:H104"/>
    <mergeCell ref="I103:I104"/>
    <mergeCell ref="K107:K108"/>
    <mergeCell ref="J103:J104"/>
    <mergeCell ref="K103:K104"/>
    <mergeCell ref="B105:B106"/>
    <mergeCell ref="D105:D106"/>
    <mergeCell ref="E105:E106"/>
    <mergeCell ref="G105:G106"/>
    <mergeCell ref="H105:H106"/>
    <mergeCell ref="I105:I106"/>
    <mergeCell ref="J105:J106"/>
    <mergeCell ref="J101:J102"/>
    <mergeCell ref="K101:K102"/>
    <mergeCell ref="L101:L102"/>
    <mergeCell ref="B107:B108"/>
    <mergeCell ref="D107:D108"/>
    <mergeCell ref="E107:E108"/>
    <mergeCell ref="G107:G108"/>
    <mergeCell ref="H107:H108"/>
    <mergeCell ref="I107:I108"/>
    <mergeCell ref="J107:J108"/>
    <mergeCell ref="B101:B102"/>
    <mergeCell ref="D101:D102"/>
    <mergeCell ref="E101:E102"/>
    <mergeCell ref="G101:G102"/>
    <mergeCell ref="H101:H102"/>
    <mergeCell ref="I101:I102"/>
    <mergeCell ref="L97:L98"/>
    <mergeCell ref="B99:B100"/>
    <mergeCell ref="D99:D100"/>
    <mergeCell ref="E99:E100"/>
    <mergeCell ref="G99:G100"/>
    <mergeCell ref="H99:H100"/>
    <mergeCell ref="I99:I100"/>
    <mergeCell ref="J99:J100"/>
    <mergeCell ref="K99:K100"/>
    <mergeCell ref="K97:K98"/>
    <mergeCell ref="J95:J96"/>
    <mergeCell ref="K95:K96"/>
    <mergeCell ref="L95:L96"/>
    <mergeCell ref="B97:B98"/>
    <mergeCell ref="D97:D98"/>
    <mergeCell ref="E97:E98"/>
    <mergeCell ref="G97:G98"/>
    <mergeCell ref="H97:H98"/>
    <mergeCell ref="I97:I98"/>
    <mergeCell ref="J97:J98"/>
    <mergeCell ref="I93:I94"/>
    <mergeCell ref="J93:J94"/>
    <mergeCell ref="B91:B92"/>
    <mergeCell ref="D91:D92"/>
    <mergeCell ref="E91:E92"/>
    <mergeCell ref="G91:G92"/>
    <mergeCell ref="H95:H96"/>
    <mergeCell ref="I95:I96"/>
    <mergeCell ref="J91:J92"/>
    <mergeCell ref="K91:K92"/>
    <mergeCell ref="L91:L92"/>
    <mergeCell ref="B93:B94"/>
    <mergeCell ref="D93:D94"/>
    <mergeCell ref="E93:E94"/>
    <mergeCell ref="G93:G94"/>
    <mergeCell ref="H93:H94"/>
    <mergeCell ref="K89:K90"/>
    <mergeCell ref="L89:L90"/>
    <mergeCell ref="K93:K94"/>
    <mergeCell ref="L93:L94"/>
    <mergeCell ref="A59:A94"/>
    <mergeCell ref="A95:A130"/>
    <mergeCell ref="B95:B96"/>
    <mergeCell ref="D95:D96"/>
    <mergeCell ref="E95:E96"/>
    <mergeCell ref="G95:G96"/>
    <mergeCell ref="H91:H92"/>
    <mergeCell ref="I91:I92"/>
    <mergeCell ref="L87:L88"/>
    <mergeCell ref="B89:B90"/>
    <mergeCell ref="D87:D88"/>
    <mergeCell ref="E87:E88"/>
    <mergeCell ref="G89:G90"/>
    <mergeCell ref="H89:H90"/>
    <mergeCell ref="I89:I90"/>
    <mergeCell ref="J89:J90"/>
    <mergeCell ref="B83:B84"/>
    <mergeCell ref="D83:D84"/>
    <mergeCell ref="E83:E84"/>
    <mergeCell ref="G83:G84"/>
    <mergeCell ref="H83:H84"/>
    <mergeCell ref="I83:I84"/>
    <mergeCell ref="J83:J84"/>
    <mergeCell ref="K83:K84"/>
    <mergeCell ref="L83:L84"/>
    <mergeCell ref="B85:B86"/>
    <mergeCell ref="D85:D86"/>
    <mergeCell ref="E85:E86"/>
    <mergeCell ref="G85:G86"/>
    <mergeCell ref="H85:H86"/>
    <mergeCell ref="I85:I86"/>
    <mergeCell ref="J85:J86"/>
    <mergeCell ref="K85:K86"/>
    <mergeCell ref="L85:L86"/>
    <mergeCell ref="B87:B88"/>
    <mergeCell ref="G87:G88"/>
    <mergeCell ref="H87:H88"/>
    <mergeCell ref="I87:I88"/>
    <mergeCell ref="J87:J88"/>
    <mergeCell ref="K87:K88"/>
    <mergeCell ref="L79:L80"/>
    <mergeCell ref="B81:B82"/>
    <mergeCell ref="D81:D82"/>
    <mergeCell ref="E81:E82"/>
    <mergeCell ref="G81:G82"/>
    <mergeCell ref="H81:H82"/>
    <mergeCell ref="I81:I82"/>
    <mergeCell ref="J81:J82"/>
    <mergeCell ref="K81:K82"/>
    <mergeCell ref="L81:L82"/>
    <mergeCell ref="K77:K78"/>
    <mergeCell ref="L77:L78"/>
    <mergeCell ref="B79:B80"/>
    <mergeCell ref="D79:D80"/>
    <mergeCell ref="E79:E80"/>
    <mergeCell ref="G79:G80"/>
    <mergeCell ref="H79:H80"/>
    <mergeCell ref="I79:I80"/>
    <mergeCell ref="J79:J80"/>
    <mergeCell ref="K79:K80"/>
    <mergeCell ref="B75:B76"/>
    <mergeCell ref="D75:D76"/>
    <mergeCell ref="E75:E76"/>
    <mergeCell ref="G75:G76"/>
    <mergeCell ref="H75:H76"/>
    <mergeCell ref="I75:I76"/>
    <mergeCell ref="J75:J76"/>
    <mergeCell ref="K75:K76"/>
    <mergeCell ref="L75:L76"/>
    <mergeCell ref="B77:B78"/>
    <mergeCell ref="D77:D78"/>
    <mergeCell ref="E77:E78"/>
    <mergeCell ref="G77:G78"/>
    <mergeCell ref="H77:H78"/>
    <mergeCell ref="I77:I78"/>
    <mergeCell ref="J77:J78"/>
    <mergeCell ref="L71:L72"/>
    <mergeCell ref="B73:B74"/>
    <mergeCell ref="D73:D74"/>
    <mergeCell ref="E73:E74"/>
    <mergeCell ref="G73:G74"/>
    <mergeCell ref="H73:H74"/>
    <mergeCell ref="I73:I74"/>
    <mergeCell ref="J73:J74"/>
    <mergeCell ref="K73:K74"/>
    <mergeCell ref="L73:L74"/>
    <mergeCell ref="K69:K70"/>
    <mergeCell ref="L69:L70"/>
    <mergeCell ref="B71:B72"/>
    <mergeCell ref="D71:D72"/>
    <mergeCell ref="E71:E72"/>
    <mergeCell ref="G71:G72"/>
    <mergeCell ref="H71:H72"/>
    <mergeCell ref="I71:I72"/>
    <mergeCell ref="J71:J72"/>
    <mergeCell ref="K71:K72"/>
    <mergeCell ref="I69:I70"/>
    <mergeCell ref="J69:J70"/>
    <mergeCell ref="B67:B68"/>
    <mergeCell ref="D67:D68"/>
    <mergeCell ref="E67:E68"/>
    <mergeCell ref="G67:G68"/>
    <mergeCell ref="H67:H68"/>
    <mergeCell ref="I67:I68"/>
    <mergeCell ref="K65:K66"/>
    <mergeCell ref="L65:L66"/>
    <mergeCell ref="J67:J68"/>
    <mergeCell ref="K67:K68"/>
    <mergeCell ref="L67:L68"/>
    <mergeCell ref="B69:B70"/>
    <mergeCell ref="D69:D70"/>
    <mergeCell ref="E69:E70"/>
    <mergeCell ref="G69:G70"/>
    <mergeCell ref="H69:H70"/>
    <mergeCell ref="J63:J64"/>
    <mergeCell ref="K63:K64"/>
    <mergeCell ref="L63:L64"/>
    <mergeCell ref="B65:B66"/>
    <mergeCell ref="D65:D66"/>
    <mergeCell ref="E65:E66"/>
    <mergeCell ref="G65:G66"/>
    <mergeCell ref="H65:H66"/>
    <mergeCell ref="I65:I66"/>
    <mergeCell ref="J65:J66"/>
    <mergeCell ref="I61:I62"/>
    <mergeCell ref="J61:J62"/>
    <mergeCell ref="K61:K62"/>
    <mergeCell ref="L61:L62"/>
    <mergeCell ref="B63:B64"/>
    <mergeCell ref="D63:D64"/>
    <mergeCell ref="E63:E64"/>
    <mergeCell ref="G63:G64"/>
    <mergeCell ref="H63:H64"/>
    <mergeCell ref="I63:I64"/>
    <mergeCell ref="E55:E56"/>
    <mergeCell ref="G55:G56"/>
    <mergeCell ref="J59:J60"/>
    <mergeCell ref="K59:K60"/>
    <mergeCell ref="L59:L60"/>
    <mergeCell ref="B61:B62"/>
    <mergeCell ref="D61:D62"/>
    <mergeCell ref="E61:E62"/>
    <mergeCell ref="G61:G62"/>
    <mergeCell ref="H61:H62"/>
    <mergeCell ref="J55:J56"/>
    <mergeCell ref="K55:K56"/>
    <mergeCell ref="L55:L56"/>
    <mergeCell ref="D57:D58"/>
    <mergeCell ref="E57:E58"/>
    <mergeCell ref="G57:G58"/>
    <mergeCell ref="H57:H58"/>
    <mergeCell ref="I57:I58"/>
    <mergeCell ref="J57:J58"/>
    <mergeCell ref="K57:K58"/>
    <mergeCell ref="L57:L58"/>
    <mergeCell ref="B55:B56"/>
    <mergeCell ref="B57:B58"/>
    <mergeCell ref="A5:A58"/>
    <mergeCell ref="B59:B60"/>
    <mergeCell ref="D59:D60"/>
    <mergeCell ref="E59:E60"/>
    <mergeCell ref="G59:G60"/>
    <mergeCell ref="H59:H60"/>
    <mergeCell ref="I59:I60"/>
    <mergeCell ref="B29:B30"/>
    <mergeCell ref="B31:B32"/>
    <mergeCell ref="B33:B34"/>
    <mergeCell ref="B35:B36"/>
    <mergeCell ref="B37:B38"/>
    <mergeCell ref="B39:B40"/>
    <mergeCell ref="H55:H56"/>
    <mergeCell ref="I55:I56"/>
    <mergeCell ref="B41:B42"/>
    <mergeCell ref="B43:B44"/>
    <mergeCell ref="B45:B46"/>
    <mergeCell ref="B47:B48"/>
    <mergeCell ref="B49:B50"/>
    <mergeCell ref="B51:B52"/>
    <mergeCell ref="B53:B54"/>
    <mergeCell ref="D55:D56"/>
    <mergeCell ref="D51:D52"/>
    <mergeCell ref="E51:E52"/>
    <mergeCell ref="G51:G52"/>
    <mergeCell ref="H51:H52"/>
    <mergeCell ref="I51:I52"/>
    <mergeCell ref="J51:J52"/>
    <mergeCell ref="K51:K52"/>
    <mergeCell ref="L51:L52"/>
    <mergeCell ref="D53:D54"/>
    <mergeCell ref="E53:E54"/>
    <mergeCell ref="G53:G54"/>
    <mergeCell ref="H53:H54"/>
    <mergeCell ref="I53:I54"/>
    <mergeCell ref="J53:J54"/>
    <mergeCell ref="K53:K54"/>
    <mergeCell ref="L53:L54"/>
    <mergeCell ref="D47:D48"/>
    <mergeCell ref="E47:E48"/>
    <mergeCell ref="G47:G48"/>
    <mergeCell ref="H47:H48"/>
    <mergeCell ref="I47:I48"/>
    <mergeCell ref="J47:J48"/>
    <mergeCell ref="K47:K48"/>
    <mergeCell ref="L47:L48"/>
    <mergeCell ref="D49:D50"/>
    <mergeCell ref="E49:E50"/>
    <mergeCell ref="G49:G50"/>
    <mergeCell ref="H49:H50"/>
    <mergeCell ref="I49:I50"/>
    <mergeCell ref="J49:J50"/>
    <mergeCell ref="K49:K50"/>
    <mergeCell ref="L49:L50"/>
    <mergeCell ref="D43:D44"/>
    <mergeCell ref="E43:E44"/>
    <mergeCell ref="G43:G44"/>
    <mergeCell ref="H43:H44"/>
    <mergeCell ref="I43:I44"/>
    <mergeCell ref="J43:J44"/>
    <mergeCell ref="K43:K44"/>
    <mergeCell ref="L43:L44"/>
    <mergeCell ref="D45:D46"/>
    <mergeCell ref="E45:E46"/>
    <mergeCell ref="G45:G46"/>
    <mergeCell ref="H45:H46"/>
    <mergeCell ref="I45:I46"/>
    <mergeCell ref="J45:J46"/>
    <mergeCell ref="K45:K46"/>
    <mergeCell ref="L45:L46"/>
    <mergeCell ref="D39:D40"/>
    <mergeCell ref="E39:E40"/>
    <mergeCell ref="G39:G40"/>
    <mergeCell ref="H39:H40"/>
    <mergeCell ref="I39:I40"/>
    <mergeCell ref="J39:J40"/>
    <mergeCell ref="K39:K40"/>
    <mergeCell ref="L39:L40"/>
    <mergeCell ref="D41:D42"/>
    <mergeCell ref="E41:E42"/>
    <mergeCell ref="G41:G42"/>
    <mergeCell ref="H41:H42"/>
    <mergeCell ref="I41:I42"/>
    <mergeCell ref="J41:J42"/>
    <mergeCell ref="K41:K42"/>
    <mergeCell ref="L41:L42"/>
    <mergeCell ref="D35:D36"/>
    <mergeCell ref="E35:E36"/>
    <mergeCell ref="G35:G36"/>
    <mergeCell ref="H35:H36"/>
    <mergeCell ref="I35:I36"/>
    <mergeCell ref="J35:J36"/>
    <mergeCell ref="K35:K36"/>
    <mergeCell ref="L35:L36"/>
    <mergeCell ref="D37:D38"/>
    <mergeCell ref="E37:E38"/>
    <mergeCell ref="G37:G38"/>
    <mergeCell ref="H37:H38"/>
    <mergeCell ref="I37:I38"/>
    <mergeCell ref="J37:J38"/>
    <mergeCell ref="K37:K38"/>
    <mergeCell ref="L37:L38"/>
    <mergeCell ref="D31:D32"/>
    <mergeCell ref="E31:E32"/>
    <mergeCell ref="G31:G32"/>
    <mergeCell ref="H31:H32"/>
    <mergeCell ref="I31:I32"/>
    <mergeCell ref="J31:J32"/>
    <mergeCell ref="K31:K32"/>
    <mergeCell ref="L31:L32"/>
    <mergeCell ref="D33:D34"/>
    <mergeCell ref="E33:E34"/>
    <mergeCell ref="G33:G34"/>
    <mergeCell ref="H33:H34"/>
    <mergeCell ref="I33:I34"/>
    <mergeCell ref="J33:J34"/>
    <mergeCell ref="K33:K34"/>
    <mergeCell ref="L33:L34"/>
    <mergeCell ref="L27:L28"/>
    <mergeCell ref="D29:D30"/>
    <mergeCell ref="E29:E30"/>
    <mergeCell ref="G29:G30"/>
    <mergeCell ref="H29:H30"/>
    <mergeCell ref="I29:I30"/>
    <mergeCell ref="J29:J30"/>
    <mergeCell ref="K29:K30"/>
    <mergeCell ref="L29:L30"/>
    <mergeCell ref="K25:K26"/>
    <mergeCell ref="L25:L26"/>
    <mergeCell ref="B27:B28"/>
    <mergeCell ref="D27:D28"/>
    <mergeCell ref="E27:E28"/>
    <mergeCell ref="G27:G28"/>
    <mergeCell ref="H27:H28"/>
    <mergeCell ref="I27:I28"/>
    <mergeCell ref="J27:J28"/>
    <mergeCell ref="K27:K28"/>
    <mergeCell ref="B23:B24"/>
    <mergeCell ref="D23:D24"/>
    <mergeCell ref="E23:E24"/>
    <mergeCell ref="G23:G24"/>
    <mergeCell ref="H23:H24"/>
    <mergeCell ref="I23:I24"/>
    <mergeCell ref="J23:J24"/>
    <mergeCell ref="K23:K24"/>
    <mergeCell ref="L23:L24"/>
    <mergeCell ref="B25:B26"/>
    <mergeCell ref="D25:D26"/>
    <mergeCell ref="E25:E26"/>
    <mergeCell ref="G25:G26"/>
    <mergeCell ref="H25:H26"/>
    <mergeCell ref="I25:I26"/>
    <mergeCell ref="J25:J26"/>
    <mergeCell ref="L19:L20"/>
    <mergeCell ref="B21:B22"/>
    <mergeCell ref="D21:D22"/>
    <mergeCell ref="E21:E22"/>
    <mergeCell ref="G21:G22"/>
    <mergeCell ref="H21:H22"/>
    <mergeCell ref="I21:I22"/>
    <mergeCell ref="J21:J22"/>
    <mergeCell ref="K21:K22"/>
    <mergeCell ref="L21:L22"/>
    <mergeCell ref="K17:K18"/>
    <mergeCell ref="L17:L18"/>
    <mergeCell ref="B19:B20"/>
    <mergeCell ref="D19:D20"/>
    <mergeCell ref="E19:E20"/>
    <mergeCell ref="G19:G20"/>
    <mergeCell ref="H19:H20"/>
    <mergeCell ref="I19:I20"/>
    <mergeCell ref="J19:J20"/>
    <mergeCell ref="K19:K20"/>
    <mergeCell ref="B15:B16"/>
    <mergeCell ref="D15:D16"/>
    <mergeCell ref="E15:E16"/>
    <mergeCell ref="G15:G16"/>
    <mergeCell ref="H15:H16"/>
    <mergeCell ref="I15:I16"/>
    <mergeCell ref="J15:J16"/>
    <mergeCell ref="K15:K16"/>
    <mergeCell ref="L15:L16"/>
    <mergeCell ref="B17:B18"/>
    <mergeCell ref="D17:D18"/>
    <mergeCell ref="E17:E18"/>
    <mergeCell ref="G17:G18"/>
    <mergeCell ref="H17:H18"/>
    <mergeCell ref="I17:I18"/>
    <mergeCell ref="J17:J18"/>
    <mergeCell ref="L11:L12"/>
    <mergeCell ref="B13:B14"/>
    <mergeCell ref="D13:D14"/>
    <mergeCell ref="E13:E14"/>
    <mergeCell ref="G13:G14"/>
    <mergeCell ref="H13:H14"/>
    <mergeCell ref="I13:I14"/>
    <mergeCell ref="J13:J14"/>
    <mergeCell ref="K13:K14"/>
    <mergeCell ref="L13:L14"/>
    <mergeCell ref="K9:K10"/>
    <mergeCell ref="L9:L10"/>
    <mergeCell ref="B11:B12"/>
    <mergeCell ref="D11:D12"/>
    <mergeCell ref="E11:E12"/>
    <mergeCell ref="G11:G12"/>
    <mergeCell ref="H11:H12"/>
    <mergeCell ref="I11:I12"/>
    <mergeCell ref="J11:J12"/>
    <mergeCell ref="K11:K12"/>
    <mergeCell ref="J7:J8"/>
    <mergeCell ref="K7:K8"/>
    <mergeCell ref="L7:L8"/>
    <mergeCell ref="B9:B10"/>
    <mergeCell ref="D9:D10"/>
    <mergeCell ref="E9:E10"/>
    <mergeCell ref="G9:G10"/>
    <mergeCell ref="H9:H10"/>
    <mergeCell ref="I9:I10"/>
    <mergeCell ref="J9:J10"/>
    <mergeCell ref="I5:I6"/>
    <mergeCell ref="J5:J6"/>
    <mergeCell ref="K5:K6"/>
    <mergeCell ref="L5:L6"/>
    <mergeCell ref="B7:B8"/>
    <mergeCell ref="D7:D8"/>
    <mergeCell ref="E7:E8"/>
    <mergeCell ref="G7:G8"/>
    <mergeCell ref="H7:H8"/>
    <mergeCell ref="I7:I8"/>
    <mergeCell ref="C3:E3"/>
    <mergeCell ref="F3:H3"/>
    <mergeCell ref="B5:B6"/>
    <mergeCell ref="D5:D6"/>
    <mergeCell ref="E5:E6"/>
    <mergeCell ref="G5:G6"/>
    <mergeCell ref="H5:H6"/>
  </mergeCells>
  <pageMargins left="0.75" right="0.75" top="1" bottom="1" header="0.5" footer="0.5"/>
  <pageSetup paperSize="10" scale="37" orientation="portrait" horizontalDpi="4294967292" verticalDpi="4294967292"/>
  <rowBreaks count="2" manualBreakCount="2">
    <brk id="131" max="16383" man="1"/>
    <brk id="1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C205-2752-E248-BE2B-32A93AA6D046}">
  <dimension ref="A1:E20"/>
  <sheetViews>
    <sheetView tabSelected="1" workbookViewId="0">
      <selection activeCell="J21" sqref="J21"/>
    </sheetView>
  </sheetViews>
  <sheetFormatPr baseColWidth="10" defaultColWidth="10.6640625" defaultRowHeight="14"/>
  <cols>
    <col min="1" max="1" width="10.6640625" style="22"/>
    <col min="2" max="2" width="19.1640625" style="22" customWidth="1"/>
    <col min="3" max="3" width="18.5" style="22" customWidth="1"/>
    <col min="4" max="4" width="19.1640625" style="22" customWidth="1"/>
    <col min="5" max="5" width="19.5" style="22" customWidth="1"/>
    <col min="6" max="16384" width="10.6640625" style="22"/>
  </cols>
  <sheetData>
    <row r="1" spans="2:5">
      <c r="B1" s="32" t="s">
        <v>56</v>
      </c>
      <c r="C1" s="32"/>
      <c r="D1" s="32" t="s">
        <v>55</v>
      </c>
      <c r="E1" s="32"/>
    </row>
    <row r="2" spans="2:5" ht="15">
      <c r="B2" s="31" t="s">
        <v>54</v>
      </c>
      <c r="C2" s="31" t="s">
        <v>53</v>
      </c>
      <c r="D2" s="31" t="s">
        <v>54</v>
      </c>
      <c r="E2" s="31" t="s">
        <v>53</v>
      </c>
    </row>
    <row r="3" spans="2:5" ht="15">
      <c r="B3" s="27">
        <v>0.33566478286734086</v>
      </c>
      <c r="C3" s="27">
        <v>0.22904378817384166</v>
      </c>
      <c r="D3" s="28">
        <v>9.9961419845249394E-2</v>
      </c>
      <c r="E3" s="29">
        <v>8.6422729957323585E-2</v>
      </c>
    </row>
    <row r="4" spans="2:5" ht="15">
      <c r="B4" s="27">
        <v>0.34396341463414631</v>
      </c>
      <c r="C4" s="27">
        <v>0.25369945772290864</v>
      </c>
      <c r="D4" s="28">
        <v>0.108285416701504</v>
      </c>
      <c r="E4" s="27">
        <v>9.6251762307575067E-2</v>
      </c>
    </row>
    <row r="5" spans="2:5" ht="15">
      <c r="B5" s="27">
        <v>0.34864663890541342</v>
      </c>
      <c r="C5" s="27">
        <v>0.22756740077569393</v>
      </c>
      <c r="D5" s="28">
        <v>8.7390022670320006E-2</v>
      </c>
      <c r="E5" s="27">
        <v>9.4571020995275104E-2</v>
      </c>
    </row>
    <row r="6" spans="2:5" ht="15">
      <c r="B6" s="27">
        <v>0.40488102320047592</v>
      </c>
      <c r="C6" s="29">
        <v>0.30255606950241315</v>
      </c>
      <c r="D6" s="28">
        <v>0.113703164151273</v>
      </c>
      <c r="E6" s="27">
        <v>9.105283894101672E-2</v>
      </c>
    </row>
    <row r="7" spans="2:5" ht="15">
      <c r="B7" s="27">
        <v>0.41465496728138013</v>
      </c>
      <c r="C7" s="27">
        <v>0.30343747277910732</v>
      </c>
      <c r="D7" s="28">
        <v>0.119245964687373</v>
      </c>
      <c r="E7" s="27">
        <v>0.10498547169501582</v>
      </c>
    </row>
    <row r="8" spans="2:5" ht="15">
      <c r="B8" s="27">
        <v>0.45138756692444976</v>
      </c>
      <c r="C8" s="27">
        <v>0.31549365227238169</v>
      </c>
      <c r="D8" s="28">
        <v>9.3544024603279402E-2</v>
      </c>
      <c r="E8" s="27">
        <v>0.10114793155728828</v>
      </c>
    </row>
    <row r="9" spans="2:5" ht="15">
      <c r="B9" s="27">
        <v>0.3693664485425342</v>
      </c>
      <c r="C9" s="27">
        <v>0.27397320947427323</v>
      </c>
      <c r="D9" s="28">
        <v>0.10357671464366899</v>
      </c>
      <c r="E9" s="27">
        <v>8.7031465095717964E-2</v>
      </c>
    </row>
    <row r="10" spans="2:5" ht="15">
      <c r="B10" s="27">
        <v>0.40804014797530619</v>
      </c>
      <c r="C10" s="27">
        <v>0.29876902865491561</v>
      </c>
      <c r="D10" s="28">
        <v>8.8442981178253E-2</v>
      </c>
      <c r="E10" s="27">
        <v>8.9699678008672429E-2</v>
      </c>
    </row>
    <row r="11" spans="2:5" ht="15">
      <c r="B11" s="27">
        <v>0.34308842755717628</v>
      </c>
      <c r="C11" s="27">
        <v>0.25450825949665379</v>
      </c>
      <c r="D11" s="28">
        <v>9.6818949944641894E-2</v>
      </c>
      <c r="E11" s="27">
        <v>9.7354886974712077E-2</v>
      </c>
    </row>
    <row r="12" spans="2:5" ht="15">
      <c r="B12" s="27">
        <v>0.36904126775674362</v>
      </c>
      <c r="C12" s="27">
        <v>0.26520672306532189</v>
      </c>
      <c r="D12" s="28">
        <v>0.13670415476953601</v>
      </c>
      <c r="E12" s="27">
        <v>0.11597257562574899</v>
      </c>
    </row>
    <row r="13" spans="2:5" ht="15">
      <c r="B13" s="30">
        <v>0.35474500055695934</v>
      </c>
      <c r="C13" s="29">
        <v>0.27555024036195686</v>
      </c>
      <c r="D13" s="28">
        <v>0.116968125400618</v>
      </c>
      <c r="E13" s="27">
        <v>0.10155859749676953</v>
      </c>
    </row>
    <row r="14" spans="2:5" ht="15">
      <c r="B14" s="27">
        <v>0.31450322157015637</v>
      </c>
      <c r="C14" s="27">
        <v>0.30486055471769252</v>
      </c>
      <c r="D14" s="28">
        <v>0.110085659343861</v>
      </c>
      <c r="E14" s="27">
        <v>0.10062815278289154</v>
      </c>
    </row>
    <row r="15" spans="2:5" ht="15">
      <c r="B15" s="27">
        <v>0.30414670895649271</v>
      </c>
      <c r="C15" s="23"/>
      <c r="D15" s="28">
        <v>0.11191655497931401</v>
      </c>
      <c r="E15" s="27">
        <v>0.11410640957390675</v>
      </c>
    </row>
    <row r="16" spans="2:5" ht="15">
      <c r="B16" s="26"/>
      <c r="C16" s="26"/>
      <c r="D16" s="25">
        <v>0.101137462851815</v>
      </c>
      <c r="E16" s="24">
        <v>9.6686514590451897E-2</v>
      </c>
    </row>
    <row r="17" spans="1:5">
      <c r="A17" s="23" t="s">
        <v>24</v>
      </c>
      <c r="B17" s="23">
        <f>AVERAGE(B3:B16)</f>
        <v>0.36631766282527506</v>
      </c>
      <c r="C17" s="23">
        <f>AVERAGE(C3:C16)</f>
        <v>0.27538882141643001</v>
      </c>
      <c r="D17" s="23">
        <f>AVERAGE(D3:D16)</f>
        <v>0.10627004398362191</v>
      </c>
      <c r="E17" s="23">
        <f>AVERAGE(E3:E16)</f>
        <v>9.8390716828740427E-2</v>
      </c>
    </row>
    <row r="18" spans="1:5">
      <c r="A18" s="23" t="s">
        <v>23</v>
      </c>
      <c r="B18" s="23">
        <f>STDEV(B3:B16)</f>
        <v>4.2615587419348143E-2</v>
      </c>
      <c r="C18" s="23">
        <f>STDEV(C3:C16)</f>
        <v>3.0144022030697399E-2</v>
      </c>
      <c r="D18" s="23">
        <f>STDEV(D3:D16)</f>
        <v>1.3340925594839591E-2</v>
      </c>
      <c r="E18" s="23">
        <f>STDEV(E3:E16)</f>
        <v>8.9744326515116893E-3</v>
      </c>
    </row>
    <row r="19" spans="1:5">
      <c r="A19" s="22" t="s">
        <v>52</v>
      </c>
      <c r="B19" s="22">
        <f>TTEST(B4:B15,D3:D16,2,2)</f>
        <v>3.3712708212646282E-17</v>
      </c>
      <c r="C19" s="22" t="s">
        <v>50</v>
      </c>
    </row>
    <row r="20" spans="1:5">
      <c r="A20" s="22" t="s">
        <v>51</v>
      </c>
      <c r="B20" s="22">
        <f>TTEST(C3:C14,E3:E16,2,2)</f>
        <v>6.0614675028804871E-17</v>
      </c>
      <c r="C20" s="22" t="s">
        <v>50</v>
      </c>
    </row>
  </sheetData>
  <mergeCells count="2">
    <mergeCell ref="B1:C1"/>
    <mergeCell ref="D1:E1"/>
  </mergeCells>
  <pageMargins left="0.75" right="0.75" top="1" bottom="1" header="0.5" footer="0.5"/>
  <pageSetup paperSize="10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039E-B5B7-6046-8242-86FC38BBB3A1}">
  <dimension ref="A1"/>
  <sheetViews>
    <sheetView workbookViewId="0"/>
  </sheetViews>
  <sheetFormatPr baseColWidth="10" defaultRowHeight="1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9 A</vt:lpstr>
      <vt:lpstr>Figure 9 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 Franch</dc:creator>
  <cp:lastModifiedBy>Xavi Franch</cp:lastModifiedBy>
  <dcterms:created xsi:type="dcterms:W3CDTF">2022-11-17T09:24:49Z</dcterms:created>
  <dcterms:modified xsi:type="dcterms:W3CDTF">2022-11-17T09:25:32Z</dcterms:modified>
</cp:coreProperties>
</file>