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iles shared between Harmit and Ching-Ho/Protamine_evolution_paper/Revison1/FINAL STUFF FOR SUBMISSION/Supplementary file_rev1/"/>
    </mc:Choice>
  </mc:AlternateContent>
  <xr:revisionPtr revIDLastSave="0" documentId="13_ncr:1_{109B58D3-3F51-8749-B33A-E21D3F1D4791}" xr6:coauthVersionLast="47" xr6:coauthVersionMax="47" xr10:uidLastSave="{00000000-0000-0000-0000-000000000000}"/>
  <bookViews>
    <workbookView xWindow="30600" yWindow="5020" windowWidth="28400" windowHeight="17500" xr2:uid="{DBF9DF27-FC42-0E4E-B8F6-C9214C6CC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J38" i="1"/>
  <c r="H38" i="1"/>
  <c r="G38" i="1"/>
  <c r="J35" i="1"/>
  <c r="I35" i="1"/>
  <c r="H35" i="1"/>
  <c r="G35" i="1"/>
  <c r="J32" i="1"/>
  <c r="I32" i="1"/>
  <c r="H32" i="1"/>
  <c r="G32" i="1"/>
  <c r="J29" i="1"/>
  <c r="I29" i="1"/>
  <c r="H29" i="1"/>
  <c r="G29" i="1"/>
  <c r="J26" i="1"/>
  <c r="H26" i="1"/>
  <c r="G26" i="1"/>
  <c r="J23" i="1"/>
  <c r="I23" i="1"/>
  <c r="H23" i="1"/>
  <c r="G23" i="1"/>
  <c r="J20" i="1"/>
  <c r="H20" i="1"/>
  <c r="G20" i="1"/>
  <c r="J17" i="1"/>
  <c r="H17" i="1"/>
  <c r="G17" i="1"/>
  <c r="J14" i="1"/>
  <c r="I14" i="1"/>
  <c r="H14" i="1"/>
  <c r="G14" i="1"/>
  <c r="J11" i="1"/>
  <c r="I11" i="1"/>
  <c r="H11" i="1"/>
  <c r="G11" i="1"/>
  <c r="J8" i="1"/>
  <c r="I8" i="1"/>
  <c r="G8" i="1"/>
  <c r="J5" i="1"/>
  <c r="I5" i="1"/>
  <c r="H5" i="1"/>
  <c r="G5" i="1"/>
  <c r="J40" i="1"/>
  <c r="I40" i="1"/>
  <c r="H40" i="1"/>
  <c r="G40" i="1"/>
  <c r="J37" i="1"/>
  <c r="I37" i="1"/>
  <c r="H37" i="1"/>
  <c r="G37" i="1"/>
  <c r="J34" i="1"/>
  <c r="I34" i="1"/>
  <c r="H34" i="1"/>
  <c r="G34" i="1"/>
  <c r="J31" i="1"/>
  <c r="I31" i="1"/>
  <c r="H31" i="1"/>
  <c r="G31" i="1"/>
  <c r="J28" i="1"/>
  <c r="I28" i="1"/>
  <c r="H28" i="1"/>
  <c r="G28" i="1"/>
  <c r="J25" i="1"/>
  <c r="H25" i="1"/>
  <c r="G25" i="1"/>
  <c r="J22" i="1"/>
  <c r="I22" i="1"/>
  <c r="H22" i="1"/>
  <c r="G22" i="1"/>
  <c r="J19" i="1"/>
  <c r="I19" i="1"/>
  <c r="H19" i="1"/>
  <c r="G19" i="1"/>
  <c r="J16" i="1"/>
  <c r="H16" i="1"/>
  <c r="G16" i="1"/>
  <c r="J13" i="1"/>
  <c r="I13" i="1"/>
  <c r="H13" i="1"/>
  <c r="G13" i="1"/>
  <c r="J10" i="1"/>
  <c r="I10" i="1"/>
  <c r="H10" i="1"/>
  <c r="G10" i="1"/>
  <c r="J7" i="1"/>
  <c r="I7" i="1"/>
  <c r="H7" i="1"/>
  <c r="G7" i="1"/>
  <c r="J4" i="1"/>
  <c r="I4" i="1"/>
  <c r="H4" i="1"/>
  <c r="G4" i="1"/>
  <c r="J39" i="1"/>
  <c r="I39" i="1"/>
  <c r="H39" i="1"/>
  <c r="G39" i="1"/>
  <c r="J36" i="1"/>
  <c r="I36" i="1"/>
  <c r="H36" i="1"/>
  <c r="G36" i="1"/>
  <c r="J33" i="1"/>
  <c r="I33" i="1"/>
  <c r="H33" i="1"/>
  <c r="G33" i="1"/>
  <c r="J30" i="1"/>
  <c r="I30" i="1"/>
  <c r="H30" i="1"/>
  <c r="G30" i="1"/>
  <c r="J27" i="1"/>
  <c r="I27" i="1"/>
  <c r="H27" i="1"/>
  <c r="G27" i="1"/>
  <c r="J24" i="1"/>
  <c r="I24" i="1"/>
  <c r="H24" i="1"/>
  <c r="G24" i="1"/>
  <c r="J21" i="1"/>
  <c r="I21" i="1"/>
  <c r="H21" i="1"/>
  <c r="G21" i="1"/>
  <c r="J18" i="1"/>
  <c r="I18" i="1"/>
  <c r="H18" i="1"/>
  <c r="G18" i="1"/>
  <c r="J15" i="1"/>
  <c r="H15" i="1"/>
  <c r="G15" i="1"/>
  <c r="J12" i="1"/>
  <c r="I12" i="1"/>
  <c r="H12" i="1"/>
  <c r="G12" i="1"/>
  <c r="J9" i="1"/>
  <c r="I9" i="1"/>
  <c r="H9" i="1"/>
  <c r="G9" i="1"/>
  <c r="J6" i="1"/>
  <c r="G6" i="1"/>
  <c r="J3" i="1"/>
  <c r="I3" i="1"/>
  <c r="H3" i="1"/>
  <c r="G3" i="1"/>
</calcChain>
</file>

<file path=xl/sharedStrings.xml><?xml version="1.0" encoding="utf-8"?>
<sst xmlns="http://schemas.openxmlformats.org/spreadsheetml/2006/main" count="96" uniqueCount="35">
  <si>
    <t>Gene</t>
  </si>
  <si>
    <t>Length.MelProt</t>
  </si>
  <si>
    <t>Length.PAML</t>
  </si>
  <si>
    <t># of used species</t>
  </si>
  <si>
    <t>Mel.Chr</t>
  </si>
  <si>
    <t>P.M3M0</t>
  </si>
  <si>
    <t>P.M1aM2a</t>
  </si>
  <si>
    <t>P.M7M8</t>
  </si>
  <si>
    <t>P.M8a</t>
  </si>
  <si>
    <t>M0.likelihood</t>
  </si>
  <si>
    <t>M1a.likelihood</t>
  </si>
  <si>
    <t>M2a.likelihood</t>
  </si>
  <si>
    <t>M3.likelihood</t>
  </si>
  <si>
    <t>M7.likelihood</t>
  </si>
  <si>
    <t>M8.likelihood</t>
  </si>
  <si>
    <t>M8a.likelihood</t>
  </si>
  <si>
    <t>CG14835</t>
  </si>
  <si>
    <t>3L</t>
  </si>
  <si>
    <t>CG30056</t>
  </si>
  <si>
    <t>2R</t>
  </si>
  <si>
    <t>CG30356</t>
  </si>
  <si>
    <t>CG31010</t>
  </si>
  <si>
    <t>3R</t>
  </si>
  <si>
    <t>CG34269</t>
  </si>
  <si>
    <t>CG42355</t>
  </si>
  <si>
    <t>ddbt</t>
  </si>
  <si>
    <t>Mst33A</t>
  </si>
  <si>
    <t>2L</t>
  </si>
  <si>
    <t>Mst77F</t>
  </si>
  <si>
    <t>Prot</t>
  </si>
  <si>
    <t>Prtl99C</t>
  </si>
  <si>
    <t>tHMG</t>
  </si>
  <si>
    <t>Tpl94D</t>
  </si>
  <si>
    <t>CodonFreq</t>
  </si>
  <si>
    <r>
      <t xml:space="preserve">Supplementary file 6. No evidence for positive selection on SNBP genes using site model in PAML in </t>
    </r>
    <r>
      <rPr>
        <b/>
        <i/>
        <sz val="12"/>
        <color rgb="FF000000"/>
        <rFont val="Arial"/>
        <family val="2"/>
      </rPr>
      <t>D. melanogaster</t>
    </r>
    <r>
      <rPr>
        <b/>
        <sz val="12"/>
        <color rgb="FF000000"/>
        <rFont val="Arial"/>
        <family val="2"/>
      </rPr>
      <t xml:space="preserve"> subgroup species.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</si>
</sst>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DCF4-3553-AC49-B783-6DFC6045BEA6}">
  <dimension ref="A1:Q41"/>
  <sheetViews>
    <sheetView tabSelected="1" workbookViewId="0">
      <selection activeCell="B14" sqref="B14"/>
    </sheetView>
  </sheetViews>
  <sheetFormatPr baseColWidth="10" defaultRowHeight="16" x14ac:dyDescent="0.2"/>
  <cols>
    <col min="1" max="1" width="10.83203125" style="2"/>
    <col min="2" max="4" width="11.1640625" style="2" bestFit="1" customWidth="1"/>
    <col min="5" max="5" width="10.83203125" style="2"/>
    <col min="6" max="6" width="11.1640625" style="2" bestFit="1" customWidth="1"/>
    <col min="7" max="7" width="14.1640625" style="2" bestFit="1" customWidth="1"/>
    <col min="8" max="17" width="11.1640625" style="2" bestFit="1" customWidth="1"/>
    <col min="18" max="16384" width="10.83203125" style="2"/>
  </cols>
  <sheetData>
    <row r="1" spans="1:17" x14ac:dyDescent="0.2">
      <c r="A1" s="1" t="s">
        <v>34</v>
      </c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33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</row>
    <row r="3" spans="1:17" x14ac:dyDescent="0.2">
      <c r="A3" s="2" t="s">
        <v>16</v>
      </c>
      <c r="B3" s="2">
        <v>429</v>
      </c>
      <c r="C3" s="2">
        <v>357</v>
      </c>
      <c r="D3" s="3">
        <v>13</v>
      </c>
      <c r="E3" s="2" t="s">
        <v>17</v>
      </c>
      <c r="F3" s="2">
        <v>3</v>
      </c>
      <c r="G3" s="2">
        <f t="shared" ref="G3:G41" si="0">CHIDIST(2*(N3-K3),4)</f>
        <v>1.2855987168080488E-28</v>
      </c>
      <c r="H3" s="2">
        <f>CHIDIST(2*(M3-L3),2)</f>
        <v>0.92963801480271557</v>
      </c>
      <c r="I3" s="2">
        <f>CHIDIST(2*(P3-O3),2)</f>
        <v>0.33108305951274963</v>
      </c>
      <c r="J3" s="2">
        <f t="shared" ref="J3:J41" si="1">IF(P3&gt;Q3,CHIDIST(2*(P3-Q3),1),1)</f>
        <v>0.15729277303365929</v>
      </c>
      <c r="K3" s="2">
        <v>-3048.624781</v>
      </c>
      <c r="L3" s="2">
        <v>-2999.550784</v>
      </c>
      <c r="M3" s="2">
        <v>-2999.4778240000001</v>
      </c>
      <c r="N3" s="2">
        <v>-2980.162844</v>
      </c>
      <c r="O3" s="2">
        <v>-2981.7961110000001</v>
      </c>
      <c r="P3" s="2">
        <v>-2980.6907249999999</v>
      </c>
      <c r="Q3" s="2">
        <v>-2981.690756</v>
      </c>
    </row>
    <row r="4" spans="1:17" x14ac:dyDescent="0.2">
      <c r="A4" s="2" t="s">
        <v>16</v>
      </c>
      <c r="B4" s="2">
        <v>429</v>
      </c>
      <c r="C4" s="2">
        <v>357</v>
      </c>
      <c r="D4" s="3">
        <v>13</v>
      </c>
      <c r="E4" s="2" t="s">
        <v>17</v>
      </c>
      <c r="F4" s="2">
        <v>2</v>
      </c>
      <c r="G4" s="2">
        <f t="shared" si="0"/>
        <v>9.4870339013143179E-28</v>
      </c>
      <c r="H4" s="2">
        <f>CHIDIST(2*(M4-L4),2)</f>
        <v>1</v>
      </c>
      <c r="I4" s="2">
        <f>CHIDIST(2*(P4-O4),2)</f>
        <v>0.6991954235001171</v>
      </c>
      <c r="J4" s="2">
        <f t="shared" si="1"/>
        <v>0.43877802568396873</v>
      </c>
      <c r="K4" s="2">
        <v>-3080.4765200000002</v>
      </c>
      <c r="L4" s="2">
        <v>-3032.910903</v>
      </c>
      <c r="M4" s="2">
        <v>-3032.910903</v>
      </c>
      <c r="N4" s="2">
        <v>-3014.0429199999999</v>
      </c>
      <c r="O4" s="2">
        <v>-3015.9540149999998</v>
      </c>
      <c r="P4" s="2">
        <v>-3015.5961900000002</v>
      </c>
      <c r="Q4" s="2">
        <v>-3015.8959279999999</v>
      </c>
    </row>
    <row r="5" spans="1:17" x14ac:dyDescent="0.2">
      <c r="A5" s="2" t="s">
        <v>16</v>
      </c>
      <c r="B5" s="2">
        <v>429</v>
      </c>
      <c r="C5" s="2">
        <v>357</v>
      </c>
      <c r="D5" s="3">
        <v>13</v>
      </c>
      <c r="E5" s="2" t="s">
        <v>17</v>
      </c>
      <c r="F5" s="2">
        <v>0</v>
      </c>
      <c r="G5" s="2">
        <f t="shared" si="0"/>
        <v>1.9320288624281252E-25</v>
      </c>
      <c r="H5" s="2">
        <f>CHIDIST(2*(M5-L5),2)</f>
        <v>1</v>
      </c>
      <c r="I5" s="2">
        <f>CHIDIST(2*(P5-O5),2)</f>
        <v>0.74547848874187883</v>
      </c>
      <c r="J5" s="2">
        <f t="shared" si="1"/>
        <v>0.43366273816241752</v>
      </c>
      <c r="K5" s="2">
        <v>-3100.2811200000001</v>
      </c>
      <c r="L5" s="2">
        <v>-3053.1188160000002</v>
      </c>
      <c r="M5" s="2">
        <v>-3053.1188160000002</v>
      </c>
      <c r="N5" s="2">
        <v>-3039.2473850000001</v>
      </c>
      <c r="O5" s="2">
        <v>-3040.9931310000002</v>
      </c>
      <c r="P5" s="2">
        <v>-3040.6994020000002</v>
      </c>
      <c r="Q5" s="2">
        <v>-3041.0058990000002</v>
      </c>
    </row>
    <row r="6" spans="1:17" x14ac:dyDescent="0.2">
      <c r="A6" s="2" t="s">
        <v>18</v>
      </c>
      <c r="B6" s="2">
        <v>426</v>
      </c>
      <c r="C6" s="2">
        <v>393</v>
      </c>
      <c r="D6" s="3">
        <v>17</v>
      </c>
      <c r="E6" s="2" t="s">
        <v>19</v>
      </c>
      <c r="F6" s="2">
        <v>3</v>
      </c>
      <c r="G6" s="2">
        <f t="shared" si="0"/>
        <v>2.6688792650380579E-21</v>
      </c>
      <c r="H6" s="2">
        <v>1</v>
      </c>
      <c r="I6" s="2">
        <v>1</v>
      </c>
      <c r="J6" s="2">
        <f t="shared" si="1"/>
        <v>1</v>
      </c>
      <c r="K6" s="2">
        <v>-2403.7684469999999</v>
      </c>
      <c r="L6" s="2">
        <v>-2358.20156</v>
      </c>
      <c r="M6" s="2">
        <v>-2358.2015620000002</v>
      </c>
      <c r="N6" s="2">
        <v>-2352.4382449999998</v>
      </c>
      <c r="O6" s="2">
        <v>-2360.6947709999999</v>
      </c>
      <c r="P6" s="2">
        <v>-2360.696081</v>
      </c>
      <c r="Q6" s="2">
        <v>-2352.7821399999998</v>
      </c>
    </row>
    <row r="7" spans="1:17" x14ac:dyDescent="0.2">
      <c r="A7" s="2" t="s">
        <v>18</v>
      </c>
      <c r="B7" s="2">
        <v>426</v>
      </c>
      <c r="C7" s="2">
        <v>393</v>
      </c>
      <c r="D7" s="3">
        <v>17</v>
      </c>
      <c r="E7" s="2" t="s">
        <v>19</v>
      </c>
      <c r="F7" s="2">
        <v>2</v>
      </c>
      <c r="G7" s="2">
        <f t="shared" si="0"/>
        <v>1.9991684962830093E-21</v>
      </c>
      <c r="H7" s="2">
        <f>CHIDIST(2*(M7-L7),2)</f>
        <v>1</v>
      </c>
      <c r="I7" s="2">
        <f t="shared" ref="I7:I14" si="2">CHIDIST(2*(P7-O7),2)</f>
        <v>3.8718033173149415E-4</v>
      </c>
      <c r="J7" s="2">
        <f t="shared" si="1"/>
        <v>0.67860359513278112</v>
      </c>
      <c r="K7" s="2">
        <v>-2420.5178350000001</v>
      </c>
      <c r="L7" s="2">
        <v>-2375.5309590000002</v>
      </c>
      <c r="M7" s="2">
        <v>-2375.5309590000002</v>
      </c>
      <c r="N7" s="2">
        <v>-2368.8930930000001</v>
      </c>
      <c r="O7" s="2">
        <v>-2376.5003299999998</v>
      </c>
      <c r="P7" s="2">
        <v>-2368.6437099999998</v>
      </c>
      <c r="Q7" s="2">
        <v>-2368.7295610000001</v>
      </c>
    </row>
    <row r="8" spans="1:17" x14ac:dyDescent="0.2">
      <c r="A8" s="2" t="s">
        <v>18</v>
      </c>
      <c r="B8" s="2">
        <v>426</v>
      </c>
      <c r="C8" s="2">
        <v>393</v>
      </c>
      <c r="D8" s="3">
        <v>17</v>
      </c>
      <c r="E8" s="2" t="s">
        <v>19</v>
      </c>
      <c r="F8" s="2">
        <v>0</v>
      </c>
      <c r="G8" s="2">
        <f t="shared" si="0"/>
        <v>2.7617593245996439E-17</v>
      </c>
      <c r="H8" s="2">
        <v>1</v>
      </c>
      <c r="I8" s="2">
        <f t="shared" si="2"/>
        <v>0.15828501161427341</v>
      </c>
      <c r="J8" s="2">
        <f t="shared" si="1"/>
        <v>1</v>
      </c>
      <c r="K8" s="2">
        <v>-2425.9221940000002</v>
      </c>
      <c r="L8" s="2">
        <v>-2390.3950500000001</v>
      </c>
      <c r="M8" s="2">
        <v>-2390.3950530000002</v>
      </c>
      <c r="N8" s="2">
        <v>-2384.0355549999999</v>
      </c>
      <c r="O8" s="2">
        <v>-2386.9975300000001</v>
      </c>
      <c r="P8" s="2">
        <v>-2385.154172</v>
      </c>
      <c r="Q8" s="2">
        <v>-2385.1434479999998</v>
      </c>
    </row>
    <row r="9" spans="1:17" x14ac:dyDescent="0.2">
      <c r="A9" s="2" t="s">
        <v>20</v>
      </c>
      <c r="B9" s="2">
        <v>585</v>
      </c>
      <c r="C9" s="2">
        <v>414</v>
      </c>
      <c r="D9" s="3">
        <v>16</v>
      </c>
      <c r="E9" s="2" t="s">
        <v>19</v>
      </c>
      <c r="F9" s="2">
        <v>3</v>
      </c>
      <c r="G9" s="2">
        <f t="shared" si="0"/>
        <v>1.4626970704759816E-22</v>
      </c>
      <c r="H9" s="2">
        <f t="shared" ref="H9:H41" si="3">CHIDIST(2*(M9-L9),2)</f>
        <v>1</v>
      </c>
      <c r="I9" s="2">
        <f t="shared" si="2"/>
        <v>0.61663685129382328</v>
      </c>
      <c r="J9" s="2">
        <f t="shared" si="1"/>
        <v>0.31277627504293787</v>
      </c>
      <c r="K9" s="2">
        <v>-3904.9014000000002</v>
      </c>
      <c r="L9" s="2">
        <v>-3862.6588529999999</v>
      </c>
      <c r="M9" s="2">
        <v>-3862.6588529999999</v>
      </c>
      <c r="N9" s="2">
        <v>-3850.6122329999998</v>
      </c>
      <c r="O9" s="2">
        <v>-3851.1954770000002</v>
      </c>
      <c r="P9" s="2">
        <v>-3850.7120020000002</v>
      </c>
      <c r="Q9" s="2">
        <v>-3851.2214600000002</v>
      </c>
    </row>
    <row r="10" spans="1:17" x14ac:dyDescent="0.2">
      <c r="A10" s="2" t="s">
        <v>20</v>
      </c>
      <c r="B10" s="2">
        <v>585</v>
      </c>
      <c r="C10" s="2">
        <v>414</v>
      </c>
      <c r="D10" s="3">
        <v>16</v>
      </c>
      <c r="E10" s="2" t="s">
        <v>19</v>
      </c>
      <c r="F10" s="2">
        <v>2</v>
      </c>
      <c r="G10" s="2">
        <f t="shared" si="0"/>
        <v>4.8776923479875701E-23</v>
      </c>
      <c r="H10" s="2">
        <f t="shared" si="3"/>
        <v>1</v>
      </c>
      <c r="I10" s="2">
        <f t="shared" si="2"/>
        <v>0.65987688449886983</v>
      </c>
      <c r="J10" s="2">
        <f t="shared" si="1"/>
        <v>0.33547483749588869</v>
      </c>
      <c r="K10" s="2">
        <v>-3914.278178</v>
      </c>
      <c r="L10" s="2">
        <v>-3872.6735330000001</v>
      </c>
      <c r="M10" s="2">
        <v>-3872.6735330000001</v>
      </c>
      <c r="N10" s="2">
        <v>-3858.870793</v>
      </c>
      <c r="O10" s="2">
        <v>-3859.4454780000001</v>
      </c>
      <c r="P10" s="2">
        <v>-3859.0297759999999</v>
      </c>
      <c r="Q10" s="2">
        <v>-3859.4935999999998</v>
      </c>
    </row>
    <row r="11" spans="1:17" x14ac:dyDescent="0.2">
      <c r="A11" s="2" t="s">
        <v>20</v>
      </c>
      <c r="B11" s="2">
        <v>585</v>
      </c>
      <c r="C11" s="2">
        <v>414</v>
      </c>
      <c r="D11" s="3">
        <v>16</v>
      </c>
      <c r="E11" s="2" t="s">
        <v>19</v>
      </c>
      <c r="F11" s="2">
        <v>0</v>
      </c>
      <c r="G11" s="2">
        <f t="shared" si="0"/>
        <v>9.3310398919429851E-20</v>
      </c>
      <c r="H11" s="2">
        <f t="shared" si="3"/>
        <v>1</v>
      </c>
      <c r="I11" s="2">
        <f t="shared" si="2"/>
        <v>0.45095622782949984</v>
      </c>
      <c r="J11" s="2">
        <f t="shared" si="1"/>
        <v>0.19767841057889449</v>
      </c>
      <c r="K11" s="2">
        <v>-3916.283711</v>
      </c>
      <c r="L11" s="2">
        <v>-3876.0777509999998</v>
      </c>
      <c r="M11" s="2">
        <v>-3876.0777509999998</v>
      </c>
      <c r="N11" s="2">
        <v>-3868.579592</v>
      </c>
      <c r="O11" s="2">
        <v>-3865.1796800000002</v>
      </c>
      <c r="P11" s="2">
        <v>-3864.3832950000001</v>
      </c>
      <c r="Q11" s="2">
        <v>-3865.213017</v>
      </c>
    </row>
    <row r="12" spans="1:17" x14ac:dyDescent="0.2">
      <c r="A12" s="2" t="s">
        <v>21</v>
      </c>
      <c r="B12" s="2">
        <v>1224</v>
      </c>
      <c r="C12" s="2">
        <v>591</v>
      </c>
      <c r="D12" s="3">
        <v>17</v>
      </c>
      <c r="E12" s="2" t="s">
        <v>22</v>
      </c>
      <c r="F12" s="2">
        <v>3</v>
      </c>
      <c r="G12" s="2">
        <f t="shared" si="0"/>
        <v>2.0995246289406247E-79</v>
      </c>
      <c r="H12" s="2">
        <f t="shared" si="3"/>
        <v>0.14735303099088257</v>
      </c>
      <c r="I12" s="2">
        <f t="shared" si="2"/>
        <v>0.1367982590660731</v>
      </c>
      <c r="J12" s="2">
        <f t="shared" si="1"/>
        <v>9.2954073046618846E-2</v>
      </c>
      <c r="K12" s="2">
        <v>-6127.3027190000003</v>
      </c>
      <c r="L12" s="2">
        <v>-5963.0167410000004</v>
      </c>
      <c r="M12" s="2">
        <v>-5961.1018169999998</v>
      </c>
      <c r="N12" s="2">
        <v>-5940.9069849999996</v>
      </c>
      <c r="O12" s="2">
        <v>-5940.406258</v>
      </c>
      <c r="P12" s="2">
        <v>-5938.4170100000001</v>
      </c>
      <c r="Q12" s="2">
        <v>-5939.8282380000001</v>
      </c>
    </row>
    <row r="13" spans="1:17" x14ac:dyDescent="0.2">
      <c r="A13" s="2" t="s">
        <v>21</v>
      </c>
      <c r="B13" s="2">
        <v>1224</v>
      </c>
      <c r="C13" s="2">
        <v>591</v>
      </c>
      <c r="D13" s="3">
        <v>17</v>
      </c>
      <c r="E13" s="2" t="s">
        <v>22</v>
      </c>
      <c r="F13" s="2">
        <v>2</v>
      </c>
      <c r="G13" s="2">
        <f t="shared" si="0"/>
        <v>3.3891911230654969E-80</v>
      </c>
      <c r="H13" s="2">
        <f t="shared" si="3"/>
        <v>8.2659873521892274E-2</v>
      </c>
      <c r="I13" s="2">
        <f t="shared" si="2"/>
        <v>6.0752442002336052E-2</v>
      </c>
      <c r="J13" s="2">
        <f t="shared" si="1"/>
        <v>5.8075660388800375E-2</v>
      </c>
      <c r="K13" s="2">
        <v>-6185.8896750000004</v>
      </c>
      <c r="L13" s="2">
        <v>-6019.8455960000001</v>
      </c>
      <c r="M13" s="2">
        <v>-6017.3525749999999</v>
      </c>
      <c r="N13" s="2">
        <v>-5997.6605</v>
      </c>
      <c r="O13" s="2">
        <v>-5998.0444690000004</v>
      </c>
      <c r="P13" s="2">
        <v>-5995.2435210000003</v>
      </c>
      <c r="Q13" s="2">
        <v>-5997.0392730000003</v>
      </c>
    </row>
    <row r="14" spans="1:17" x14ac:dyDescent="0.2">
      <c r="A14" s="2" t="s">
        <v>21</v>
      </c>
      <c r="B14" s="2">
        <v>1224</v>
      </c>
      <c r="C14" s="2">
        <v>591</v>
      </c>
      <c r="D14" s="3">
        <v>17</v>
      </c>
      <c r="E14" s="2" t="s">
        <v>22</v>
      </c>
      <c r="F14" s="2">
        <v>0</v>
      </c>
      <c r="G14" s="2">
        <f t="shared" si="0"/>
        <v>2.244388113466786E-79</v>
      </c>
      <c r="H14" s="2">
        <f t="shared" si="3"/>
        <v>0.13754034317515373</v>
      </c>
      <c r="I14" s="2">
        <f t="shared" si="2"/>
        <v>0.13080324910707664</v>
      </c>
      <c r="J14" s="2">
        <f t="shared" si="1"/>
        <v>0.13045632438735857</v>
      </c>
      <c r="K14" s="2">
        <v>-6196.4559140000001</v>
      </c>
      <c r="L14" s="2">
        <v>-6031.3266370000001</v>
      </c>
      <c r="M14" s="2">
        <v>-6029.342799</v>
      </c>
      <c r="N14" s="2">
        <v>-6010.1272600000002</v>
      </c>
      <c r="O14" s="2">
        <v>-6011.2112969999998</v>
      </c>
      <c r="P14" s="2">
        <v>-6009.1772360000004</v>
      </c>
      <c r="Q14" s="2">
        <v>-6010.3207689999999</v>
      </c>
    </row>
    <row r="15" spans="1:17" x14ac:dyDescent="0.2">
      <c r="A15" s="2" t="s">
        <v>23</v>
      </c>
      <c r="B15" s="2">
        <v>720</v>
      </c>
      <c r="C15" s="2">
        <v>492</v>
      </c>
      <c r="D15" s="3">
        <v>14</v>
      </c>
      <c r="E15" s="2" t="s">
        <v>17</v>
      </c>
      <c r="F15" s="2">
        <v>3</v>
      </c>
      <c r="G15" s="2">
        <f t="shared" si="0"/>
        <v>5.6700011426841646E-30</v>
      </c>
      <c r="H15" s="2">
        <f t="shared" si="3"/>
        <v>1</v>
      </c>
      <c r="I15" s="2">
        <v>1</v>
      </c>
      <c r="J15" s="2">
        <f t="shared" si="1"/>
        <v>1</v>
      </c>
      <c r="K15" s="2">
        <v>-3827.6222520000001</v>
      </c>
      <c r="L15" s="2">
        <v>-3781.4695040000001</v>
      </c>
      <c r="M15" s="2">
        <v>-3781.4695040000001</v>
      </c>
      <c r="N15" s="2">
        <v>-3755.9945419999999</v>
      </c>
      <c r="O15" s="2">
        <v>-3757.7051879999999</v>
      </c>
      <c r="P15" s="2">
        <v>-3757.7068250000002</v>
      </c>
      <c r="Q15" s="2">
        <v>-3757.6950919999999</v>
      </c>
    </row>
    <row r="16" spans="1:17" x14ac:dyDescent="0.2">
      <c r="A16" s="2" t="s">
        <v>23</v>
      </c>
      <c r="B16" s="2">
        <v>720</v>
      </c>
      <c r="C16" s="2">
        <v>492</v>
      </c>
      <c r="D16" s="3">
        <v>14</v>
      </c>
      <c r="E16" s="2" t="s">
        <v>17</v>
      </c>
      <c r="F16" s="2">
        <v>2</v>
      </c>
      <c r="G16" s="2">
        <f t="shared" si="0"/>
        <v>6.1602015496155028E-31</v>
      </c>
      <c r="H16" s="2">
        <f t="shared" si="3"/>
        <v>1</v>
      </c>
      <c r="I16" s="2">
        <v>1</v>
      </c>
      <c r="J16" s="2">
        <f t="shared" si="1"/>
        <v>1</v>
      </c>
      <c r="K16" s="2">
        <v>-3868.331905</v>
      </c>
      <c r="L16" s="2">
        <v>-3818.047591</v>
      </c>
      <c r="M16" s="2">
        <v>-3818.047591</v>
      </c>
      <c r="N16" s="2">
        <v>-3794.4540179999999</v>
      </c>
      <c r="O16" s="2">
        <v>-3796.2021570000002</v>
      </c>
      <c r="P16" s="2">
        <v>-3796.2022299999999</v>
      </c>
      <c r="Q16" s="2">
        <v>-3796.1941830000001</v>
      </c>
    </row>
    <row r="17" spans="1:17" x14ac:dyDescent="0.2">
      <c r="A17" s="2" t="s">
        <v>23</v>
      </c>
      <c r="B17" s="2">
        <v>720</v>
      </c>
      <c r="C17" s="2">
        <v>492</v>
      </c>
      <c r="D17" s="3">
        <v>14</v>
      </c>
      <c r="E17" s="2" t="s">
        <v>17</v>
      </c>
      <c r="F17" s="2">
        <v>0</v>
      </c>
      <c r="G17" s="2">
        <f t="shared" si="0"/>
        <v>1.1082622423774245E-28</v>
      </c>
      <c r="H17" s="2">
        <f t="shared" si="3"/>
        <v>1</v>
      </c>
      <c r="I17" s="2">
        <v>1</v>
      </c>
      <c r="J17" s="2">
        <f t="shared" si="1"/>
        <v>1</v>
      </c>
      <c r="K17" s="2">
        <v>-3862.2519670000001</v>
      </c>
      <c r="L17" s="2">
        <v>-3814.9759610000001</v>
      </c>
      <c r="M17" s="2">
        <v>-3814.9759610000001</v>
      </c>
      <c r="N17" s="2">
        <v>-3793.6394329999998</v>
      </c>
      <c r="O17" s="2">
        <v>-3795.625798</v>
      </c>
      <c r="P17" s="2">
        <v>-3795.6259009999999</v>
      </c>
      <c r="Q17" s="2">
        <v>-3795.6033779999998</v>
      </c>
    </row>
    <row r="18" spans="1:17" x14ac:dyDescent="0.2">
      <c r="A18" s="2" t="s">
        <v>24</v>
      </c>
      <c r="B18" s="2">
        <v>594</v>
      </c>
      <c r="C18" s="2">
        <v>372</v>
      </c>
      <c r="D18" s="3">
        <v>13</v>
      </c>
      <c r="E18" s="2" t="s">
        <v>17</v>
      </c>
      <c r="F18" s="2">
        <v>3</v>
      </c>
      <c r="G18" s="2">
        <f t="shared" si="0"/>
        <v>2.7085617934998639E-22</v>
      </c>
      <c r="H18" s="2">
        <f t="shared" si="3"/>
        <v>1</v>
      </c>
      <c r="I18" s="2">
        <f>CHIDIST(2*(P18-O18),2)</f>
        <v>0.18590583442451616</v>
      </c>
      <c r="J18" s="2">
        <f t="shared" si="1"/>
        <v>0.27964300864157471</v>
      </c>
      <c r="K18" s="2">
        <v>-3220.2670979999998</v>
      </c>
      <c r="L18" s="2">
        <v>-3179.7712550000001</v>
      </c>
      <c r="M18" s="2">
        <v>-3179.7712550000001</v>
      </c>
      <c r="N18" s="2">
        <v>-3166.6054819999999</v>
      </c>
      <c r="O18" s="2">
        <v>-3170.2619009999999</v>
      </c>
      <c r="P18" s="2">
        <v>-3168.5793859999999</v>
      </c>
      <c r="Q18" s="2">
        <v>-3169.163798</v>
      </c>
    </row>
    <row r="19" spans="1:17" x14ac:dyDescent="0.2">
      <c r="A19" s="2" t="s">
        <v>24</v>
      </c>
      <c r="B19" s="2">
        <v>594</v>
      </c>
      <c r="C19" s="2">
        <v>372</v>
      </c>
      <c r="D19" s="3">
        <v>13</v>
      </c>
      <c r="E19" s="2" t="s">
        <v>17</v>
      </c>
      <c r="F19" s="2">
        <v>2</v>
      </c>
      <c r="G19" s="2">
        <f t="shared" si="0"/>
        <v>5.3000567383924212E-22</v>
      </c>
      <c r="H19" s="2">
        <f t="shared" si="3"/>
        <v>1</v>
      </c>
      <c r="I19" s="2">
        <f>CHIDIST(2*(P19-O19),2)</f>
        <v>0.29642975577356867</v>
      </c>
      <c r="J19" s="2">
        <f t="shared" si="1"/>
        <v>0.47939820114111686</v>
      </c>
      <c r="K19" s="2">
        <v>-3246.7247590000002</v>
      </c>
      <c r="L19" s="2">
        <v>-3202.738832</v>
      </c>
      <c r="M19" s="2">
        <v>-3202.738832</v>
      </c>
      <c r="N19" s="2">
        <v>-3193.7470330000001</v>
      </c>
      <c r="O19" s="2">
        <v>-3194.736097</v>
      </c>
      <c r="P19" s="2">
        <v>-3193.5201520000001</v>
      </c>
      <c r="Q19" s="2">
        <v>-3193.7702680000002</v>
      </c>
    </row>
    <row r="20" spans="1:17" x14ac:dyDescent="0.2">
      <c r="A20" s="2" t="s">
        <v>24</v>
      </c>
      <c r="B20" s="2">
        <v>594</v>
      </c>
      <c r="C20" s="2">
        <v>372</v>
      </c>
      <c r="D20" s="3">
        <v>13</v>
      </c>
      <c r="E20" s="2" t="s">
        <v>17</v>
      </c>
      <c r="F20" s="2">
        <v>0</v>
      </c>
      <c r="G20" s="2">
        <f t="shared" si="0"/>
        <v>7.2378164309142608E-16</v>
      </c>
      <c r="H20" s="2">
        <f t="shared" si="3"/>
        <v>1</v>
      </c>
      <c r="I20" s="2">
        <v>1</v>
      </c>
      <c r="J20" s="2">
        <f t="shared" si="1"/>
        <v>0.69397860916769405</v>
      </c>
      <c r="K20" s="2">
        <v>-3227.6557870000001</v>
      </c>
      <c r="L20" s="2">
        <v>-3197.6938019999998</v>
      </c>
      <c r="M20" s="2">
        <v>-3197.6938019999998</v>
      </c>
      <c r="N20" s="2">
        <v>-3189.1164490000001</v>
      </c>
      <c r="O20" s="2">
        <v>-3190.2402179999999</v>
      </c>
      <c r="P20" s="2">
        <v>-3190.241458</v>
      </c>
      <c r="Q20" s="2">
        <v>-3190.3188639999998</v>
      </c>
    </row>
    <row r="21" spans="1:17" x14ac:dyDescent="0.2">
      <c r="A21" s="2" t="s">
        <v>25</v>
      </c>
      <c r="B21" s="2">
        <v>324</v>
      </c>
      <c r="C21" s="2">
        <v>306</v>
      </c>
      <c r="D21" s="3">
        <v>17</v>
      </c>
      <c r="E21" s="2" t="s">
        <v>17</v>
      </c>
      <c r="F21" s="2">
        <v>3</v>
      </c>
      <c r="G21" s="2">
        <f t="shared" si="0"/>
        <v>1.1529105023023365E-23</v>
      </c>
      <c r="H21" s="2">
        <f t="shared" si="3"/>
        <v>0.89309707268392946</v>
      </c>
      <c r="I21" s="2">
        <f>CHIDIST(2*(P21-O21),2)</f>
        <v>0.35793280705076991</v>
      </c>
      <c r="J21" s="2">
        <f t="shared" si="1"/>
        <v>1</v>
      </c>
      <c r="K21" s="2">
        <v>-2756.5845850000001</v>
      </c>
      <c r="L21" s="2">
        <v>-2719.0333150000001</v>
      </c>
      <c r="M21" s="2">
        <v>-2718.920255</v>
      </c>
      <c r="N21" s="2">
        <v>-2699.709124</v>
      </c>
      <c r="O21" s="2">
        <v>-2701.8562219999999</v>
      </c>
      <c r="P21" s="2">
        <v>-2700.8288120000002</v>
      </c>
      <c r="Q21" s="2">
        <v>-2690.3229350000001</v>
      </c>
    </row>
    <row r="22" spans="1:17" x14ac:dyDescent="0.2">
      <c r="A22" s="2" t="s">
        <v>25</v>
      </c>
      <c r="B22" s="2">
        <v>324</v>
      </c>
      <c r="C22" s="2">
        <v>306</v>
      </c>
      <c r="D22" s="3">
        <v>17</v>
      </c>
      <c r="E22" s="2" t="s">
        <v>17</v>
      </c>
      <c r="F22" s="2">
        <v>2</v>
      </c>
      <c r="G22" s="2">
        <f t="shared" si="0"/>
        <v>6.4106389896843575E-31</v>
      </c>
      <c r="H22" s="2">
        <f t="shared" si="3"/>
        <v>1</v>
      </c>
      <c r="I22" s="2">
        <f>CHIDIST(2*(P22-O22),2)</f>
        <v>0.35793280705076991</v>
      </c>
      <c r="J22" s="2">
        <f t="shared" si="1"/>
        <v>0.15984202290875338</v>
      </c>
      <c r="K22" s="2">
        <v>-2773.5466219999998</v>
      </c>
      <c r="L22" s="2">
        <v>-2719.0333150000001</v>
      </c>
      <c r="M22" s="2">
        <v>-2719.0333150000001</v>
      </c>
      <c r="N22" s="2">
        <v>-2699.709124</v>
      </c>
      <c r="O22" s="2">
        <v>-2701.8562219999999</v>
      </c>
      <c r="P22" s="2">
        <v>-2700.8288120000002</v>
      </c>
      <c r="Q22" s="2">
        <v>-2701.8166719999999</v>
      </c>
    </row>
    <row r="23" spans="1:17" x14ac:dyDescent="0.2">
      <c r="A23" s="2" t="s">
        <v>25</v>
      </c>
      <c r="B23" s="2">
        <v>324</v>
      </c>
      <c r="C23" s="2">
        <v>306</v>
      </c>
      <c r="D23" s="3">
        <v>17</v>
      </c>
      <c r="E23" s="2" t="s">
        <v>17</v>
      </c>
      <c r="F23" s="2">
        <v>0</v>
      </c>
      <c r="G23" s="2">
        <f t="shared" si="0"/>
        <v>1.7860009072561961E-21</v>
      </c>
      <c r="H23" s="2">
        <f t="shared" si="3"/>
        <v>1</v>
      </c>
      <c r="I23" s="2">
        <f>CHIDIST(2*(P23-O23),2)</f>
        <v>0.98381736876905879</v>
      </c>
      <c r="J23" s="2">
        <f t="shared" si="1"/>
        <v>0.81885364362770585</v>
      </c>
      <c r="K23" s="2">
        <v>-2726.1202450000001</v>
      </c>
      <c r="L23" s="2">
        <v>-2689.7593360000001</v>
      </c>
      <c r="M23" s="2">
        <v>-2689.7593360000001</v>
      </c>
      <c r="N23" s="2">
        <v>-2674.3805689999999</v>
      </c>
      <c r="O23" s="2">
        <v>-2672.1742490000001</v>
      </c>
      <c r="P23" s="2">
        <v>-2672.1579339999998</v>
      </c>
      <c r="Q23" s="2">
        <v>-2672.1841589999999</v>
      </c>
    </row>
    <row r="24" spans="1:17" x14ac:dyDescent="0.2">
      <c r="A24" s="2" t="s">
        <v>26</v>
      </c>
      <c r="B24" s="2">
        <v>1287</v>
      </c>
      <c r="C24" s="2">
        <v>894</v>
      </c>
      <c r="D24" s="3">
        <v>9</v>
      </c>
      <c r="E24" s="2" t="s">
        <v>27</v>
      </c>
      <c r="F24" s="2">
        <v>3</v>
      </c>
      <c r="G24" s="2">
        <f t="shared" si="0"/>
        <v>5.4202147620728378E-16</v>
      </c>
      <c r="H24" s="2">
        <f t="shared" si="3"/>
        <v>1</v>
      </c>
      <c r="I24" s="2">
        <f>CHIDIST(2*(P24-O24),2)</f>
        <v>0.96066358397973151</v>
      </c>
      <c r="J24" s="2">
        <f t="shared" si="1"/>
        <v>0.76482141797991854</v>
      </c>
      <c r="K24" s="2">
        <v>-5118.1725999999999</v>
      </c>
      <c r="L24" s="2">
        <v>-5084.6299120000003</v>
      </c>
      <c r="M24" s="2">
        <v>-5084.6299120000003</v>
      </c>
      <c r="N24" s="2">
        <v>-5079.3366029999997</v>
      </c>
      <c r="O24" s="2">
        <v>-5080.3979570000001</v>
      </c>
      <c r="P24" s="2">
        <v>-5080.3578260000004</v>
      </c>
      <c r="Q24" s="2">
        <v>-5080.4025730000003</v>
      </c>
    </row>
    <row r="25" spans="1:17" x14ac:dyDescent="0.2">
      <c r="A25" s="2" t="s">
        <v>26</v>
      </c>
      <c r="B25" s="2">
        <v>1287</v>
      </c>
      <c r="C25" s="2">
        <v>894</v>
      </c>
      <c r="D25" s="3">
        <v>9</v>
      </c>
      <c r="E25" s="2" t="s">
        <v>27</v>
      </c>
      <c r="F25" s="2">
        <v>2</v>
      </c>
      <c r="G25" s="2">
        <f t="shared" si="0"/>
        <v>5.3319803961362921E-15</v>
      </c>
      <c r="H25" s="2">
        <f t="shared" si="3"/>
        <v>1</v>
      </c>
      <c r="I25" s="2">
        <v>1</v>
      </c>
      <c r="J25" s="2">
        <f t="shared" si="1"/>
        <v>0.76304115263478733</v>
      </c>
      <c r="K25" s="2">
        <v>-5172.2078670000001</v>
      </c>
      <c r="L25" s="2">
        <v>-5141.5675430000001</v>
      </c>
      <c r="M25" s="2">
        <v>-5141.5675430000001</v>
      </c>
      <c r="N25" s="2">
        <v>-5135.7187629999999</v>
      </c>
      <c r="O25" s="2">
        <v>-5136.6488019999997</v>
      </c>
      <c r="P25" s="2">
        <v>-5136.648803</v>
      </c>
      <c r="Q25" s="2">
        <v>-5136.6942509999999</v>
      </c>
    </row>
    <row r="26" spans="1:17" x14ac:dyDescent="0.2">
      <c r="A26" s="2" t="s">
        <v>26</v>
      </c>
      <c r="B26" s="2">
        <v>1287</v>
      </c>
      <c r="C26" s="2">
        <v>894</v>
      </c>
      <c r="D26" s="3">
        <v>9</v>
      </c>
      <c r="E26" s="2" t="s">
        <v>27</v>
      </c>
      <c r="F26" s="2">
        <v>0</v>
      </c>
      <c r="G26" s="2">
        <f t="shared" si="0"/>
        <v>4.7800062092311636E-14</v>
      </c>
      <c r="H26" s="2">
        <f t="shared" si="3"/>
        <v>1</v>
      </c>
      <c r="I26" s="2">
        <v>1</v>
      </c>
      <c r="J26" s="2">
        <f t="shared" si="1"/>
        <v>0.79361593270879693</v>
      </c>
      <c r="K26" s="2">
        <v>-5203.9566580000001</v>
      </c>
      <c r="L26" s="2">
        <v>-5173.2853590000004</v>
      </c>
      <c r="M26" s="2">
        <v>-5173.2853590000004</v>
      </c>
      <c r="N26" s="2">
        <v>-5169.7229040000002</v>
      </c>
      <c r="O26" s="2">
        <v>-5168.7921589999996</v>
      </c>
      <c r="P26" s="2">
        <v>-5168.7921660000002</v>
      </c>
      <c r="Q26" s="2">
        <v>-5168.8263880000004</v>
      </c>
    </row>
    <row r="27" spans="1:17" x14ac:dyDescent="0.2">
      <c r="A27" s="2" t="s">
        <v>28</v>
      </c>
      <c r="B27" s="2">
        <v>993</v>
      </c>
      <c r="C27" s="2">
        <v>375</v>
      </c>
      <c r="D27" s="3">
        <v>15</v>
      </c>
      <c r="E27" s="2" t="s">
        <v>17</v>
      </c>
      <c r="F27" s="2">
        <v>3</v>
      </c>
      <c r="G27" s="2">
        <f t="shared" si="0"/>
        <v>6.2215989605613582E-34</v>
      </c>
      <c r="H27" s="2">
        <f t="shared" si="3"/>
        <v>0.10227213789120643</v>
      </c>
      <c r="I27" s="2">
        <f t="shared" ref="I27:I37" si="4">CHIDIST(2*(P27-O27),2)</f>
        <v>5.1964681140713176E-2</v>
      </c>
      <c r="J27" s="2">
        <f t="shared" si="1"/>
        <v>1.8855194288097735E-2</v>
      </c>
      <c r="K27" s="2">
        <v>-3910.624331</v>
      </c>
      <c r="L27" s="2">
        <v>-3849.8482779999999</v>
      </c>
      <c r="M27" s="2">
        <v>-3847.5681599999998</v>
      </c>
      <c r="N27" s="2">
        <v>-3829.7593940000002</v>
      </c>
      <c r="O27" s="2">
        <v>-3833.0121159999999</v>
      </c>
      <c r="P27" s="2">
        <v>-3830.0549249999999</v>
      </c>
      <c r="Q27" s="2">
        <v>-3832.8123730000002</v>
      </c>
    </row>
    <row r="28" spans="1:17" x14ac:dyDescent="0.2">
      <c r="A28" s="2" t="s">
        <v>28</v>
      </c>
      <c r="B28" s="2">
        <v>993</v>
      </c>
      <c r="C28" s="2">
        <v>375</v>
      </c>
      <c r="D28" s="3">
        <v>15</v>
      </c>
      <c r="E28" s="2" t="s">
        <v>17</v>
      </c>
      <c r="F28" s="2">
        <v>2</v>
      </c>
      <c r="G28" s="2">
        <f t="shared" si="0"/>
        <v>1.8695220179888216E-37</v>
      </c>
      <c r="H28" s="2">
        <f t="shared" si="3"/>
        <v>1</v>
      </c>
      <c r="I28" s="2">
        <f t="shared" si="4"/>
        <v>0.20960237405523219</v>
      </c>
      <c r="J28" s="2">
        <f t="shared" si="1"/>
        <v>0.1244091189482627</v>
      </c>
      <c r="K28" s="2">
        <v>-3980.1344159999999</v>
      </c>
      <c r="L28" s="2">
        <v>-3912.2029640000001</v>
      </c>
      <c r="M28" s="2">
        <v>-3912.2029640000001</v>
      </c>
      <c r="N28" s="2">
        <v>-3891.0638570000001</v>
      </c>
      <c r="O28" s="2">
        <v>-3892.7279509999998</v>
      </c>
      <c r="P28" s="2">
        <v>-3891.1654079999998</v>
      </c>
      <c r="Q28" s="2">
        <v>-3892.3458660000001</v>
      </c>
    </row>
    <row r="29" spans="1:17" x14ac:dyDescent="0.2">
      <c r="A29" s="2" t="s">
        <v>28</v>
      </c>
      <c r="B29" s="2">
        <v>993</v>
      </c>
      <c r="C29" s="2">
        <v>375</v>
      </c>
      <c r="D29" s="3">
        <v>15</v>
      </c>
      <c r="E29" s="2" t="s">
        <v>17</v>
      </c>
      <c r="F29" s="2">
        <v>0</v>
      </c>
      <c r="G29" s="2">
        <f t="shared" si="0"/>
        <v>1.5292047766680475E-31</v>
      </c>
      <c r="H29" s="2">
        <f t="shared" si="3"/>
        <v>1</v>
      </c>
      <c r="I29" s="2">
        <f t="shared" si="4"/>
        <v>0.90872750883833542</v>
      </c>
      <c r="J29" s="2">
        <f t="shared" si="1"/>
        <v>0.58246282198131882</v>
      </c>
      <c r="K29" s="2">
        <v>-3982.1614039999999</v>
      </c>
      <c r="L29" s="2">
        <v>-3921.0768370000001</v>
      </c>
      <c r="M29" s="2">
        <v>-3921.0768370000001</v>
      </c>
      <c r="N29" s="2">
        <v>-3906.8714730000002</v>
      </c>
      <c r="O29" s="2">
        <v>-3907.4823929999998</v>
      </c>
      <c r="P29" s="2">
        <v>-3907.3866830000002</v>
      </c>
      <c r="Q29" s="2">
        <v>-3907.5378179999998</v>
      </c>
    </row>
    <row r="30" spans="1:17" x14ac:dyDescent="0.2">
      <c r="A30" s="2" t="s">
        <v>29</v>
      </c>
      <c r="B30" s="2">
        <v>783</v>
      </c>
      <c r="C30" s="2">
        <v>330</v>
      </c>
      <c r="D30" s="3">
        <v>14</v>
      </c>
      <c r="E30" s="2" t="s">
        <v>27</v>
      </c>
      <c r="F30" s="2">
        <v>3</v>
      </c>
      <c r="G30" s="2">
        <f t="shared" si="0"/>
        <v>4.9067716201470085E-45</v>
      </c>
      <c r="H30" s="2">
        <f t="shared" si="3"/>
        <v>1</v>
      </c>
      <c r="I30" s="2">
        <f t="shared" si="4"/>
        <v>3.3571999521783851E-3</v>
      </c>
      <c r="J30" s="2">
        <f t="shared" si="1"/>
        <v>0.77278669508652686</v>
      </c>
      <c r="K30" s="2">
        <v>-3044.2291690000002</v>
      </c>
      <c r="L30" s="2">
        <v>-2948.9864130000001</v>
      </c>
      <c r="M30" s="2">
        <v>-2948.9864130000001</v>
      </c>
      <c r="N30" s="2">
        <v>-2937.5240589999999</v>
      </c>
      <c r="O30" s="2">
        <v>-2951.1222320000002</v>
      </c>
      <c r="P30" s="2">
        <v>-2945.4255840000001</v>
      </c>
      <c r="Q30" s="2">
        <v>-2945.467267</v>
      </c>
    </row>
    <row r="31" spans="1:17" x14ac:dyDescent="0.2">
      <c r="A31" s="2" t="s">
        <v>29</v>
      </c>
      <c r="B31" s="2">
        <v>783</v>
      </c>
      <c r="C31" s="2">
        <v>330</v>
      </c>
      <c r="D31" s="3">
        <v>14</v>
      </c>
      <c r="E31" s="2" t="s">
        <v>27</v>
      </c>
      <c r="F31" s="2">
        <v>2</v>
      </c>
      <c r="G31" s="2">
        <f t="shared" si="0"/>
        <v>1.6393415062393324E-40</v>
      </c>
      <c r="H31" s="2">
        <f t="shared" si="3"/>
        <v>1</v>
      </c>
      <c r="I31" s="2">
        <f t="shared" si="4"/>
        <v>6.9277160598535101E-2</v>
      </c>
      <c r="J31" s="2">
        <f t="shared" si="1"/>
        <v>0.48560667395322399</v>
      </c>
      <c r="K31" s="2">
        <v>-3099.3745370000001</v>
      </c>
      <c r="L31" s="2">
        <v>-3021.9505450000001</v>
      </c>
      <c r="M31" s="2">
        <v>-3021.9505450000001</v>
      </c>
      <c r="N31" s="2">
        <v>-3003.1888039999999</v>
      </c>
      <c r="O31" s="2">
        <v>-3011.0506180000002</v>
      </c>
      <c r="P31" s="2">
        <v>-3008.3809780000001</v>
      </c>
      <c r="Q31" s="2">
        <v>-3008.6241009999999</v>
      </c>
    </row>
    <row r="32" spans="1:17" x14ac:dyDescent="0.2">
      <c r="A32" s="2" t="s">
        <v>29</v>
      </c>
      <c r="B32" s="2">
        <v>783</v>
      </c>
      <c r="C32" s="2">
        <v>330</v>
      </c>
      <c r="D32" s="3">
        <v>14</v>
      </c>
      <c r="E32" s="2" t="s">
        <v>27</v>
      </c>
      <c r="F32" s="2">
        <v>0</v>
      </c>
      <c r="G32" s="2">
        <f t="shared" si="0"/>
        <v>1.4667757899965823E-39</v>
      </c>
      <c r="H32" s="2">
        <f t="shared" si="3"/>
        <v>1</v>
      </c>
      <c r="I32" s="2">
        <f t="shared" si="4"/>
        <v>4.9111993853969957E-2</v>
      </c>
      <c r="J32" s="2">
        <f t="shared" si="1"/>
        <v>1</v>
      </c>
      <c r="K32" s="2">
        <v>-3124.6985319999999</v>
      </c>
      <c r="L32" s="2">
        <v>-3043.7954869999999</v>
      </c>
      <c r="M32" s="2">
        <v>-3043.7954869999999</v>
      </c>
      <c r="N32" s="2">
        <v>-3030.7272050000001</v>
      </c>
      <c r="O32" s="2">
        <v>-3039.0021900000002</v>
      </c>
      <c r="P32" s="2">
        <v>-3035.9885380000001</v>
      </c>
      <c r="Q32" s="2">
        <v>-3035.9374849999999</v>
      </c>
    </row>
    <row r="33" spans="1:17" x14ac:dyDescent="0.2">
      <c r="A33" s="2" t="s">
        <v>30</v>
      </c>
      <c r="B33" s="2">
        <v>1290</v>
      </c>
      <c r="C33" s="2">
        <v>537</v>
      </c>
      <c r="D33" s="3">
        <v>16</v>
      </c>
      <c r="E33" s="2" t="s">
        <v>22</v>
      </c>
      <c r="F33" s="2">
        <v>3</v>
      </c>
      <c r="G33" s="2">
        <f t="shared" si="0"/>
        <v>8.403464629749268E-54</v>
      </c>
      <c r="H33" s="2">
        <f t="shared" si="3"/>
        <v>1</v>
      </c>
      <c r="I33" s="2">
        <f t="shared" si="4"/>
        <v>8.3305975307410754E-2</v>
      </c>
      <c r="J33" s="2">
        <f t="shared" si="1"/>
        <v>0.35981180106541338</v>
      </c>
      <c r="K33" s="2">
        <v>-5257.8988470000004</v>
      </c>
      <c r="L33" s="2">
        <v>-5149.7954229999996</v>
      </c>
      <c r="M33" s="2">
        <v>-5149.7954229999996</v>
      </c>
      <c r="N33" s="2">
        <v>-5130.8353699999998</v>
      </c>
      <c r="O33" s="2">
        <v>-5133.3631459999997</v>
      </c>
      <c r="P33" s="2">
        <v>-5130.8779109999996</v>
      </c>
      <c r="Q33" s="2">
        <v>-5131.2971859999998</v>
      </c>
    </row>
    <row r="34" spans="1:17" x14ac:dyDescent="0.2">
      <c r="A34" s="2" t="s">
        <v>30</v>
      </c>
      <c r="B34" s="2">
        <v>1290</v>
      </c>
      <c r="C34" s="2">
        <v>537</v>
      </c>
      <c r="D34" s="3">
        <v>16</v>
      </c>
      <c r="E34" s="2" t="s">
        <v>22</v>
      </c>
      <c r="F34" s="2">
        <v>2</v>
      </c>
      <c r="G34" s="2">
        <f t="shared" si="0"/>
        <v>4.3099553231964689E-52</v>
      </c>
      <c r="H34" s="2">
        <f t="shared" si="3"/>
        <v>1</v>
      </c>
      <c r="I34" s="2">
        <f t="shared" si="4"/>
        <v>7.4336811931549299E-2</v>
      </c>
      <c r="J34" s="2">
        <f t="shared" si="1"/>
        <v>0.40620724128691643</v>
      </c>
      <c r="K34" s="2">
        <v>-5287.7571790000002</v>
      </c>
      <c r="L34" s="2">
        <v>-5181.5153760000003</v>
      </c>
      <c r="M34" s="2">
        <v>-5181.5153760000003</v>
      </c>
      <c r="N34" s="2">
        <v>-5164.6626379999998</v>
      </c>
      <c r="O34" s="2">
        <v>-5166.9717549999996</v>
      </c>
      <c r="P34" s="2">
        <v>-5164.3726059999999</v>
      </c>
      <c r="Q34" s="2">
        <v>-5164.7175429999998</v>
      </c>
    </row>
    <row r="35" spans="1:17" x14ac:dyDescent="0.2">
      <c r="A35" s="2" t="s">
        <v>30</v>
      </c>
      <c r="B35" s="2">
        <v>1290</v>
      </c>
      <c r="C35" s="2">
        <v>537</v>
      </c>
      <c r="D35" s="3">
        <v>16</v>
      </c>
      <c r="E35" s="2" t="s">
        <v>22</v>
      </c>
      <c r="F35" s="2">
        <v>0</v>
      </c>
      <c r="G35" s="2">
        <f t="shared" si="0"/>
        <v>4.4671091081016166E-50</v>
      </c>
      <c r="H35" s="2">
        <f t="shared" si="3"/>
        <v>1</v>
      </c>
      <c r="I35" s="2">
        <f t="shared" si="4"/>
        <v>0.18028668511545295</v>
      </c>
      <c r="J35" s="2">
        <f t="shared" si="1"/>
        <v>0.32168139208736118</v>
      </c>
      <c r="K35" s="2">
        <v>-5295.2538269999995</v>
      </c>
      <c r="L35" s="2">
        <v>-5193.7062530000003</v>
      </c>
      <c r="M35" s="2">
        <v>-5193.7062530000003</v>
      </c>
      <c r="N35" s="2">
        <v>-5176.8387080000002</v>
      </c>
      <c r="O35" s="2">
        <v>-5179.1344490000001</v>
      </c>
      <c r="P35" s="2">
        <v>-5177.4212420000003</v>
      </c>
      <c r="Q35" s="2">
        <v>-5177.9122909999996</v>
      </c>
    </row>
    <row r="36" spans="1:17" x14ac:dyDescent="0.2">
      <c r="A36" s="2" t="s">
        <v>31</v>
      </c>
      <c r="B36" s="2">
        <v>618</v>
      </c>
      <c r="C36" s="2">
        <v>348</v>
      </c>
      <c r="D36" s="3">
        <v>11</v>
      </c>
      <c r="E36" s="2" t="s">
        <v>22</v>
      </c>
      <c r="F36" s="2">
        <v>3</v>
      </c>
      <c r="G36" s="2">
        <f t="shared" si="0"/>
        <v>4.0744417258233377E-17</v>
      </c>
      <c r="H36" s="2">
        <f t="shared" si="3"/>
        <v>0.92989834989183751</v>
      </c>
      <c r="I36" s="2">
        <f t="shared" si="4"/>
        <v>0.74064563014392581</v>
      </c>
      <c r="J36" s="2">
        <f t="shared" si="1"/>
        <v>0.39446957441821723</v>
      </c>
      <c r="K36" s="2">
        <v>-2625.2672320000001</v>
      </c>
      <c r="L36" s="2">
        <v>-2596.160425</v>
      </c>
      <c r="M36" s="2">
        <v>-2596.0877449999998</v>
      </c>
      <c r="N36" s="2">
        <v>-2583.7787870000002</v>
      </c>
      <c r="O36" s="2">
        <v>-2586.554161</v>
      </c>
      <c r="P36" s="2">
        <v>-2586.2539280000001</v>
      </c>
      <c r="Q36" s="2">
        <v>-2586.6164880000001</v>
      </c>
    </row>
    <row r="37" spans="1:17" x14ac:dyDescent="0.2">
      <c r="A37" s="2" t="s">
        <v>31</v>
      </c>
      <c r="B37" s="2">
        <v>618</v>
      </c>
      <c r="C37" s="2">
        <v>348</v>
      </c>
      <c r="D37" s="3">
        <v>11</v>
      </c>
      <c r="E37" s="2" t="s">
        <v>22</v>
      </c>
      <c r="F37" s="2">
        <v>2</v>
      </c>
      <c r="G37" s="2">
        <f t="shared" si="0"/>
        <v>2.144677512499872E-18</v>
      </c>
      <c r="H37" s="2">
        <f t="shared" si="3"/>
        <v>1</v>
      </c>
      <c r="I37" s="2">
        <f t="shared" si="4"/>
        <v>0.60019900725547359</v>
      </c>
      <c r="J37" s="2">
        <f t="shared" si="1"/>
        <v>0.28831606412127658</v>
      </c>
      <c r="K37" s="2">
        <v>-2650.2527519999999</v>
      </c>
      <c r="L37" s="2">
        <v>-2618.7169370000001</v>
      </c>
      <c r="M37" s="2">
        <v>-2618.7169370000001</v>
      </c>
      <c r="N37" s="2">
        <v>-2605.7514689999998</v>
      </c>
      <c r="O37" s="2">
        <v>-2609.1942130000002</v>
      </c>
      <c r="P37" s="2">
        <v>-2608.6837190000001</v>
      </c>
      <c r="Q37" s="2">
        <v>-2609.247453</v>
      </c>
    </row>
    <row r="38" spans="1:17" x14ac:dyDescent="0.2">
      <c r="A38" s="2" t="s">
        <v>31</v>
      </c>
      <c r="B38" s="2">
        <v>618</v>
      </c>
      <c r="C38" s="2">
        <v>348</v>
      </c>
      <c r="D38" s="3">
        <v>11</v>
      </c>
      <c r="E38" s="2" t="s">
        <v>22</v>
      </c>
      <c r="F38" s="2">
        <v>0</v>
      </c>
      <c r="G38" s="2">
        <f t="shared" si="0"/>
        <v>2.3550837650490972E-15</v>
      </c>
      <c r="H38" s="2">
        <f t="shared" si="3"/>
        <v>1</v>
      </c>
      <c r="I38" s="2">
        <v>1</v>
      </c>
      <c r="J38" s="2">
        <f t="shared" si="1"/>
        <v>0.86127059767222658</v>
      </c>
      <c r="K38" s="2">
        <v>-2647.5219889999998</v>
      </c>
      <c r="L38" s="2">
        <v>-2618.1120420000002</v>
      </c>
      <c r="M38" s="2">
        <v>-2618.1120420000002</v>
      </c>
      <c r="N38" s="2">
        <v>-2610.1935979999998</v>
      </c>
      <c r="O38" s="2">
        <v>-2612.1249320000002</v>
      </c>
      <c r="P38" s="2">
        <v>-2612.1249379999999</v>
      </c>
      <c r="Q38" s="2">
        <v>-2612.1402079999998</v>
      </c>
    </row>
    <row r="39" spans="1:17" x14ac:dyDescent="0.2">
      <c r="A39" s="2" t="s">
        <v>32</v>
      </c>
      <c r="B39" s="2">
        <v>642</v>
      </c>
      <c r="C39" s="2">
        <v>396</v>
      </c>
      <c r="D39" s="3">
        <v>13</v>
      </c>
      <c r="E39" s="2" t="s">
        <v>22</v>
      </c>
      <c r="F39" s="2">
        <v>3</v>
      </c>
      <c r="G39" s="2">
        <f t="shared" si="0"/>
        <v>5.0463762287703309E-19</v>
      </c>
      <c r="H39" s="2">
        <f t="shared" si="3"/>
        <v>1</v>
      </c>
      <c r="I39" s="2">
        <f>CHIDIST(2*(P39-O39),2)</f>
        <v>0.58894822642518263</v>
      </c>
      <c r="J39" s="2">
        <f t="shared" si="1"/>
        <v>0.90099017266925552</v>
      </c>
      <c r="K39" s="2">
        <v>-3705.0551420000002</v>
      </c>
      <c r="L39" s="2">
        <v>-3667.0331540000002</v>
      </c>
      <c r="M39" s="2">
        <v>-3667.0331540000002</v>
      </c>
      <c r="N39" s="2">
        <v>-3659.0749700000001</v>
      </c>
      <c r="O39" s="2">
        <v>-3660.2127700000001</v>
      </c>
      <c r="P39" s="2">
        <v>-3659.6833529999999</v>
      </c>
      <c r="Q39" s="2">
        <v>-3659.691092</v>
      </c>
    </row>
    <row r="40" spans="1:17" x14ac:dyDescent="0.2">
      <c r="A40" s="2" t="s">
        <v>32</v>
      </c>
      <c r="B40" s="2">
        <v>642</v>
      </c>
      <c r="C40" s="2">
        <v>396</v>
      </c>
      <c r="D40" s="3">
        <v>13</v>
      </c>
      <c r="E40" s="2" t="s">
        <v>22</v>
      </c>
      <c r="F40" s="2">
        <v>2</v>
      </c>
      <c r="G40" s="2">
        <f t="shared" si="0"/>
        <v>5.3222836623676708E-21</v>
      </c>
      <c r="H40" s="2">
        <f t="shared" si="3"/>
        <v>1</v>
      </c>
      <c r="I40" s="2">
        <f>CHIDIST(2*(P40-O40),2)</f>
        <v>0.69729619606815585</v>
      </c>
      <c r="J40" s="2">
        <f t="shared" si="1"/>
        <v>0.62168958030557464</v>
      </c>
      <c r="K40" s="2">
        <v>-3739.902998</v>
      </c>
      <c r="L40" s="2">
        <v>-3698.3903129999999</v>
      </c>
      <c r="M40" s="2">
        <v>-3698.3903129999999</v>
      </c>
      <c r="N40" s="2">
        <v>-3689.2765800000002</v>
      </c>
      <c r="O40" s="2">
        <v>-3689.568221</v>
      </c>
      <c r="P40" s="2">
        <v>-3689.207676</v>
      </c>
      <c r="Q40" s="2">
        <v>-3689.3294259999998</v>
      </c>
    </row>
    <row r="41" spans="1:17" x14ac:dyDescent="0.2">
      <c r="A41" s="2" t="s">
        <v>32</v>
      </c>
      <c r="B41" s="2">
        <v>642</v>
      </c>
      <c r="C41" s="2">
        <v>396</v>
      </c>
      <c r="D41" s="3">
        <v>13</v>
      </c>
      <c r="E41" s="2" t="s">
        <v>22</v>
      </c>
      <c r="F41" s="2">
        <v>0</v>
      </c>
      <c r="G41" s="2">
        <f t="shared" si="0"/>
        <v>7.2950838151261003E-21</v>
      </c>
      <c r="H41" s="2">
        <f t="shared" si="3"/>
        <v>1</v>
      </c>
      <c r="I41" s="2">
        <f>CHIDIST(2*(P41-O41),2)</f>
        <v>0.91915087232284465</v>
      </c>
      <c r="J41" s="2">
        <f t="shared" si="1"/>
        <v>1</v>
      </c>
      <c r="K41" s="2">
        <v>-3747.8233970000001</v>
      </c>
      <c r="L41" s="2">
        <v>-3704.943111</v>
      </c>
      <c r="M41" s="2">
        <v>-3704.943111</v>
      </c>
      <c r="N41" s="2">
        <v>-3697.518525</v>
      </c>
      <c r="O41" s="2">
        <v>-3698.2827050000001</v>
      </c>
      <c r="P41" s="2">
        <v>-3698.1984000000002</v>
      </c>
      <c r="Q41" s="2">
        <v>-3698.1125360000001</v>
      </c>
    </row>
  </sheetData>
  <sortState xmlns:xlrd2="http://schemas.microsoft.com/office/spreadsheetml/2017/richdata2" ref="A3:Q42">
    <sortCondition ref="A3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 Ho Chang</cp:lastModifiedBy>
  <dcterms:created xsi:type="dcterms:W3CDTF">2022-01-31T17:58:47Z</dcterms:created>
  <dcterms:modified xsi:type="dcterms:W3CDTF">2022-11-27T00:32:23Z</dcterms:modified>
</cp:coreProperties>
</file>