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13_ncr:1_{1F6EEB85-5A27-F444-BD35-E1A36A6C5D4B}" xr6:coauthVersionLast="47" xr6:coauthVersionMax="47" xr10:uidLastSave="{00000000-0000-0000-0000-000000000000}"/>
  <bookViews>
    <workbookView xWindow="12740" yWindow="880" windowWidth="26440" windowHeight="15420" xr2:uid="{661813C2-D1A9-0B41-9BEB-6DCBDE4813A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" i="1" l="1"/>
  <c r="I122" i="1"/>
  <c r="H122" i="1"/>
  <c r="G122" i="1"/>
  <c r="J121" i="1"/>
  <c r="I121" i="1"/>
  <c r="H121" i="1"/>
  <c r="G121" i="1"/>
  <c r="J120" i="1"/>
  <c r="I120" i="1"/>
  <c r="H120" i="1"/>
  <c r="G120" i="1"/>
  <c r="J115" i="1"/>
  <c r="I115" i="1"/>
  <c r="H115" i="1"/>
  <c r="G115" i="1"/>
  <c r="J114" i="1"/>
  <c r="I114" i="1"/>
  <c r="H114" i="1"/>
  <c r="G114" i="1"/>
  <c r="J113" i="1"/>
  <c r="I113" i="1"/>
  <c r="H113" i="1"/>
  <c r="G113" i="1"/>
  <c r="J112" i="1"/>
  <c r="I112" i="1"/>
  <c r="H112" i="1"/>
  <c r="G112" i="1"/>
  <c r="J107" i="1"/>
  <c r="I107" i="1"/>
  <c r="H107" i="1"/>
  <c r="G107" i="1"/>
  <c r="J106" i="1"/>
  <c r="I106" i="1"/>
  <c r="H106" i="1"/>
  <c r="G106" i="1"/>
  <c r="J105" i="1"/>
  <c r="I105" i="1"/>
  <c r="H105" i="1"/>
  <c r="G105" i="1"/>
  <c r="J104" i="1"/>
  <c r="I104" i="1"/>
  <c r="H104" i="1"/>
  <c r="G104" i="1"/>
  <c r="J103" i="1"/>
  <c r="I103" i="1"/>
  <c r="H103" i="1"/>
  <c r="G103" i="1"/>
  <c r="J102" i="1"/>
  <c r="I102" i="1"/>
  <c r="H102" i="1"/>
  <c r="G102" i="1"/>
  <c r="J150" i="1"/>
  <c r="I150" i="1"/>
  <c r="H150" i="1"/>
  <c r="G150" i="1"/>
  <c r="J149" i="1"/>
  <c r="I149" i="1"/>
  <c r="H149" i="1"/>
  <c r="G149" i="1"/>
  <c r="J148" i="1"/>
  <c r="I148" i="1"/>
  <c r="H148" i="1"/>
  <c r="G148" i="1"/>
  <c r="J143" i="1"/>
  <c r="I143" i="1"/>
  <c r="H143" i="1"/>
  <c r="G143" i="1"/>
  <c r="J142" i="1"/>
  <c r="I142" i="1"/>
  <c r="H142" i="1"/>
  <c r="G142" i="1"/>
  <c r="J141" i="1"/>
  <c r="I141" i="1"/>
  <c r="H141" i="1"/>
  <c r="G141" i="1"/>
  <c r="J140" i="1"/>
  <c r="I140" i="1"/>
  <c r="H140" i="1"/>
  <c r="G140" i="1"/>
  <c r="J137" i="1"/>
  <c r="J136" i="1"/>
  <c r="J135" i="1"/>
  <c r="J134" i="1"/>
  <c r="J133" i="1"/>
  <c r="J132" i="1"/>
  <c r="M92" i="1"/>
  <c r="O92" i="1" s="1"/>
  <c r="H92" i="1"/>
  <c r="I92" i="1" s="1"/>
  <c r="D92" i="1"/>
  <c r="M91" i="1"/>
  <c r="O91" i="1" s="1"/>
  <c r="K91" i="1"/>
  <c r="H91" i="1"/>
  <c r="J91" i="1" s="1"/>
  <c r="D91" i="1"/>
  <c r="M90" i="1"/>
  <c r="O90" i="1" s="1"/>
  <c r="H90" i="1"/>
  <c r="I90" i="1" s="1"/>
  <c r="D90" i="1"/>
  <c r="M85" i="1"/>
  <c r="O85" i="1" s="1"/>
  <c r="H85" i="1"/>
  <c r="K85" i="1" s="1"/>
  <c r="D85" i="1"/>
  <c r="M84" i="1"/>
  <c r="O84" i="1" s="1"/>
  <c r="K84" i="1"/>
  <c r="H84" i="1"/>
  <c r="J84" i="1" s="1"/>
  <c r="D84" i="1"/>
  <c r="M83" i="1"/>
  <c r="O83" i="1" s="1"/>
  <c r="H83" i="1"/>
  <c r="I83" i="1" s="1"/>
  <c r="D83" i="1"/>
  <c r="M76" i="1"/>
  <c r="O76" i="1" s="1"/>
  <c r="H76" i="1"/>
  <c r="K76" i="1" s="1"/>
  <c r="D76" i="1"/>
  <c r="M75" i="1"/>
  <c r="O75" i="1" s="1"/>
  <c r="K75" i="1"/>
  <c r="H75" i="1"/>
  <c r="J75" i="1" s="1"/>
  <c r="D75" i="1"/>
  <c r="M74" i="1"/>
  <c r="N74" i="1" s="1"/>
  <c r="H74" i="1"/>
  <c r="K74" i="1" s="1"/>
  <c r="D74" i="1"/>
  <c r="M73" i="1"/>
  <c r="O73" i="1" s="1"/>
  <c r="H73" i="1"/>
  <c r="J73" i="1" s="1"/>
  <c r="D73" i="1"/>
  <c r="M69" i="1"/>
  <c r="O69" i="1" s="1"/>
  <c r="K69" i="1"/>
  <c r="H69" i="1"/>
  <c r="J69" i="1" s="1"/>
  <c r="D69" i="1"/>
  <c r="M68" i="1"/>
  <c r="O68" i="1" s="1"/>
  <c r="H68" i="1"/>
  <c r="I68" i="1" s="1"/>
  <c r="D68" i="1"/>
  <c r="M67" i="1"/>
  <c r="O67" i="1" s="1"/>
  <c r="H67" i="1"/>
  <c r="K67" i="1" s="1"/>
  <c r="D67" i="1"/>
  <c r="M66" i="1"/>
  <c r="O66" i="1" s="1"/>
  <c r="K66" i="1"/>
  <c r="H66" i="1"/>
  <c r="J66" i="1" s="1"/>
  <c r="D66" i="1"/>
  <c r="Q60" i="1"/>
  <c r="S60" i="1" s="1"/>
  <c r="M60" i="1"/>
  <c r="O60" i="1" s="1"/>
  <c r="S59" i="1"/>
  <c r="Q59" i="1"/>
  <c r="R59" i="1" s="1"/>
  <c r="M59" i="1"/>
  <c r="N59" i="1" s="1"/>
  <c r="Q58" i="1"/>
  <c r="R58" i="1" s="1"/>
  <c r="P58" i="1"/>
  <c r="O58" i="1"/>
  <c r="N58" i="1"/>
  <c r="M58" i="1"/>
  <c r="Q57" i="1"/>
  <c r="S57" i="1" s="1"/>
  <c r="M57" i="1"/>
  <c r="O57" i="1" s="1"/>
  <c r="Q56" i="1"/>
  <c r="S56" i="1" s="1"/>
  <c r="P56" i="1"/>
  <c r="M56" i="1"/>
  <c r="O56" i="1" s="1"/>
  <c r="Q55" i="1"/>
  <c r="R55" i="1" s="1"/>
  <c r="M55" i="1"/>
  <c r="O55" i="1" s="1"/>
  <c r="H47" i="1"/>
  <c r="K47" i="1" s="1"/>
  <c r="D47" i="1"/>
  <c r="H46" i="1"/>
  <c r="K46" i="1" s="1"/>
  <c r="D46" i="1"/>
  <c r="K45" i="1"/>
  <c r="J45" i="1"/>
  <c r="H45" i="1"/>
  <c r="I45" i="1" s="1"/>
  <c r="D45" i="1"/>
  <c r="H40" i="1"/>
  <c r="J40" i="1" s="1"/>
  <c r="D40" i="1"/>
  <c r="H39" i="1"/>
  <c r="K39" i="1" s="1"/>
  <c r="D39" i="1"/>
  <c r="H38" i="1"/>
  <c r="K38" i="1" s="1"/>
  <c r="D38" i="1"/>
  <c r="H31" i="1"/>
  <c r="K31" i="1" s="1"/>
  <c r="D31" i="1"/>
  <c r="K30" i="1"/>
  <c r="I30" i="1"/>
  <c r="H30" i="1"/>
  <c r="J30" i="1" s="1"/>
  <c r="D30" i="1"/>
  <c r="H29" i="1"/>
  <c r="J29" i="1" s="1"/>
  <c r="D29" i="1"/>
  <c r="K28" i="1"/>
  <c r="J28" i="1"/>
  <c r="I28" i="1"/>
  <c r="H28" i="1"/>
  <c r="D28" i="1"/>
  <c r="H24" i="1"/>
  <c r="I24" i="1" s="1"/>
  <c r="D24" i="1"/>
  <c r="H23" i="1"/>
  <c r="K23" i="1" s="1"/>
  <c r="D23" i="1"/>
  <c r="H22" i="1"/>
  <c r="K22" i="1" s="1"/>
  <c r="D22" i="1"/>
  <c r="H21" i="1"/>
  <c r="K21" i="1" s="1"/>
  <c r="D21" i="1"/>
  <c r="P15" i="1"/>
  <c r="O15" i="1"/>
  <c r="M15" i="1"/>
  <c r="N15" i="1" s="1"/>
  <c r="M14" i="1"/>
  <c r="P14" i="1" s="1"/>
  <c r="M13" i="1"/>
  <c r="N13" i="1" s="1"/>
  <c r="P12" i="1"/>
  <c r="O12" i="1"/>
  <c r="M12" i="1"/>
  <c r="N12" i="1" s="1"/>
  <c r="M11" i="1"/>
  <c r="N11" i="1" s="1"/>
  <c r="M10" i="1"/>
  <c r="P10" i="1" s="1"/>
  <c r="R56" i="1" l="1"/>
  <c r="N66" i="1"/>
  <c r="N75" i="1"/>
  <c r="N91" i="1"/>
  <c r="N55" i="1"/>
  <c r="J74" i="1"/>
  <c r="J83" i="1"/>
  <c r="J90" i="1"/>
  <c r="K90" i="1"/>
  <c r="P55" i="1"/>
  <c r="N57" i="1"/>
  <c r="N68" i="1"/>
  <c r="I76" i="1"/>
  <c r="N83" i="1"/>
  <c r="I85" i="1"/>
  <c r="P57" i="1"/>
  <c r="O74" i="1"/>
  <c r="J92" i="1"/>
  <c r="S55" i="1"/>
  <c r="O59" i="1"/>
  <c r="K73" i="1"/>
  <c r="K92" i="1"/>
  <c r="R57" i="1"/>
  <c r="P59" i="1"/>
  <c r="N60" i="1"/>
  <c r="I74" i="1"/>
  <c r="N84" i="1"/>
  <c r="J68" i="1"/>
  <c r="P60" i="1"/>
  <c r="K68" i="1"/>
  <c r="K83" i="1"/>
  <c r="S58" i="1"/>
  <c r="R60" i="1"/>
  <c r="I67" i="1"/>
  <c r="I73" i="1"/>
  <c r="N90" i="1"/>
  <c r="J67" i="1"/>
  <c r="J76" i="1"/>
  <c r="N56" i="1"/>
  <c r="I66" i="1"/>
  <c r="N67" i="1"/>
  <c r="I69" i="1"/>
  <c r="N73" i="1"/>
  <c r="I75" i="1"/>
  <c r="N76" i="1"/>
  <c r="I84" i="1"/>
  <c r="N85" i="1"/>
  <c r="I91" i="1"/>
  <c r="N92" i="1"/>
  <c r="N69" i="1"/>
  <c r="J85" i="1"/>
  <c r="I21" i="1"/>
  <c r="J31" i="1"/>
  <c r="P13" i="1"/>
  <c r="I40" i="1"/>
  <c r="N14" i="1"/>
  <c r="K29" i="1"/>
  <c r="O11" i="1"/>
  <c r="O14" i="1"/>
  <c r="J24" i="1"/>
  <c r="I38" i="1"/>
  <c r="K40" i="1"/>
  <c r="P11" i="1"/>
  <c r="I22" i="1"/>
  <c r="K24" i="1"/>
  <c r="J38" i="1"/>
  <c r="I47" i="1"/>
  <c r="I23" i="1"/>
  <c r="N10" i="1"/>
  <c r="J23" i="1"/>
  <c r="I31" i="1"/>
  <c r="O13" i="1"/>
  <c r="I46" i="1"/>
  <c r="I29" i="1"/>
  <c r="J46" i="1"/>
  <c r="J22" i="1"/>
  <c r="J47" i="1"/>
  <c r="I39" i="1"/>
  <c r="J39" i="1"/>
  <c r="O10" i="1"/>
  <c r="J21" i="1"/>
</calcChain>
</file>

<file path=xl/sharedStrings.xml><?xml version="1.0" encoding="utf-8"?>
<sst xmlns="http://schemas.openxmlformats.org/spreadsheetml/2006/main" count="378" uniqueCount="69">
  <si>
    <t>Figure 4A</t>
  </si>
  <si>
    <t>Schematic</t>
  </si>
  <si>
    <t>Figure 4B</t>
  </si>
  <si>
    <t>Experiment 1 (2022_0429)</t>
  </si>
  <si>
    <t>Plotted values</t>
  </si>
  <si>
    <t>File name</t>
  </si>
  <si>
    <t>Sample</t>
  </si>
  <si>
    <t>Live CD45+ count</t>
  </si>
  <si>
    <t>% Dendritic cells (DC)</t>
  </si>
  <si>
    <t>DC count</t>
  </si>
  <si>
    <t>% cDC1</t>
  </si>
  <si>
    <t>% cDC2</t>
  </si>
  <si>
    <t>% of cDC1 without debris</t>
  </si>
  <si>
    <t>% of cDC1 with debris (signal)</t>
  </si>
  <si>
    <t>Double positive count (DP)</t>
  </si>
  <si>
    <t>mChe+ count (mChe)</t>
  </si>
  <si>
    <t>ZsG+ count (ZsG)</t>
  </si>
  <si>
    <t>Signal+ count (Sum of DP+mChe+ZsG)</t>
  </si>
  <si>
    <t>% of signal+ that are DP</t>
  </si>
  <si>
    <t>% of signal+ that are mChe+</t>
  </si>
  <si>
    <t>% of signal + that are ZsG+</t>
  </si>
  <si>
    <t>Lnode_Mix_001.fcs</t>
  </si>
  <si>
    <t>Lnode_High 1</t>
  </si>
  <si>
    <t>Lnode_Mix_002.fcs</t>
  </si>
  <si>
    <t>Lnode_High 2</t>
  </si>
  <si>
    <t>Lnode_Mix_003.fcs</t>
  </si>
  <si>
    <t>Lnode_High 3</t>
  </si>
  <si>
    <t>Lnode_Wag2color_001.fcs</t>
  </si>
  <si>
    <t>Lnode_Low 1</t>
  </si>
  <si>
    <t>Lnode_Wag2color_002.fcs</t>
  </si>
  <si>
    <t>Lnode_Low 2</t>
  </si>
  <si>
    <t>Lnode_Wag2color_003.fcs</t>
  </si>
  <si>
    <t>Lnode_Low 3</t>
  </si>
  <si>
    <t>Experiment 2 (2022_0603)</t>
  </si>
  <si>
    <t>ONLY 45.1 POPULATION</t>
  </si>
  <si>
    <t>Specimen_003_451mix_452wag_001.fcs</t>
  </si>
  <si>
    <t>KP-HetHigh</t>
  </si>
  <si>
    <t>Specimen_003_451mix_452wag_002.fcs</t>
  </si>
  <si>
    <t>Specimen_003_451wag_452mix_001.fcs</t>
  </si>
  <si>
    <t>KP-HetLow</t>
  </si>
  <si>
    <t>Specimen_003_451wag_452mix_002.fcs</t>
  </si>
  <si>
    <t>ONLY 45.2 POPULATION</t>
  </si>
  <si>
    <t>Lnode _Low  3</t>
  </si>
  <si>
    <t>Lnode_Low 4</t>
  </si>
  <si>
    <t>Lnode_High 4</t>
  </si>
  <si>
    <t>Experiment 3 (2022_0627)</t>
  </si>
  <si>
    <t>Sample:</t>
  </si>
  <si>
    <t>export_lnodes_451mix_452wag_001_cd451+ or cd452+.fcs</t>
  </si>
  <si>
    <t>export_lnodes_451wag_452mix_001_cd451+ or cd452+.fcs</t>
  </si>
  <si>
    <t>export_lnodes_451wag_452mix_002_cd451+ or cd452+.fcs</t>
  </si>
  <si>
    <t>Figure 4C</t>
  </si>
  <si>
    <t>Single positive count (Sum of mChe+ZsG)</t>
  </si>
  <si>
    <t>% of single positive that are mChe+</t>
  </si>
  <si>
    <t>% of single positive that are ZsG+</t>
  </si>
  <si>
    <t>Figure 4D</t>
  </si>
  <si>
    <t>CD40 MFI (Median fluor intensity)</t>
  </si>
  <si>
    <t>norm to individual sample negative mfi</t>
  </si>
  <si>
    <t>mCherry+</t>
  </si>
  <si>
    <t>ZsGreen+</t>
  </si>
  <si>
    <t>Double positive</t>
  </si>
  <si>
    <t>Negative</t>
  </si>
  <si>
    <t>mCherry+/Negative</t>
  </si>
  <si>
    <t>ZsGreen+/Negative</t>
  </si>
  <si>
    <t>Double positive/Negative</t>
  </si>
  <si>
    <t>Experiment 2 (2022_0603) (tumors injected into congenic mice and lnodes were pooled for staining and flow cytometry analysis)</t>
  </si>
  <si>
    <t>Experiment 3 (2022_0627) (tumors injected into congenic mice and lnodes were pooled for staining and flow cytometry analysis)</t>
  </si>
  <si>
    <t>Figure 4E</t>
  </si>
  <si>
    <t>CD80 MFI (Median fluor intensity)</t>
  </si>
  <si>
    <t>Averaged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</si>
</sst>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A42AA-1A8A-8140-8BC7-A3B950226A26}">
  <dimension ref="A1:S150"/>
  <sheetViews>
    <sheetView tabSelected="1" workbookViewId="0">
      <selection activeCell="A95" sqref="A95"/>
    </sheetView>
  </sheetViews>
  <sheetFormatPr baseColWidth="10" defaultRowHeight="16" x14ac:dyDescent="0.2"/>
  <cols>
    <col min="1" max="1" width="20.83203125" customWidth="1"/>
    <col min="2" max="2" width="10.83203125" customWidth="1"/>
  </cols>
  <sheetData>
    <row r="1" spans="1:16" x14ac:dyDescent="0.2">
      <c r="A1" s="1" t="s">
        <v>0</v>
      </c>
    </row>
    <row r="3" spans="1:16" x14ac:dyDescent="0.2">
      <c r="A3" t="s">
        <v>1</v>
      </c>
    </row>
    <row r="5" spans="1:16" x14ac:dyDescent="0.2">
      <c r="A5" s="3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 t="s">
        <v>4</v>
      </c>
      <c r="O7" s="2"/>
      <c r="P7" s="2"/>
    </row>
    <row r="8" spans="1:1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85" x14ac:dyDescent="0.2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  <c r="L9" s="4" t="s">
        <v>16</v>
      </c>
      <c r="M9" s="4" t="s">
        <v>17</v>
      </c>
      <c r="N9" s="5" t="s">
        <v>18</v>
      </c>
      <c r="O9" s="4" t="s">
        <v>19</v>
      </c>
      <c r="P9" s="4" t="s">
        <v>20</v>
      </c>
    </row>
    <row r="10" spans="1:16" x14ac:dyDescent="0.2">
      <c r="A10" s="6" t="s">
        <v>21</v>
      </c>
      <c r="B10" s="6" t="s">
        <v>22</v>
      </c>
      <c r="C10" s="6">
        <v>1010000</v>
      </c>
      <c r="D10" s="6">
        <v>8.0983999999999998</v>
      </c>
      <c r="E10" s="6">
        <v>81794</v>
      </c>
      <c r="F10" s="6">
        <v>20.9</v>
      </c>
      <c r="G10" s="6">
        <v>37.299999999999997</v>
      </c>
      <c r="H10" s="6">
        <v>96.8</v>
      </c>
      <c r="I10" s="6">
        <v>3.2</v>
      </c>
      <c r="J10" s="6">
        <v>55</v>
      </c>
      <c r="K10" s="6">
        <v>103</v>
      </c>
      <c r="L10" s="6">
        <v>355</v>
      </c>
      <c r="M10" s="6">
        <f>SUM(J10:L10)</f>
        <v>513</v>
      </c>
      <c r="N10" s="7">
        <f>J10/M10*100</f>
        <v>10.721247563352826</v>
      </c>
      <c r="O10" s="6">
        <f>K10/M10*100</f>
        <v>20.077972709551656</v>
      </c>
      <c r="P10" s="6">
        <f>L10/M10*100</f>
        <v>69.200779727095522</v>
      </c>
    </row>
    <row r="11" spans="1:16" x14ac:dyDescent="0.2">
      <c r="A11" s="6" t="s">
        <v>23</v>
      </c>
      <c r="B11" s="6" t="s">
        <v>24</v>
      </c>
      <c r="C11" s="6">
        <v>999000</v>
      </c>
      <c r="D11" s="6">
        <v>5.1101000000000001</v>
      </c>
      <c r="E11" s="6">
        <v>51050</v>
      </c>
      <c r="F11" s="6">
        <v>20.3</v>
      </c>
      <c r="G11" s="6">
        <v>39.5</v>
      </c>
      <c r="H11" s="6">
        <v>94.6</v>
      </c>
      <c r="I11" s="6">
        <v>5.4</v>
      </c>
      <c r="J11" s="6">
        <v>69</v>
      </c>
      <c r="K11" s="6">
        <v>155</v>
      </c>
      <c r="L11" s="6">
        <v>270</v>
      </c>
      <c r="M11" s="6">
        <f t="shared" ref="M11:M15" si="0">SUM(J11:L11)</f>
        <v>494</v>
      </c>
      <c r="N11" s="7">
        <f t="shared" ref="N11:N15" si="1">J11/M11*100</f>
        <v>13.967611336032389</v>
      </c>
      <c r="O11" s="6">
        <f t="shared" ref="O11:O15" si="2">K11/M11*100</f>
        <v>31.376518218623485</v>
      </c>
      <c r="P11" s="6">
        <f t="shared" ref="P11:P15" si="3">L11/M11*100</f>
        <v>54.655870445344135</v>
      </c>
    </row>
    <row r="12" spans="1:16" x14ac:dyDescent="0.2">
      <c r="A12" s="6" t="s">
        <v>25</v>
      </c>
      <c r="B12" s="6" t="s">
        <v>26</v>
      </c>
      <c r="C12" s="6">
        <v>291243</v>
      </c>
      <c r="D12" s="6">
        <v>7.9905999999999997</v>
      </c>
      <c r="E12" s="6">
        <v>23272</v>
      </c>
      <c r="F12" s="6">
        <v>21</v>
      </c>
      <c r="G12" s="6">
        <v>35.299999999999997</v>
      </c>
      <c r="H12" s="6">
        <v>95.1</v>
      </c>
      <c r="I12" s="6">
        <v>4.9000000000000004</v>
      </c>
      <c r="J12" s="6">
        <v>26</v>
      </c>
      <c r="K12" s="6">
        <v>121</v>
      </c>
      <c r="L12" s="6">
        <v>75</v>
      </c>
      <c r="M12" s="6">
        <f t="shared" si="0"/>
        <v>222</v>
      </c>
      <c r="N12" s="7">
        <f t="shared" si="1"/>
        <v>11.711711711711711</v>
      </c>
      <c r="O12" s="6">
        <f t="shared" si="2"/>
        <v>54.504504504504503</v>
      </c>
      <c r="P12" s="6">
        <f t="shared" si="3"/>
        <v>33.783783783783782</v>
      </c>
    </row>
    <row r="13" spans="1:16" x14ac:dyDescent="0.2">
      <c r="A13" s="6" t="s">
        <v>27</v>
      </c>
      <c r="B13" s="6" t="s">
        <v>28</v>
      </c>
      <c r="C13" s="6">
        <v>979000</v>
      </c>
      <c r="D13" s="6">
        <v>5.5959000000000003</v>
      </c>
      <c r="E13" s="6">
        <v>54784</v>
      </c>
      <c r="F13" s="6">
        <v>16.7</v>
      </c>
      <c r="G13" s="6">
        <v>39.799999999999997</v>
      </c>
      <c r="H13" s="6">
        <v>93.2</v>
      </c>
      <c r="I13" s="6">
        <v>6.8</v>
      </c>
      <c r="J13" s="6">
        <v>417</v>
      </c>
      <c r="K13" s="6">
        <v>117</v>
      </c>
      <c r="L13" s="6">
        <v>86</v>
      </c>
      <c r="M13" s="6">
        <f t="shared" si="0"/>
        <v>620</v>
      </c>
      <c r="N13" s="7">
        <f t="shared" si="1"/>
        <v>67.258064516129039</v>
      </c>
      <c r="O13" s="6">
        <f t="shared" si="2"/>
        <v>18.870967741935484</v>
      </c>
      <c r="P13" s="6">
        <f t="shared" si="3"/>
        <v>13.870967741935484</v>
      </c>
    </row>
    <row r="14" spans="1:16" x14ac:dyDescent="0.2">
      <c r="A14" s="6" t="s">
        <v>29</v>
      </c>
      <c r="B14" s="6" t="s">
        <v>30</v>
      </c>
      <c r="C14" s="6">
        <v>132308</v>
      </c>
      <c r="D14" s="6">
        <v>19.309000000000001</v>
      </c>
      <c r="E14" s="6">
        <v>25548</v>
      </c>
      <c r="F14" s="6">
        <v>19.7</v>
      </c>
      <c r="G14" s="6">
        <v>34</v>
      </c>
      <c r="H14" s="6">
        <v>94.8</v>
      </c>
      <c r="I14" s="6">
        <v>5.2</v>
      </c>
      <c r="J14" s="6">
        <v>174</v>
      </c>
      <c r="K14" s="6">
        <v>60</v>
      </c>
      <c r="L14" s="6">
        <v>28</v>
      </c>
      <c r="M14" s="6">
        <f t="shared" si="0"/>
        <v>262</v>
      </c>
      <c r="N14" s="7">
        <f t="shared" si="1"/>
        <v>66.412213740458014</v>
      </c>
      <c r="O14" s="6">
        <f t="shared" si="2"/>
        <v>22.900763358778626</v>
      </c>
      <c r="P14" s="6">
        <f t="shared" si="3"/>
        <v>10.687022900763358</v>
      </c>
    </row>
    <row r="15" spans="1:16" x14ac:dyDescent="0.2">
      <c r="A15" s="6" t="s">
        <v>31</v>
      </c>
      <c r="B15" s="6" t="s">
        <v>32</v>
      </c>
      <c r="C15" s="6">
        <v>136707</v>
      </c>
      <c r="D15" s="6">
        <v>15.539</v>
      </c>
      <c r="E15" s="6">
        <v>21243</v>
      </c>
      <c r="F15" s="6">
        <v>20.399999999999999</v>
      </c>
      <c r="G15" s="6">
        <v>37.200000000000003</v>
      </c>
      <c r="H15" s="6">
        <v>93.3</v>
      </c>
      <c r="I15" s="6">
        <v>6.7</v>
      </c>
      <c r="J15" s="6">
        <v>187</v>
      </c>
      <c r="K15" s="6">
        <v>80</v>
      </c>
      <c r="L15" s="6">
        <v>24</v>
      </c>
      <c r="M15" s="6">
        <f t="shared" si="0"/>
        <v>291</v>
      </c>
      <c r="N15" s="7">
        <f t="shared" si="1"/>
        <v>64.261168384879724</v>
      </c>
      <c r="O15" s="6">
        <f t="shared" si="2"/>
        <v>27.491408934707906</v>
      </c>
      <c r="P15" s="6">
        <f t="shared" si="3"/>
        <v>8.2474226804123703</v>
      </c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">
      <c r="A17" s="7" t="s">
        <v>33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t="s">
        <v>34</v>
      </c>
      <c r="I19" t="s">
        <v>4</v>
      </c>
      <c r="K19" s="8"/>
      <c r="L19" s="2"/>
      <c r="M19" s="2"/>
      <c r="N19" s="6"/>
      <c r="O19" s="6"/>
      <c r="P19" s="6"/>
    </row>
    <row r="20" spans="1:16" ht="85" x14ac:dyDescent="0.2">
      <c r="A20" s="9" t="s">
        <v>5</v>
      </c>
      <c r="B20" s="9" t="s">
        <v>6</v>
      </c>
      <c r="C20" s="10" t="s">
        <v>12</v>
      </c>
      <c r="D20" s="4" t="s">
        <v>13</v>
      </c>
      <c r="E20" s="4" t="s">
        <v>14</v>
      </c>
      <c r="F20" s="4" t="s">
        <v>15</v>
      </c>
      <c r="G20" s="4" t="s">
        <v>16</v>
      </c>
      <c r="H20" s="4" t="s">
        <v>17</v>
      </c>
      <c r="I20" s="5" t="s">
        <v>18</v>
      </c>
      <c r="J20" s="4" t="s">
        <v>19</v>
      </c>
      <c r="K20" s="4" t="s">
        <v>20</v>
      </c>
      <c r="L20" s="8">
        <v>451</v>
      </c>
      <c r="M20" s="11"/>
      <c r="N20" s="12"/>
      <c r="O20" s="12"/>
      <c r="P20" s="12"/>
    </row>
    <row r="21" spans="1:16" x14ac:dyDescent="0.2">
      <c r="A21" t="s">
        <v>35</v>
      </c>
      <c r="B21" t="s">
        <v>22</v>
      </c>
      <c r="C21">
        <v>87.9</v>
      </c>
      <c r="D21">
        <f>100-C21</f>
        <v>12.099999999999994</v>
      </c>
      <c r="E21">
        <v>76</v>
      </c>
      <c r="F21">
        <v>82</v>
      </c>
      <c r="G21">
        <v>211</v>
      </c>
      <c r="H21">
        <f>SUM(E21:G21)</f>
        <v>369</v>
      </c>
      <c r="I21" s="1">
        <f>E21/H21*100</f>
        <v>20.596205962059621</v>
      </c>
      <c r="J21">
        <f>F21/H21*100</f>
        <v>22.222222222222221</v>
      </c>
      <c r="K21">
        <f>G21/H21*100</f>
        <v>57.181571815718158</v>
      </c>
      <c r="L21" s="8" t="s">
        <v>36</v>
      </c>
      <c r="M21" s="2"/>
      <c r="N21" s="6"/>
      <c r="O21" s="6"/>
      <c r="P21" s="6"/>
    </row>
    <row r="22" spans="1:16" x14ac:dyDescent="0.2">
      <c r="A22" t="s">
        <v>37</v>
      </c>
      <c r="B22" t="s">
        <v>24</v>
      </c>
      <c r="C22">
        <v>86.9</v>
      </c>
      <c r="D22">
        <f t="shared" ref="D22:D24" si="4">100-C22</f>
        <v>13.099999999999994</v>
      </c>
      <c r="E22">
        <v>389</v>
      </c>
      <c r="F22">
        <v>452</v>
      </c>
      <c r="G22">
        <v>1033</v>
      </c>
      <c r="H22">
        <f t="shared" ref="H22:H24" si="5">SUM(E22:G22)</f>
        <v>1874</v>
      </c>
      <c r="I22" s="1">
        <f t="shared" ref="I22:I24" si="6">E22/H22*100</f>
        <v>20.757737459978657</v>
      </c>
      <c r="J22">
        <f t="shared" ref="J22:J24" si="7">F22/H22*100</f>
        <v>24.119530416221984</v>
      </c>
      <c r="K22">
        <f t="shared" ref="K22:K24" si="8">G22/H22*100</f>
        <v>55.122732123799359</v>
      </c>
      <c r="L22" s="8" t="s">
        <v>36</v>
      </c>
      <c r="M22" s="2"/>
      <c r="N22" s="6"/>
      <c r="O22" s="6"/>
      <c r="P22" s="6"/>
    </row>
    <row r="23" spans="1:16" x14ac:dyDescent="0.2">
      <c r="A23" t="s">
        <v>38</v>
      </c>
      <c r="B23" t="s">
        <v>28</v>
      </c>
      <c r="C23">
        <v>82.1</v>
      </c>
      <c r="D23">
        <f t="shared" si="4"/>
        <v>17.900000000000006</v>
      </c>
      <c r="E23">
        <v>780</v>
      </c>
      <c r="F23">
        <v>101</v>
      </c>
      <c r="G23">
        <v>152</v>
      </c>
      <c r="H23">
        <f t="shared" si="5"/>
        <v>1033</v>
      </c>
      <c r="I23" s="1">
        <f t="shared" si="6"/>
        <v>75.508228460793802</v>
      </c>
      <c r="J23">
        <f t="shared" si="7"/>
        <v>9.7773475314617624</v>
      </c>
      <c r="K23">
        <f t="shared" si="8"/>
        <v>14.714424007744434</v>
      </c>
      <c r="L23" s="8" t="s">
        <v>39</v>
      </c>
      <c r="M23" s="2"/>
      <c r="N23" s="6"/>
      <c r="O23" s="6"/>
      <c r="P23" s="6"/>
    </row>
    <row r="24" spans="1:16" x14ac:dyDescent="0.2">
      <c r="A24" t="s">
        <v>40</v>
      </c>
      <c r="B24" t="s">
        <v>30</v>
      </c>
      <c r="C24">
        <v>86.1</v>
      </c>
      <c r="D24">
        <f t="shared" si="4"/>
        <v>13.900000000000006</v>
      </c>
      <c r="E24">
        <v>1715</v>
      </c>
      <c r="F24">
        <v>168</v>
      </c>
      <c r="G24">
        <v>583</v>
      </c>
      <c r="H24">
        <f t="shared" si="5"/>
        <v>2466</v>
      </c>
      <c r="I24" s="1">
        <f t="shared" si="6"/>
        <v>69.54582319545824</v>
      </c>
      <c r="J24">
        <f t="shared" si="7"/>
        <v>6.8126520681265204</v>
      </c>
      <c r="K24">
        <f t="shared" si="8"/>
        <v>23.641524736415249</v>
      </c>
      <c r="L24" s="8" t="s">
        <v>39</v>
      </c>
      <c r="M24" s="2"/>
      <c r="N24" s="6"/>
      <c r="O24" s="6"/>
      <c r="P24" s="6"/>
    </row>
    <row r="25" spans="1:16" x14ac:dyDescent="0.2">
      <c r="K25" s="8"/>
      <c r="L25" s="2"/>
      <c r="M25" s="2"/>
      <c r="N25" s="2"/>
      <c r="O25" s="2"/>
      <c r="P25" s="2"/>
    </row>
    <row r="26" spans="1:16" x14ac:dyDescent="0.2">
      <c r="K26" s="8"/>
      <c r="L26" s="2"/>
      <c r="M26" s="2"/>
      <c r="N26" s="2"/>
      <c r="O26" s="2"/>
      <c r="P26" s="2"/>
    </row>
    <row r="27" spans="1:16" ht="85" x14ac:dyDescent="0.2">
      <c r="A27" t="s">
        <v>41</v>
      </c>
      <c r="B27" s="9" t="s">
        <v>6</v>
      </c>
      <c r="C27" s="10" t="s">
        <v>12</v>
      </c>
      <c r="D27" s="4" t="s">
        <v>13</v>
      </c>
      <c r="E27" s="4" t="s">
        <v>14</v>
      </c>
      <c r="F27" s="4" t="s">
        <v>15</v>
      </c>
      <c r="G27" s="4" t="s">
        <v>16</v>
      </c>
      <c r="H27" s="4" t="s">
        <v>17</v>
      </c>
      <c r="I27" s="5" t="s">
        <v>18</v>
      </c>
      <c r="J27" s="4" t="s">
        <v>19</v>
      </c>
      <c r="K27" s="4" t="s">
        <v>20</v>
      </c>
      <c r="L27" s="8">
        <v>452</v>
      </c>
      <c r="M27" s="2"/>
      <c r="N27" s="2"/>
      <c r="O27" s="2"/>
      <c r="P27" s="2"/>
    </row>
    <row r="28" spans="1:16" x14ac:dyDescent="0.2">
      <c r="A28" t="s">
        <v>35</v>
      </c>
      <c r="B28" t="s">
        <v>42</v>
      </c>
      <c r="C28">
        <v>88.7</v>
      </c>
      <c r="D28">
        <f>100-C28</f>
        <v>11.299999999999997</v>
      </c>
      <c r="E28">
        <v>307</v>
      </c>
      <c r="F28">
        <v>33</v>
      </c>
      <c r="G28">
        <v>75</v>
      </c>
      <c r="H28">
        <f>SUM(E28:G28)</f>
        <v>415</v>
      </c>
      <c r="I28" s="1">
        <f>E28/H28*100</f>
        <v>73.97590361445782</v>
      </c>
      <c r="J28">
        <f>F28/H28*100</f>
        <v>7.9518072289156621</v>
      </c>
      <c r="K28">
        <f>G28/H28*100</f>
        <v>18.072289156626507</v>
      </c>
      <c r="L28" s="8" t="s">
        <v>39</v>
      </c>
      <c r="M28" s="2"/>
      <c r="N28" s="2"/>
      <c r="O28" s="2"/>
      <c r="P28" s="2"/>
    </row>
    <row r="29" spans="1:16" x14ac:dyDescent="0.2">
      <c r="A29" t="s">
        <v>37</v>
      </c>
      <c r="B29" t="s">
        <v>43</v>
      </c>
      <c r="C29">
        <v>86</v>
      </c>
      <c r="D29">
        <f t="shared" ref="D29:D31" si="9">100-C29</f>
        <v>14</v>
      </c>
      <c r="E29">
        <v>2529</v>
      </c>
      <c r="F29">
        <v>335</v>
      </c>
      <c r="G29">
        <v>749</v>
      </c>
      <c r="H29">
        <f t="shared" ref="H29:H31" si="10">SUM(E29:G29)</f>
        <v>3613</v>
      </c>
      <c r="I29" s="1">
        <f t="shared" ref="I29:I31" si="11">E29/H29*100</f>
        <v>69.997232216994192</v>
      </c>
      <c r="J29">
        <f t="shared" ref="J29:J31" si="12">F29/H29*100</f>
        <v>9.2720730694713538</v>
      </c>
      <c r="K29">
        <f t="shared" ref="K29:K31" si="13">G29/H29*100</f>
        <v>20.730694713534458</v>
      </c>
      <c r="L29" s="8" t="s">
        <v>39</v>
      </c>
      <c r="M29" s="2"/>
      <c r="N29" s="2"/>
      <c r="O29" s="2"/>
      <c r="P29" s="2"/>
    </row>
    <row r="30" spans="1:16" x14ac:dyDescent="0.2">
      <c r="A30" t="s">
        <v>38</v>
      </c>
      <c r="B30" t="s">
        <v>26</v>
      </c>
      <c r="C30">
        <v>92.2</v>
      </c>
      <c r="D30">
        <f t="shared" si="9"/>
        <v>7.7999999999999972</v>
      </c>
      <c r="E30">
        <v>114</v>
      </c>
      <c r="F30">
        <v>102</v>
      </c>
      <c r="G30">
        <v>189</v>
      </c>
      <c r="H30">
        <f t="shared" si="10"/>
        <v>405</v>
      </c>
      <c r="I30" s="1">
        <f t="shared" si="11"/>
        <v>28.148148148148149</v>
      </c>
      <c r="J30">
        <f t="shared" si="12"/>
        <v>25.185185185185183</v>
      </c>
      <c r="K30">
        <f t="shared" si="13"/>
        <v>46.666666666666664</v>
      </c>
      <c r="L30" s="8" t="s">
        <v>36</v>
      </c>
      <c r="M30" s="2"/>
      <c r="N30" s="2"/>
      <c r="O30" s="2"/>
      <c r="P30" s="2"/>
    </row>
    <row r="31" spans="1:16" x14ac:dyDescent="0.2">
      <c r="A31" t="s">
        <v>40</v>
      </c>
      <c r="B31" t="s">
        <v>44</v>
      </c>
      <c r="C31">
        <v>93.4</v>
      </c>
      <c r="D31">
        <f t="shared" si="9"/>
        <v>6.5999999999999943</v>
      </c>
      <c r="E31">
        <v>243</v>
      </c>
      <c r="F31">
        <v>287</v>
      </c>
      <c r="G31">
        <v>622</v>
      </c>
      <c r="H31">
        <f t="shared" si="10"/>
        <v>1152</v>
      </c>
      <c r="I31" s="1">
        <f t="shared" si="11"/>
        <v>21.09375</v>
      </c>
      <c r="J31">
        <f t="shared" si="12"/>
        <v>24.913194444444446</v>
      </c>
      <c r="K31">
        <f t="shared" si="13"/>
        <v>53.993055555555557</v>
      </c>
      <c r="L31" s="8" t="s">
        <v>36</v>
      </c>
      <c r="M31" s="2"/>
      <c r="N31" s="2"/>
      <c r="O31" s="2"/>
      <c r="P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7" t="s">
        <v>45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t="s">
        <v>34</v>
      </c>
      <c r="I36" t="s">
        <v>4</v>
      </c>
      <c r="K36" s="8"/>
      <c r="L36" s="2"/>
      <c r="M36" s="2"/>
      <c r="N36" s="2"/>
      <c r="O36" s="2"/>
      <c r="P36" s="2"/>
    </row>
    <row r="37" spans="1:16" ht="85" x14ac:dyDescent="0.2">
      <c r="A37" t="s">
        <v>46</v>
      </c>
      <c r="B37" s="9" t="s">
        <v>6</v>
      </c>
      <c r="C37" s="10" t="s">
        <v>12</v>
      </c>
      <c r="D37" s="4" t="s">
        <v>13</v>
      </c>
      <c r="E37" s="4" t="s">
        <v>14</v>
      </c>
      <c r="F37" s="4" t="s">
        <v>15</v>
      </c>
      <c r="G37" s="4" t="s">
        <v>16</v>
      </c>
      <c r="H37" s="4" t="s">
        <v>17</v>
      </c>
      <c r="I37" s="5" t="s">
        <v>18</v>
      </c>
      <c r="J37" s="4" t="s">
        <v>19</v>
      </c>
      <c r="K37" s="4" t="s">
        <v>20</v>
      </c>
      <c r="L37" s="8">
        <v>451</v>
      </c>
      <c r="M37" s="2"/>
      <c r="N37" s="2"/>
      <c r="O37" s="2"/>
      <c r="P37" s="2"/>
    </row>
    <row r="38" spans="1:16" x14ac:dyDescent="0.2">
      <c r="A38" t="s">
        <v>47</v>
      </c>
      <c r="B38" t="s">
        <v>22</v>
      </c>
      <c r="C38">
        <v>86</v>
      </c>
      <c r="D38">
        <f>100-C38</f>
        <v>14</v>
      </c>
      <c r="E38">
        <v>31</v>
      </c>
      <c r="F38">
        <v>31</v>
      </c>
      <c r="G38">
        <v>85</v>
      </c>
      <c r="H38">
        <f>SUM(E38:G38)</f>
        <v>147</v>
      </c>
      <c r="I38" s="1">
        <f>E38/H38*100</f>
        <v>21.088435374149661</v>
      </c>
      <c r="J38">
        <f>F38/H38*100</f>
        <v>21.088435374149661</v>
      </c>
      <c r="K38">
        <f>G38/H38*100</f>
        <v>57.823129251700678</v>
      </c>
      <c r="L38" s="8" t="s">
        <v>36</v>
      </c>
      <c r="M38" s="2"/>
      <c r="N38" s="2"/>
      <c r="O38" s="2"/>
      <c r="P38" s="2"/>
    </row>
    <row r="39" spans="1:16" x14ac:dyDescent="0.2">
      <c r="A39" t="s">
        <v>48</v>
      </c>
      <c r="B39" t="s">
        <v>28</v>
      </c>
      <c r="C39">
        <v>82.5</v>
      </c>
      <c r="D39">
        <f t="shared" ref="D39:D40" si="14">100-C39</f>
        <v>17.5</v>
      </c>
      <c r="E39">
        <v>272</v>
      </c>
      <c r="F39">
        <v>21</v>
      </c>
      <c r="G39">
        <v>39</v>
      </c>
      <c r="H39">
        <f t="shared" ref="H39:H40" si="15">SUM(E39:G39)</f>
        <v>332</v>
      </c>
      <c r="I39" s="1">
        <f t="shared" ref="I39:I40" si="16">E39/H39*100</f>
        <v>81.92771084337349</v>
      </c>
      <c r="J39">
        <f t="shared" ref="J39:J40" si="17">F39/H39*100</f>
        <v>6.3253012048192767</v>
      </c>
      <c r="K39">
        <f t="shared" ref="K39:K40" si="18">G39/H39*100</f>
        <v>11.746987951807229</v>
      </c>
      <c r="L39" s="8" t="s">
        <v>39</v>
      </c>
      <c r="M39" s="2"/>
      <c r="N39" s="2"/>
      <c r="O39" s="2"/>
      <c r="P39" s="2"/>
    </row>
    <row r="40" spans="1:16" x14ac:dyDescent="0.2">
      <c r="A40" t="s">
        <v>49</v>
      </c>
      <c r="B40" t="s">
        <v>30</v>
      </c>
      <c r="C40">
        <v>82.4</v>
      </c>
      <c r="D40">
        <f t="shared" si="14"/>
        <v>17.599999999999994</v>
      </c>
      <c r="E40">
        <v>98</v>
      </c>
      <c r="F40">
        <v>4</v>
      </c>
      <c r="G40">
        <v>20</v>
      </c>
      <c r="H40">
        <f t="shared" si="15"/>
        <v>122</v>
      </c>
      <c r="I40" s="1">
        <f t="shared" si="16"/>
        <v>80.327868852459019</v>
      </c>
      <c r="J40">
        <f t="shared" si="17"/>
        <v>3.278688524590164</v>
      </c>
      <c r="K40">
        <f t="shared" si="18"/>
        <v>16.393442622950818</v>
      </c>
      <c r="L40" s="8" t="s">
        <v>39</v>
      </c>
      <c r="M40" s="2"/>
      <c r="N40" s="2"/>
      <c r="O40" s="2"/>
      <c r="P40" s="2"/>
    </row>
    <row r="41" spans="1:16" x14ac:dyDescent="0.2">
      <c r="I41" s="1"/>
      <c r="L41" s="8"/>
      <c r="M41" s="2"/>
      <c r="N41" s="2"/>
      <c r="O41" s="2"/>
      <c r="P41" s="2"/>
    </row>
    <row r="42" spans="1:16" x14ac:dyDescent="0.2">
      <c r="I42" s="1"/>
      <c r="L42" s="8"/>
      <c r="M42" s="2"/>
      <c r="N42" s="2"/>
      <c r="O42" s="2"/>
      <c r="P42" s="2"/>
    </row>
    <row r="43" spans="1:16" x14ac:dyDescent="0.2">
      <c r="I43" s="1"/>
      <c r="L43" s="8"/>
      <c r="M43" s="2"/>
      <c r="N43" s="2"/>
      <c r="O43" s="2"/>
      <c r="P43" s="2"/>
    </row>
    <row r="44" spans="1:16" ht="85" x14ac:dyDescent="0.2">
      <c r="A44" t="s">
        <v>41</v>
      </c>
      <c r="B44" s="9" t="s">
        <v>6</v>
      </c>
      <c r="C44" s="10" t="s">
        <v>12</v>
      </c>
      <c r="D44" s="4" t="s">
        <v>13</v>
      </c>
      <c r="E44" s="4" t="s">
        <v>14</v>
      </c>
      <c r="F44" s="4" t="s">
        <v>15</v>
      </c>
      <c r="G44" s="4" t="s">
        <v>16</v>
      </c>
      <c r="H44" s="4" t="s">
        <v>17</v>
      </c>
      <c r="I44" s="5" t="s">
        <v>18</v>
      </c>
      <c r="J44" s="4" t="s">
        <v>19</v>
      </c>
      <c r="K44" s="4" t="s">
        <v>20</v>
      </c>
      <c r="L44" s="8">
        <v>452</v>
      </c>
      <c r="M44" s="2"/>
      <c r="N44" s="2"/>
      <c r="O44" s="2"/>
      <c r="P44" s="2"/>
    </row>
    <row r="45" spans="1:16" x14ac:dyDescent="0.2">
      <c r="A45" t="s">
        <v>47</v>
      </c>
      <c r="B45" t="s">
        <v>32</v>
      </c>
      <c r="C45">
        <v>86.2</v>
      </c>
      <c r="D45">
        <f>100-C45</f>
        <v>13.799999999999997</v>
      </c>
      <c r="E45">
        <v>83</v>
      </c>
      <c r="F45">
        <v>8</v>
      </c>
      <c r="G45">
        <v>22</v>
      </c>
      <c r="H45">
        <f>SUM(E45:G45)</f>
        <v>113</v>
      </c>
      <c r="I45" s="1">
        <f>E45/H45*100</f>
        <v>73.451327433628322</v>
      </c>
      <c r="J45">
        <f>F45/H45*100</f>
        <v>7.0796460176991154</v>
      </c>
      <c r="K45">
        <f>G45/H45*100</f>
        <v>19.469026548672566</v>
      </c>
      <c r="L45" s="8" t="s">
        <v>39</v>
      </c>
      <c r="M45" s="2"/>
      <c r="N45" s="2"/>
      <c r="O45" s="2"/>
      <c r="P45" s="2"/>
    </row>
    <row r="46" spans="1:16" x14ac:dyDescent="0.2">
      <c r="A46" t="s">
        <v>48</v>
      </c>
      <c r="B46" t="s">
        <v>24</v>
      </c>
      <c r="C46">
        <v>86.6</v>
      </c>
      <c r="D46">
        <f t="shared" ref="D46:D47" si="19">100-C46</f>
        <v>13.400000000000006</v>
      </c>
      <c r="E46">
        <v>14</v>
      </c>
      <c r="F46">
        <v>11</v>
      </c>
      <c r="G46">
        <v>62</v>
      </c>
      <c r="H46">
        <f t="shared" ref="H46:H47" si="20">SUM(E46:G46)</f>
        <v>87</v>
      </c>
      <c r="I46" s="1">
        <f t="shared" ref="I46:I47" si="21">E46/H46*100</f>
        <v>16.091954022988507</v>
      </c>
      <c r="J46">
        <f t="shared" ref="J46:J47" si="22">F46/H46*100</f>
        <v>12.643678160919542</v>
      </c>
      <c r="K46">
        <f t="shared" ref="K46:K47" si="23">G46/H46*100</f>
        <v>71.264367816091962</v>
      </c>
      <c r="L46" s="8" t="s">
        <v>36</v>
      </c>
      <c r="M46" s="2"/>
      <c r="N46" s="2"/>
      <c r="O46" s="2"/>
      <c r="P46" s="2"/>
    </row>
    <row r="47" spans="1:16" x14ac:dyDescent="0.2">
      <c r="A47" t="s">
        <v>49</v>
      </c>
      <c r="B47" t="s">
        <v>26</v>
      </c>
      <c r="C47">
        <v>87.5</v>
      </c>
      <c r="D47">
        <f t="shared" si="19"/>
        <v>12.5</v>
      </c>
      <c r="E47">
        <v>8</v>
      </c>
      <c r="F47">
        <v>7</v>
      </c>
      <c r="G47">
        <v>22</v>
      </c>
      <c r="H47">
        <f t="shared" si="20"/>
        <v>37</v>
      </c>
      <c r="I47" s="1">
        <f t="shared" si="21"/>
        <v>21.621621621621621</v>
      </c>
      <c r="J47">
        <f t="shared" si="22"/>
        <v>18.918918918918919</v>
      </c>
      <c r="K47">
        <f t="shared" si="23"/>
        <v>59.45945945945946</v>
      </c>
      <c r="L47" s="8" t="s">
        <v>36</v>
      </c>
      <c r="M47" s="2"/>
      <c r="N47" s="2"/>
      <c r="O47" s="2"/>
      <c r="P47" s="2"/>
    </row>
    <row r="50" spans="1:19" x14ac:dyDescent="0.2">
      <c r="A50" s="1" t="s">
        <v>50</v>
      </c>
    </row>
    <row r="52" spans="1:19" x14ac:dyDescent="0.2">
      <c r="A52" s="3" t="s">
        <v>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R53" s="13" t="s">
        <v>4</v>
      </c>
      <c r="S53" s="13"/>
    </row>
    <row r="54" spans="1:19" ht="85" x14ac:dyDescent="0.2">
      <c r="A54" s="4" t="s">
        <v>5</v>
      </c>
      <c r="B54" s="4" t="s">
        <v>6</v>
      </c>
      <c r="C54" s="4" t="s">
        <v>7</v>
      </c>
      <c r="D54" s="4" t="s">
        <v>8</v>
      </c>
      <c r="E54" s="4" t="s">
        <v>9</v>
      </c>
      <c r="F54" s="4" t="s">
        <v>10</v>
      </c>
      <c r="G54" s="4" t="s">
        <v>11</v>
      </c>
      <c r="H54" s="4" t="s">
        <v>12</v>
      </c>
      <c r="I54" s="4" t="s">
        <v>13</v>
      </c>
      <c r="J54" s="4" t="s">
        <v>14</v>
      </c>
      <c r="K54" s="4" t="s">
        <v>15</v>
      </c>
      <c r="L54" s="4" t="s">
        <v>16</v>
      </c>
      <c r="M54" s="4" t="s">
        <v>17</v>
      </c>
      <c r="N54" s="4" t="s">
        <v>18</v>
      </c>
      <c r="O54" s="4" t="s">
        <v>19</v>
      </c>
      <c r="P54" s="4" t="s">
        <v>20</v>
      </c>
      <c r="Q54" s="4" t="s">
        <v>51</v>
      </c>
      <c r="R54" s="4" t="s">
        <v>52</v>
      </c>
      <c r="S54" s="4" t="s">
        <v>53</v>
      </c>
    </row>
    <row r="55" spans="1:19" x14ac:dyDescent="0.2">
      <c r="A55" s="6" t="s">
        <v>21</v>
      </c>
      <c r="B55" s="6" t="s">
        <v>22</v>
      </c>
      <c r="C55" s="6">
        <v>1010000</v>
      </c>
      <c r="D55" s="6">
        <v>8.0983999999999998</v>
      </c>
      <c r="E55" s="6">
        <v>81794</v>
      </c>
      <c r="F55" s="6">
        <v>20.9</v>
      </c>
      <c r="G55" s="6">
        <v>37.299999999999997</v>
      </c>
      <c r="H55" s="6">
        <v>96.8</v>
      </c>
      <c r="I55" s="6">
        <v>3.2</v>
      </c>
      <c r="J55" s="6">
        <v>55</v>
      </c>
      <c r="K55" s="6">
        <v>103</v>
      </c>
      <c r="L55" s="6">
        <v>355</v>
      </c>
      <c r="M55" s="6">
        <f>SUM(J55:L55)</f>
        <v>513</v>
      </c>
      <c r="N55" s="6">
        <f>J55/M55*100</f>
        <v>10.721247563352826</v>
      </c>
      <c r="O55" s="6">
        <f>K55/M55*100</f>
        <v>20.077972709551656</v>
      </c>
      <c r="P55" s="6">
        <f>L55/M55*100</f>
        <v>69.200779727095522</v>
      </c>
      <c r="Q55">
        <f>SUM(K55:L55)</f>
        <v>458</v>
      </c>
      <c r="R55">
        <f>K55/Q55*100</f>
        <v>22.489082969432314</v>
      </c>
      <c r="S55">
        <f t="shared" ref="S55:S60" si="24">L55/Q55*100</f>
        <v>77.510917030567683</v>
      </c>
    </row>
    <row r="56" spans="1:19" x14ac:dyDescent="0.2">
      <c r="A56" s="6" t="s">
        <v>23</v>
      </c>
      <c r="B56" s="6" t="s">
        <v>24</v>
      </c>
      <c r="C56" s="6">
        <v>999000</v>
      </c>
      <c r="D56" s="6">
        <v>5.1101000000000001</v>
      </c>
      <c r="E56" s="6">
        <v>51050</v>
      </c>
      <c r="F56" s="6">
        <v>20.3</v>
      </c>
      <c r="G56" s="6">
        <v>39.5</v>
      </c>
      <c r="H56" s="6">
        <v>94.6</v>
      </c>
      <c r="I56" s="6">
        <v>5.4</v>
      </c>
      <c r="J56" s="6">
        <v>69</v>
      </c>
      <c r="K56" s="6">
        <v>155</v>
      </c>
      <c r="L56" s="6">
        <v>270</v>
      </c>
      <c r="M56" s="6">
        <f t="shared" ref="M56:M60" si="25">SUM(J56:L56)</f>
        <v>494</v>
      </c>
      <c r="N56" s="6">
        <f t="shared" ref="N56:N60" si="26">J56/M56*100</f>
        <v>13.967611336032389</v>
      </c>
      <c r="O56" s="6">
        <f t="shared" ref="O56:O60" si="27">K56/M56*100</f>
        <v>31.376518218623485</v>
      </c>
      <c r="P56" s="6">
        <f t="shared" ref="P56:P60" si="28">L56/M56*100</f>
        <v>54.655870445344135</v>
      </c>
      <c r="Q56">
        <f t="shared" ref="Q56:Q60" si="29">SUM(K56:L56)</f>
        <v>425</v>
      </c>
      <c r="R56">
        <f>K56/Q56*100</f>
        <v>36.470588235294116</v>
      </c>
      <c r="S56">
        <f t="shared" si="24"/>
        <v>63.529411764705877</v>
      </c>
    </row>
    <row r="57" spans="1:19" x14ac:dyDescent="0.2">
      <c r="A57" s="6" t="s">
        <v>25</v>
      </c>
      <c r="B57" s="6" t="s">
        <v>26</v>
      </c>
      <c r="C57" s="6">
        <v>291243</v>
      </c>
      <c r="D57" s="6">
        <v>7.9905999999999997</v>
      </c>
      <c r="E57" s="6">
        <v>23272</v>
      </c>
      <c r="F57" s="6">
        <v>21</v>
      </c>
      <c r="G57" s="6">
        <v>35.299999999999997</v>
      </c>
      <c r="H57" s="6">
        <v>95.1</v>
      </c>
      <c r="I57" s="6">
        <v>4.9000000000000004</v>
      </c>
      <c r="J57" s="6">
        <v>26</v>
      </c>
      <c r="K57" s="6">
        <v>121</v>
      </c>
      <c r="L57" s="6">
        <v>75</v>
      </c>
      <c r="M57" s="6">
        <f t="shared" si="25"/>
        <v>222</v>
      </c>
      <c r="N57" s="6">
        <f t="shared" si="26"/>
        <v>11.711711711711711</v>
      </c>
      <c r="O57" s="6">
        <f t="shared" si="27"/>
        <v>54.504504504504503</v>
      </c>
      <c r="P57" s="6">
        <f t="shared" si="28"/>
        <v>33.783783783783782</v>
      </c>
      <c r="Q57">
        <f t="shared" si="29"/>
        <v>196</v>
      </c>
      <c r="R57">
        <f t="shared" ref="R57:R60" si="30">K57/Q57*100</f>
        <v>61.734693877551017</v>
      </c>
      <c r="S57">
        <f t="shared" si="24"/>
        <v>38.265306122448976</v>
      </c>
    </row>
    <row r="58" spans="1:19" x14ac:dyDescent="0.2">
      <c r="A58" s="6" t="s">
        <v>27</v>
      </c>
      <c r="B58" s="6" t="s">
        <v>28</v>
      </c>
      <c r="C58" s="6">
        <v>979000</v>
      </c>
      <c r="D58" s="6">
        <v>5.5959000000000003</v>
      </c>
      <c r="E58" s="6">
        <v>54784</v>
      </c>
      <c r="F58" s="6">
        <v>16.7</v>
      </c>
      <c r="G58" s="6">
        <v>39.799999999999997</v>
      </c>
      <c r="H58" s="6">
        <v>93.2</v>
      </c>
      <c r="I58" s="6">
        <v>6.8</v>
      </c>
      <c r="J58" s="6">
        <v>417</v>
      </c>
      <c r="K58" s="6">
        <v>117</v>
      </c>
      <c r="L58" s="6">
        <v>86</v>
      </c>
      <c r="M58" s="6">
        <f t="shared" si="25"/>
        <v>620</v>
      </c>
      <c r="N58" s="6">
        <f t="shared" si="26"/>
        <v>67.258064516129039</v>
      </c>
      <c r="O58" s="6">
        <f t="shared" si="27"/>
        <v>18.870967741935484</v>
      </c>
      <c r="P58" s="6">
        <f t="shared" si="28"/>
        <v>13.870967741935484</v>
      </c>
      <c r="Q58">
        <f t="shared" si="29"/>
        <v>203</v>
      </c>
      <c r="R58">
        <f t="shared" si="30"/>
        <v>57.635467980295566</v>
      </c>
      <c r="S58">
        <f t="shared" si="24"/>
        <v>42.364532019704434</v>
      </c>
    </row>
    <row r="59" spans="1:19" x14ac:dyDescent="0.2">
      <c r="A59" s="6" t="s">
        <v>29</v>
      </c>
      <c r="B59" s="6" t="s">
        <v>30</v>
      </c>
      <c r="C59" s="6">
        <v>132308</v>
      </c>
      <c r="D59" s="6">
        <v>19.309000000000001</v>
      </c>
      <c r="E59" s="6">
        <v>25548</v>
      </c>
      <c r="F59" s="6">
        <v>19.7</v>
      </c>
      <c r="G59" s="6">
        <v>34</v>
      </c>
      <c r="H59" s="6">
        <v>94.8</v>
      </c>
      <c r="I59" s="6">
        <v>5.2</v>
      </c>
      <c r="J59" s="6">
        <v>174</v>
      </c>
      <c r="K59" s="6">
        <v>60</v>
      </c>
      <c r="L59" s="6">
        <v>28</v>
      </c>
      <c r="M59" s="6">
        <f t="shared" si="25"/>
        <v>262</v>
      </c>
      <c r="N59" s="6">
        <f t="shared" si="26"/>
        <v>66.412213740458014</v>
      </c>
      <c r="O59" s="6">
        <f t="shared" si="27"/>
        <v>22.900763358778626</v>
      </c>
      <c r="P59" s="6">
        <f t="shared" si="28"/>
        <v>10.687022900763358</v>
      </c>
      <c r="Q59">
        <f t="shared" si="29"/>
        <v>88</v>
      </c>
      <c r="R59">
        <f t="shared" si="30"/>
        <v>68.181818181818173</v>
      </c>
      <c r="S59">
        <f t="shared" si="24"/>
        <v>31.818181818181817</v>
      </c>
    </row>
    <row r="60" spans="1:19" x14ac:dyDescent="0.2">
      <c r="A60" s="6" t="s">
        <v>31</v>
      </c>
      <c r="B60" s="6" t="s">
        <v>32</v>
      </c>
      <c r="C60" s="6">
        <v>136707</v>
      </c>
      <c r="D60" s="6">
        <v>15.539</v>
      </c>
      <c r="E60" s="6">
        <v>21243</v>
      </c>
      <c r="F60" s="6">
        <v>20.399999999999999</v>
      </c>
      <c r="G60" s="6">
        <v>37.200000000000003</v>
      </c>
      <c r="H60" s="6">
        <v>93.3</v>
      </c>
      <c r="I60" s="6">
        <v>6.7</v>
      </c>
      <c r="J60" s="6">
        <v>187</v>
      </c>
      <c r="K60" s="6">
        <v>80</v>
      </c>
      <c r="L60" s="6">
        <v>24</v>
      </c>
      <c r="M60" s="6">
        <f t="shared" si="25"/>
        <v>291</v>
      </c>
      <c r="N60" s="6">
        <f t="shared" si="26"/>
        <v>64.261168384879724</v>
      </c>
      <c r="O60" s="6">
        <f t="shared" si="27"/>
        <v>27.491408934707906</v>
      </c>
      <c r="P60" s="6">
        <f t="shared" si="28"/>
        <v>8.2474226804123703</v>
      </c>
      <c r="Q60">
        <f t="shared" si="29"/>
        <v>104</v>
      </c>
      <c r="R60">
        <f t="shared" si="30"/>
        <v>76.923076923076934</v>
      </c>
      <c r="S60">
        <f t="shared" si="24"/>
        <v>23.076923076923077</v>
      </c>
    </row>
    <row r="61" spans="1:1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9" x14ac:dyDescent="0.2">
      <c r="A62" s="7" t="s">
        <v>33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9" x14ac:dyDescent="0.2">
      <c r="A64" t="s">
        <v>34</v>
      </c>
      <c r="K64" s="8"/>
      <c r="L64" s="2"/>
      <c r="N64" s="13" t="s">
        <v>4</v>
      </c>
      <c r="O64" s="13"/>
      <c r="P64" s="6"/>
    </row>
    <row r="65" spans="1:16" ht="85" x14ac:dyDescent="0.2">
      <c r="A65" s="9" t="s">
        <v>5</v>
      </c>
      <c r="B65" s="9" t="s">
        <v>6</v>
      </c>
      <c r="C65" s="10" t="s">
        <v>12</v>
      </c>
      <c r="D65" s="4" t="s">
        <v>13</v>
      </c>
      <c r="E65" s="4" t="s">
        <v>14</v>
      </c>
      <c r="F65" s="4" t="s">
        <v>15</v>
      </c>
      <c r="G65" s="4" t="s">
        <v>16</v>
      </c>
      <c r="H65" s="4" t="s">
        <v>17</v>
      </c>
      <c r="I65" s="4" t="s">
        <v>18</v>
      </c>
      <c r="J65" s="4" t="s">
        <v>19</v>
      </c>
      <c r="K65" s="4" t="s">
        <v>20</v>
      </c>
      <c r="L65" s="8">
        <v>451</v>
      </c>
      <c r="M65" s="4" t="s">
        <v>51</v>
      </c>
      <c r="N65" s="4" t="s">
        <v>52</v>
      </c>
      <c r="O65" s="4" t="s">
        <v>53</v>
      </c>
      <c r="P65" s="12"/>
    </row>
    <row r="66" spans="1:16" x14ac:dyDescent="0.2">
      <c r="A66" t="s">
        <v>35</v>
      </c>
      <c r="B66" t="s">
        <v>22</v>
      </c>
      <c r="C66">
        <v>87.9</v>
      </c>
      <c r="D66">
        <f>100-C66</f>
        <v>12.099999999999994</v>
      </c>
      <c r="E66">
        <v>76</v>
      </c>
      <c r="F66">
        <v>82</v>
      </c>
      <c r="G66">
        <v>211</v>
      </c>
      <c r="H66">
        <f>SUM(E66:G66)</f>
        <v>369</v>
      </c>
      <c r="I66">
        <f>E66/H66*100</f>
        <v>20.596205962059621</v>
      </c>
      <c r="J66">
        <f>F66/H66*100</f>
        <v>22.222222222222221</v>
      </c>
      <c r="K66">
        <f>G66/H66*100</f>
        <v>57.181571815718158</v>
      </c>
      <c r="L66" s="8" t="s">
        <v>36</v>
      </c>
      <c r="M66" s="2">
        <f>SUM(F66,G66)</f>
        <v>293</v>
      </c>
      <c r="N66" s="6">
        <f>F66/M66*100</f>
        <v>27.986348122866893</v>
      </c>
      <c r="O66" s="6">
        <f>G66/M66*100</f>
        <v>72.013651877133114</v>
      </c>
      <c r="P66" s="6"/>
    </row>
    <row r="67" spans="1:16" x14ac:dyDescent="0.2">
      <c r="A67" t="s">
        <v>37</v>
      </c>
      <c r="B67" t="s">
        <v>24</v>
      </c>
      <c r="C67">
        <v>86.9</v>
      </c>
      <c r="D67">
        <f t="shared" ref="D67:D69" si="31">100-C67</f>
        <v>13.099999999999994</v>
      </c>
      <c r="E67">
        <v>389</v>
      </c>
      <c r="F67">
        <v>452</v>
      </c>
      <c r="G67">
        <v>1033</v>
      </c>
      <c r="H67">
        <f t="shared" ref="H67:H69" si="32">SUM(E67:G67)</f>
        <v>1874</v>
      </c>
      <c r="I67">
        <f t="shared" ref="I67:I69" si="33">E67/H67*100</f>
        <v>20.757737459978657</v>
      </c>
      <c r="J67">
        <f t="shared" ref="J67:J69" si="34">F67/H67*100</f>
        <v>24.119530416221984</v>
      </c>
      <c r="K67">
        <f t="shared" ref="K67:K69" si="35">G67/H67*100</f>
        <v>55.122732123799359</v>
      </c>
      <c r="L67" s="8" t="s">
        <v>36</v>
      </c>
      <c r="M67" s="2">
        <f t="shared" ref="M67:M69" si="36">SUM(F67,G67)</f>
        <v>1485</v>
      </c>
      <c r="N67" s="6">
        <f t="shared" ref="N67:N69" si="37">F67/M67*100</f>
        <v>30.437710437710436</v>
      </c>
      <c r="O67" s="6">
        <f t="shared" ref="O67:O69" si="38">G67/M67*100</f>
        <v>69.562289562289564</v>
      </c>
      <c r="P67" s="6"/>
    </row>
    <row r="68" spans="1:16" x14ac:dyDescent="0.2">
      <c r="A68" t="s">
        <v>38</v>
      </c>
      <c r="B68" t="s">
        <v>28</v>
      </c>
      <c r="C68">
        <v>82.1</v>
      </c>
      <c r="D68">
        <f t="shared" si="31"/>
        <v>17.900000000000006</v>
      </c>
      <c r="E68">
        <v>780</v>
      </c>
      <c r="F68">
        <v>101</v>
      </c>
      <c r="G68">
        <v>152</v>
      </c>
      <c r="H68">
        <f t="shared" si="32"/>
        <v>1033</v>
      </c>
      <c r="I68">
        <f t="shared" si="33"/>
        <v>75.508228460793802</v>
      </c>
      <c r="J68">
        <f t="shared" si="34"/>
        <v>9.7773475314617624</v>
      </c>
      <c r="K68">
        <f t="shared" si="35"/>
        <v>14.714424007744434</v>
      </c>
      <c r="L68" s="8" t="s">
        <v>39</v>
      </c>
      <c r="M68" s="2">
        <f t="shared" si="36"/>
        <v>253</v>
      </c>
      <c r="N68" s="6">
        <f t="shared" si="37"/>
        <v>39.920948616600796</v>
      </c>
      <c r="O68" s="6">
        <f t="shared" si="38"/>
        <v>60.079051383399204</v>
      </c>
      <c r="P68" s="6"/>
    </row>
    <row r="69" spans="1:16" x14ac:dyDescent="0.2">
      <c r="A69" t="s">
        <v>40</v>
      </c>
      <c r="B69" t="s">
        <v>30</v>
      </c>
      <c r="C69">
        <v>86.1</v>
      </c>
      <c r="D69">
        <f t="shared" si="31"/>
        <v>13.900000000000006</v>
      </c>
      <c r="E69">
        <v>1715</v>
      </c>
      <c r="F69">
        <v>168</v>
      </c>
      <c r="G69">
        <v>583</v>
      </c>
      <c r="H69">
        <f t="shared" si="32"/>
        <v>2466</v>
      </c>
      <c r="I69">
        <f t="shared" si="33"/>
        <v>69.54582319545824</v>
      </c>
      <c r="J69">
        <f t="shared" si="34"/>
        <v>6.8126520681265204</v>
      </c>
      <c r="K69">
        <f t="shared" si="35"/>
        <v>23.641524736415249</v>
      </c>
      <c r="L69" s="8" t="s">
        <v>39</v>
      </c>
      <c r="M69" s="2">
        <f t="shared" si="36"/>
        <v>751</v>
      </c>
      <c r="N69" s="6">
        <f t="shared" si="37"/>
        <v>22.370173102529961</v>
      </c>
      <c r="O69" s="6">
        <f t="shared" si="38"/>
        <v>77.629826897470039</v>
      </c>
      <c r="P69" s="6"/>
    </row>
    <row r="70" spans="1:16" x14ac:dyDescent="0.2">
      <c r="K70" s="8"/>
      <c r="L70" s="2"/>
      <c r="M70" s="2"/>
      <c r="N70" s="2"/>
      <c r="O70" s="2"/>
      <c r="P70" s="2"/>
    </row>
    <row r="71" spans="1:16" x14ac:dyDescent="0.2">
      <c r="K71" s="8"/>
      <c r="L71" s="2"/>
      <c r="N71" s="13" t="s">
        <v>4</v>
      </c>
      <c r="O71" s="13"/>
      <c r="P71" s="2"/>
    </row>
    <row r="72" spans="1:16" ht="85" x14ac:dyDescent="0.2">
      <c r="A72" t="s">
        <v>41</v>
      </c>
      <c r="B72" s="9" t="s">
        <v>6</v>
      </c>
      <c r="C72" s="10" t="s">
        <v>12</v>
      </c>
      <c r="D72" s="4" t="s">
        <v>13</v>
      </c>
      <c r="E72" s="4" t="s">
        <v>14</v>
      </c>
      <c r="F72" s="4" t="s">
        <v>15</v>
      </c>
      <c r="G72" s="4" t="s">
        <v>16</v>
      </c>
      <c r="H72" s="4" t="s">
        <v>17</v>
      </c>
      <c r="I72" s="4" t="s">
        <v>18</v>
      </c>
      <c r="J72" s="4" t="s">
        <v>19</v>
      </c>
      <c r="K72" s="4" t="s">
        <v>20</v>
      </c>
      <c r="L72" s="8">
        <v>452</v>
      </c>
      <c r="M72" s="4" t="s">
        <v>51</v>
      </c>
      <c r="N72" s="4" t="s">
        <v>52</v>
      </c>
      <c r="O72" s="4" t="s">
        <v>53</v>
      </c>
      <c r="P72" s="2"/>
    </row>
    <row r="73" spans="1:16" x14ac:dyDescent="0.2">
      <c r="A73" t="s">
        <v>35</v>
      </c>
      <c r="B73" t="s">
        <v>42</v>
      </c>
      <c r="C73">
        <v>88.7</v>
      </c>
      <c r="D73">
        <f>100-C73</f>
        <v>11.299999999999997</v>
      </c>
      <c r="E73">
        <v>307</v>
      </c>
      <c r="F73">
        <v>33</v>
      </c>
      <c r="G73">
        <v>75</v>
      </c>
      <c r="H73">
        <f>SUM(E73:G73)</f>
        <v>415</v>
      </c>
      <c r="I73">
        <f>E73/H73*100</f>
        <v>73.97590361445782</v>
      </c>
      <c r="J73">
        <f>F73/H73*100</f>
        <v>7.9518072289156621</v>
      </c>
      <c r="K73">
        <f>G73/H73*100</f>
        <v>18.072289156626507</v>
      </c>
      <c r="L73" s="8" t="s">
        <v>39</v>
      </c>
      <c r="M73" s="2">
        <f t="shared" ref="M73:M76" si="39">SUM(F73,G73)</f>
        <v>108</v>
      </c>
      <c r="N73" s="6">
        <f t="shared" ref="N73:N76" si="40">F73/M73*100</f>
        <v>30.555555555555557</v>
      </c>
      <c r="O73" s="6">
        <f t="shared" ref="O73:O76" si="41">G73/M73*100</f>
        <v>69.444444444444443</v>
      </c>
      <c r="P73" s="2"/>
    </row>
    <row r="74" spans="1:16" x14ac:dyDescent="0.2">
      <c r="A74" t="s">
        <v>37</v>
      </c>
      <c r="B74" t="s">
        <v>43</v>
      </c>
      <c r="C74">
        <v>86</v>
      </c>
      <c r="D74">
        <f t="shared" ref="D74:D76" si="42">100-C74</f>
        <v>14</v>
      </c>
      <c r="E74">
        <v>2529</v>
      </c>
      <c r="F74">
        <v>335</v>
      </c>
      <c r="G74">
        <v>749</v>
      </c>
      <c r="H74">
        <f t="shared" ref="H74:H76" si="43">SUM(E74:G74)</f>
        <v>3613</v>
      </c>
      <c r="I74">
        <f t="shared" ref="I74:I76" si="44">E74/H74*100</f>
        <v>69.997232216994192</v>
      </c>
      <c r="J74">
        <f t="shared" ref="J74:J76" si="45">F74/H74*100</f>
        <v>9.2720730694713538</v>
      </c>
      <c r="K74">
        <f t="shared" ref="K74:K76" si="46">G74/H74*100</f>
        <v>20.730694713534458</v>
      </c>
      <c r="L74" s="8" t="s">
        <v>39</v>
      </c>
      <c r="M74" s="2">
        <f t="shared" si="39"/>
        <v>1084</v>
      </c>
      <c r="N74" s="6">
        <f t="shared" si="40"/>
        <v>30.904059040590404</v>
      </c>
      <c r="O74" s="6">
        <f t="shared" si="41"/>
        <v>69.095940959409603</v>
      </c>
      <c r="P74" s="2"/>
    </row>
    <row r="75" spans="1:16" x14ac:dyDescent="0.2">
      <c r="A75" t="s">
        <v>38</v>
      </c>
      <c r="B75" t="s">
        <v>26</v>
      </c>
      <c r="C75">
        <v>92.2</v>
      </c>
      <c r="D75">
        <f t="shared" si="42"/>
        <v>7.7999999999999972</v>
      </c>
      <c r="E75">
        <v>114</v>
      </c>
      <c r="F75">
        <v>102</v>
      </c>
      <c r="G75">
        <v>189</v>
      </c>
      <c r="H75">
        <f t="shared" si="43"/>
        <v>405</v>
      </c>
      <c r="I75">
        <f t="shared" si="44"/>
        <v>28.148148148148149</v>
      </c>
      <c r="J75">
        <f t="shared" si="45"/>
        <v>25.185185185185183</v>
      </c>
      <c r="K75">
        <f t="shared" si="46"/>
        <v>46.666666666666664</v>
      </c>
      <c r="L75" s="8" t="s">
        <v>36</v>
      </c>
      <c r="M75" s="2">
        <f t="shared" si="39"/>
        <v>291</v>
      </c>
      <c r="N75" s="6">
        <f t="shared" si="40"/>
        <v>35.051546391752574</v>
      </c>
      <c r="O75" s="6">
        <f t="shared" si="41"/>
        <v>64.948453608247419</v>
      </c>
      <c r="P75" s="2"/>
    </row>
    <row r="76" spans="1:16" x14ac:dyDescent="0.2">
      <c r="A76" t="s">
        <v>40</v>
      </c>
      <c r="B76" t="s">
        <v>44</v>
      </c>
      <c r="C76">
        <v>93.4</v>
      </c>
      <c r="D76">
        <f t="shared" si="42"/>
        <v>6.5999999999999943</v>
      </c>
      <c r="E76">
        <v>243</v>
      </c>
      <c r="F76">
        <v>287</v>
      </c>
      <c r="G76">
        <v>622</v>
      </c>
      <c r="H76">
        <f t="shared" si="43"/>
        <v>1152</v>
      </c>
      <c r="I76">
        <f t="shared" si="44"/>
        <v>21.09375</v>
      </c>
      <c r="J76">
        <f t="shared" si="45"/>
        <v>24.913194444444446</v>
      </c>
      <c r="K76">
        <f t="shared" si="46"/>
        <v>53.993055555555557</v>
      </c>
      <c r="L76" s="8" t="s">
        <v>36</v>
      </c>
      <c r="M76" s="2">
        <f t="shared" si="39"/>
        <v>909</v>
      </c>
      <c r="N76" s="6">
        <f t="shared" si="40"/>
        <v>31.573157315731574</v>
      </c>
      <c r="O76" s="6">
        <f t="shared" si="41"/>
        <v>68.426842684268436</v>
      </c>
      <c r="P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A79" s="7" t="s">
        <v>45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A81" t="s">
        <v>34</v>
      </c>
      <c r="K81" s="8"/>
      <c r="L81" s="2"/>
      <c r="N81" s="13" t="s">
        <v>4</v>
      </c>
      <c r="O81" s="13"/>
      <c r="P81" s="2"/>
    </row>
    <row r="82" spans="1:16" ht="85" x14ac:dyDescent="0.2">
      <c r="A82" t="s">
        <v>46</v>
      </c>
      <c r="B82" s="9" t="s">
        <v>6</v>
      </c>
      <c r="C82" s="10" t="s">
        <v>12</v>
      </c>
      <c r="D82" s="4" t="s">
        <v>13</v>
      </c>
      <c r="E82" s="4" t="s">
        <v>14</v>
      </c>
      <c r="F82" s="4" t="s">
        <v>15</v>
      </c>
      <c r="G82" s="4" t="s">
        <v>16</v>
      </c>
      <c r="H82" s="4" t="s">
        <v>17</v>
      </c>
      <c r="I82" s="4" t="s">
        <v>18</v>
      </c>
      <c r="J82" s="4" t="s">
        <v>19</v>
      </c>
      <c r="K82" s="4" t="s">
        <v>20</v>
      </c>
      <c r="L82" s="8">
        <v>451</v>
      </c>
      <c r="M82" s="4" t="s">
        <v>51</v>
      </c>
      <c r="N82" s="4" t="s">
        <v>52</v>
      </c>
      <c r="O82" s="4" t="s">
        <v>53</v>
      </c>
      <c r="P82" s="2"/>
    </row>
    <row r="83" spans="1:16" x14ac:dyDescent="0.2">
      <c r="A83" t="s">
        <v>47</v>
      </c>
      <c r="B83" t="s">
        <v>22</v>
      </c>
      <c r="C83">
        <v>86</v>
      </c>
      <c r="D83">
        <f>100-C83</f>
        <v>14</v>
      </c>
      <c r="E83">
        <v>31</v>
      </c>
      <c r="F83">
        <v>31</v>
      </c>
      <c r="G83">
        <v>85</v>
      </c>
      <c r="H83">
        <f>SUM(E83:G83)</f>
        <v>147</v>
      </c>
      <c r="I83">
        <f>E83/H83*100</f>
        <v>21.088435374149661</v>
      </c>
      <c r="J83">
        <f>F83/H83*100</f>
        <v>21.088435374149661</v>
      </c>
      <c r="K83">
        <f>G83/H83*100</f>
        <v>57.823129251700678</v>
      </c>
      <c r="L83" s="8" t="s">
        <v>36</v>
      </c>
      <c r="M83" s="2">
        <f t="shared" ref="M83:M85" si="47">SUM(F83,G83)</f>
        <v>116</v>
      </c>
      <c r="N83" s="6">
        <f t="shared" ref="N83:N85" si="48">F83/M83*100</f>
        <v>26.72413793103448</v>
      </c>
      <c r="O83" s="6">
        <f t="shared" ref="O83:O85" si="49">G83/M83*100</f>
        <v>73.275862068965509</v>
      </c>
      <c r="P83" s="2"/>
    </row>
    <row r="84" spans="1:16" x14ac:dyDescent="0.2">
      <c r="A84" t="s">
        <v>48</v>
      </c>
      <c r="B84" t="s">
        <v>28</v>
      </c>
      <c r="C84">
        <v>82.5</v>
      </c>
      <c r="D84">
        <f t="shared" ref="D84:D85" si="50">100-C84</f>
        <v>17.5</v>
      </c>
      <c r="E84">
        <v>272</v>
      </c>
      <c r="F84">
        <v>21</v>
      </c>
      <c r="G84">
        <v>39</v>
      </c>
      <c r="H84">
        <f t="shared" ref="H84:H85" si="51">SUM(E84:G84)</f>
        <v>332</v>
      </c>
      <c r="I84">
        <f t="shared" ref="I84:I85" si="52">E84/H84*100</f>
        <v>81.92771084337349</v>
      </c>
      <c r="J84">
        <f t="shared" ref="J84:J85" si="53">F84/H84*100</f>
        <v>6.3253012048192767</v>
      </c>
      <c r="K84">
        <f t="shared" ref="K84:K85" si="54">G84/H84*100</f>
        <v>11.746987951807229</v>
      </c>
      <c r="L84" s="8" t="s">
        <v>39</v>
      </c>
      <c r="M84" s="2">
        <f t="shared" si="47"/>
        <v>60</v>
      </c>
      <c r="N84" s="6">
        <f t="shared" si="48"/>
        <v>35</v>
      </c>
      <c r="O84" s="6">
        <f t="shared" si="49"/>
        <v>65</v>
      </c>
      <c r="P84" s="2"/>
    </row>
    <row r="85" spans="1:16" x14ac:dyDescent="0.2">
      <c r="A85" t="s">
        <v>49</v>
      </c>
      <c r="B85" t="s">
        <v>30</v>
      </c>
      <c r="C85">
        <v>82.4</v>
      </c>
      <c r="D85">
        <f t="shared" si="50"/>
        <v>17.599999999999994</v>
      </c>
      <c r="E85">
        <v>98</v>
      </c>
      <c r="F85">
        <v>4</v>
      </c>
      <c r="G85">
        <v>20</v>
      </c>
      <c r="H85">
        <f t="shared" si="51"/>
        <v>122</v>
      </c>
      <c r="I85">
        <f t="shared" si="52"/>
        <v>80.327868852459019</v>
      </c>
      <c r="J85">
        <f t="shared" si="53"/>
        <v>3.278688524590164</v>
      </c>
      <c r="K85">
        <f t="shared" si="54"/>
        <v>16.393442622950818</v>
      </c>
      <c r="L85" s="8" t="s">
        <v>39</v>
      </c>
      <c r="M85" s="2">
        <f t="shared" si="47"/>
        <v>24</v>
      </c>
      <c r="N85" s="6">
        <f t="shared" si="48"/>
        <v>16.666666666666664</v>
      </c>
      <c r="O85" s="6">
        <f t="shared" si="49"/>
        <v>83.333333333333343</v>
      </c>
      <c r="P85" s="2"/>
    </row>
    <row r="86" spans="1:16" x14ac:dyDescent="0.2">
      <c r="L86" s="8"/>
      <c r="M86" s="2"/>
      <c r="N86" s="2"/>
      <c r="O86" s="2"/>
      <c r="P86" s="2"/>
    </row>
    <row r="87" spans="1:16" x14ac:dyDescent="0.2">
      <c r="L87" s="8"/>
      <c r="M87" s="2"/>
      <c r="N87" s="2"/>
      <c r="O87" s="2"/>
      <c r="P87" s="2"/>
    </row>
    <row r="88" spans="1:16" x14ac:dyDescent="0.2">
      <c r="L88" s="8"/>
      <c r="N88" s="13" t="s">
        <v>4</v>
      </c>
      <c r="O88" s="13"/>
      <c r="P88" s="2"/>
    </row>
    <row r="89" spans="1:16" ht="85" x14ac:dyDescent="0.2">
      <c r="A89" t="s">
        <v>41</v>
      </c>
      <c r="B89" s="9" t="s">
        <v>6</v>
      </c>
      <c r="C89" s="10" t="s">
        <v>12</v>
      </c>
      <c r="D89" s="4" t="s">
        <v>13</v>
      </c>
      <c r="E89" s="4" t="s">
        <v>14</v>
      </c>
      <c r="F89" s="4" t="s">
        <v>15</v>
      </c>
      <c r="G89" s="4" t="s">
        <v>16</v>
      </c>
      <c r="H89" s="4" t="s">
        <v>17</v>
      </c>
      <c r="I89" s="4" t="s">
        <v>18</v>
      </c>
      <c r="J89" s="4" t="s">
        <v>19</v>
      </c>
      <c r="K89" s="4" t="s">
        <v>20</v>
      </c>
      <c r="L89" s="8">
        <v>452</v>
      </c>
      <c r="M89" s="4" t="s">
        <v>51</v>
      </c>
      <c r="N89" s="4" t="s">
        <v>52</v>
      </c>
      <c r="O89" s="4" t="s">
        <v>53</v>
      </c>
      <c r="P89" s="2"/>
    </row>
    <row r="90" spans="1:16" x14ac:dyDescent="0.2">
      <c r="A90" t="s">
        <v>47</v>
      </c>
      <c r="B90" t="s">
        <v>32</v>
      </c>
      <c r="C90">
        <v>86.2</v>
      </c>
      <c r="D90">
        <f>100-C90</f>
        <v>13.799999999999997</v>
      </c>
      <c r="E90">
        <v>83</v>
      </c>
      <c r="F90">
        <v>8</v>
      </c>
      <c r="G90">
        <v>22</v>
      </c>
      <c r="H90">
        <f>SUM(E90:G90)</f>
        <v>113</v>
      </c>
      <c r="I90">
        <f>E90/H90*100</f>
        <v>73.451327433628322</v>
      </c>
      <c r="J90">
        <f>F90/H90*100</f>
        <v>7.0796460176991154</v>
      </c>
      <c r="K90">
        <f>G90/H90*100</f>
        <v>19.469026548672566</v>
      </c>
      <c r="L90" s="8" t="s">
        <v>39</v>
      </c>
      <c r="M90" s="2">
        <f t="shared" ref="M90:M92" si="55">SUM(F90,G90)</f>
        <v>30</v>
      </c>
      <c r="N90" s="6">
        <f t="shared" ref="N90:N92" si="56">F90/M90*100</f>
        <v>26.666666666666668</v>
      </c>
      <c r="O90" s="6">
        <f t="shared" ref="O90:O92" si="57">G90/M90*100</f>
        <v>73.333333333333329</v>
      </c>
      <c r="P90" s="2"/>
    </row>
    <row r="91" spans="1:16" x14ac:dyDescent="0.2">
      <c r="A91" t="s">
        <v>48</v>
      </c>
      <c r="B91" t="s">
        <v>24</v>
      </c>
      <c r="C91">
        <v>86.6</v>
      </c>
      <c r="D91">
        <f t="shared" ref="D91:D92" si="58">100-C91</f>
        <v>13.400000000000006</v>
      </c>
      <c r="E91">
        <v>14</v>
      </c>
      <c r="F91">
        <v>11</v>
      </c>
      <c r="G91">
        <v>62</v>
      </c>
      <c r="H91">
        <f t="shared" ref="H91:H92" si="59">SUM(E91:G91)</f>
        <v>87</v>
      </c>
      <c r="I91">
        <f t="shared" ref="I91:I92" si="60">E91/H91*100</f>
        <v>16.091954022988507</v>
      </c>
      <c r="J91">
        <f t="shared" ref="J91:J92" si="61">F91/H91*100</f>
        <v>12.643678160919542</v>
      </c>
      <c r="K91">
        <f t="shared" ref="K91:K92" si="62">G91/H91*100</f>
        <v>71.264367816091962</v>
      </c>
      <c r="L91" s="8" t="s">
        <v>36</v>
      </c>
      <c r="M91" s="2">
        <f t="shared" si="55"/>
        <v>73</v>
      </c>
      <c r="N91" s="6">
        <f t="shared" si="56"/>
        <v>15.068493150684931</v>
      </c>
      <c r="O91" s="6">
        <f t="shared" si="57"/>
        <v>84.93150684931507</v>
      </c>
      <c r="P91" s="2"/>
    </row>
    <row r="92" spans="1:16" x14ac:dyDescent="0.2">
      <c r="A92" t="s">
        <v>49</v>
      </c>
      <c r="B92" t="s">
        <v>26</v>
      </c>
      <c r="C92">
        <v>87.5</v>
      </c>
      <c r="D92">
        <f t="shared" si="58"/>
        <v>12.5</v>
      </c>
      <c r="E92">
        <v>8</v>
      </c>
      <c r="F92">
        <v>7</v>
      </c>
      <c r="G92">
        <v>22</v>
      </c>
      <c r="H92">
        <f t="shared" si="59"/>
        <v>37</v>
      </c>
      <c r="I92">
        <f t="shared" si="60"/>
        <v>21.621621621621621</v>
      </c>
      <c r="J92">
        <f t="shared" si="61"/>
        <v>18.918918918918919</v>
      </c>
      <c r="K92">
        <f t="shared" si="62"/>
        <v>59.45945945945946</v>
      </c>
      <c r="L92" s="8" t="s">
        <v>36</v>
      </c>
      <c r="M92" s="2">
        <f t="shared" si="55"/>
        <v>29</v>
      </c>
      <c r="N92" s="6">
        <f t="shared" si="56"/>
        <v>24.137931034482758</v>
      </c>
      <c r="O92" s="6">
        <f t="shared" si="57"/>
        <v>75.862068965517238</v>
      </c>
      <c r="P92" s="2"/>
    </row>
    <row r="95" spans="1:16" x14ac:dyDescent="0.2">
      <c r="A95" s="1" t="s">
        <v>54</v>
      </c>
    </row>
    <row r="97" spans="1:10" x14ac:dyDescent="0.2">
      <c r="A97" t="s">
        <v>55</v>
      </c>
    </row>
    <row r="99" spans="1:10" x14ac:dyDescent="0.2">
      <c r="A99" t="s">
        <v>3</v>
      </c>
      <c r="H99" t="s">
        <v>4</v>
      </c>
    </row>
    <row r="100" spans="1:10" x14ac:dyDescent="0.2">
      <c r="G100" s="14" t="s">
        <v>56</v>
      </c>
      <c r="H100" s="14"/>
      <c r="I100" s="14"/>
    </row>
    <row r="101" spans="1:10" x14ac:dyDescent="0.2">
      <c r="A101" t="s">
        <v>5</v>
      </c>
      <c r="B101" t="s">
        <v>6</v>
      </c>
      <c r="C101" t="s">
        <v>57</v>
      </c>
      <c r="D101" t="s">
        <v>58</v>
      </c>
      <c r="E101" t="s">
        <v>59</v>
      </c>
      <c r="F101" t="s">
        <v>60</v>
      </c>
      <c r="G101" t="s">
        <v>61</v>
      </c>
      <c r="H101" t="s">
        <v>62</v>
      </c>
      <c r="I101" t="s">
        <v>63</v>
      </c>
      <c r="J101" s="16" t="s">
        <v>68</v>
      </c>
    </row>
    <row r="102" spans="1:10" x14ac:dyDescent="0.2">
      <c r="A102" s="15" t="s">
        <v>21</v>
      </c>
      <c r="B102" t="s">
        <v>22</v>
      </c>
      <c r="C102">
        <v>24450</v>
      </c>
      <c r="D102">
        <v>31716</v>
      </c>
      <c r="E102">
        <v>39478</v>
      </c>
      <c r="F102">
        <v>13235</v>
      </c>
      <c r="G102">
        <f>C102/F102</f>
        <v>1.8473743860974687</v>
      </c>
      <c r="H102">
        <f>D102/F102</f>
        <v>2.3963732527389499</v>
      </c>
      <c r="I102">
        <f>E102/F102</f>
        <v>2.9828485077446167</v>
      </c>
      <c r="J102">
        <f>AVERAGE(F102:F104)</f>
        <v>11065</v>
      </c>
    </row>
    <row r="103" spans="1:10" x14ac:dyDescent="0.2">
      <c r="A103" s="15" t="s">
        <v>23</v>
      </c>
      <c r="B103" t="s">
        <v>24</v>
      </c>
      <c r="C103">
        <v>23206</v>
      </c>
      <c r="D103">
        <v>34249</v>
      </c>
      <c r="E103">
        <v>36023</v>
      </c>
      <c r="F103">
        <v>11146</v>
      </c>
      <c r="G103">
        <f t="shared" ref="G103:G107" si="63">C103/F103</f>
        <v>2.0820025121119685</v>
      </c>
      <c r="H103">
        <f t="shared" ref="H103:H107" si="64">D103/F103</f>
        <v>3.0727615287995693</v>
      </c>
      <c r="I103">
        <f t="shared" ref="I103:I107" si="65">E103/F103</f>
        <v>3.2319217656558408</v>
      </c>
      <c r="J103">
        <f>AVERAGE(F102:F104)</f>
        <v>11065</v>
      </c>
    </row>
    <row r="104" spans="1:10" x14ac:dyDescent="0.2">
      <c r="A104" s="15" t="s">
        <v>25</v>
      </c>
      <c r="B104" t="s">
        <v>26</v>
      </c>
      <c r="C104">
        <v>943</v>
      </c>
      <c r="D104">
        <v>21260</v>
      </c>
      <c r="E104">
        <v>26700</v>
      </c>
      <c r="F104">
        <v>8814</v>
      </c>
      <c r="G104">
        <f t="shared" si="63"/>
        <v>0.10698888132516451</v>
      </c>
      <c r="H104">
        <f t="shared" si="64"/>
        <v>2.4120717041071025</v>
      </c>
      <c r="I104">
        <f t="shared" si="65"/>
        <v>3.0292716133424098</v>
      </c>
      <c r="J104">
        <f>AVERAGE(F102:F104)</f>
        <v>11065</v>
      </c>
    </row>
    <row r="105" spans="1:10" x14ac:dyDescent="0.2">
      <c r="A105" s="15" t="s">
        <v>27</v>
      </c>
      <c r="B105" t="s">
        <v>28</v>
      </c>
      <c r="C105">
        <v>1972</v>
      </c>
      <c r="D105">
        <v>31414</v>
      </c>
      <c r="E105">
        <v>39765</v>
      </c>
      <c r="F105">
        <v>11963</v>
      </c>
      <c r="G105">
        <f t="shared" si="63"/>
        <v>0.16484159491766279</v>
      </c>
      <c r="H105">
        <f t="shared" si="64"/>
        <v>2.6259299506812672</v>
      </c>
      <c r="I105">
        <f t="shared" si="65"/>
        <v>3.3239989969071302</v>
      </c>
      <c r="J105">
        <f>AVERAGE(F105:F107)</f>
        <v>8360.3333333333339</v>
      </c>
    </row>
    <row r="106" spans="1:10" x14ac:dyDescent="0.2">
      <c r="A106" s="15" t="s">
        <v>29</v>
      </c>
      <c r="B106" t="s">
        <v>30</v>
      </c>
      <c r="C106">
        <v>1110</v>
      </c>
      <c r="D106">
        <v>16769</v>
      </c>
      <c r="E106">
        <v>25763</v>
      </c>
      <c r="F106">
        <v>6545</v>
      </c>
      <c r="G106">
        <f t="shared" si="63"/>
        <v>0.16959511077158135</v>
      </c>
      <c r="H106">
        <f t="shared" si="64"/>
        <v>2.5621084797555387</v>
      </c>
      <c r="I106">
        <f t="shared" si="65"/>
        <v>3.9362872421695951</v>
      </c>
      <c r="J106">
        <f>AVERAGE(F105:F107)</f>
        <v>8360.3333333333339</v>
      </c>
    </row>
    <row r="107" spans="1:10" x14ac:dyDescent="0.2">
      <c r="A107" s="15" t="s">
        <v>31</v>
      </c>
      <c r="B107" t="s">
        <v>32</v>
      </c>
      <c r="C107">
        <v>1121</v>
      </c>
      <c r="D107">
        <v>16808</v>
      </c>
      <c r="E107">
        <v>22184</v>
      </c>
      <c r="F107">
        <v>6573</v>
      </c>
      <c r="G107">
        <f t="shared" si="63"/>
        <v>0.17054617374106193</v>
      </c>
      <c r="H107">
        <f t="shared" si="64"/>
        <v>2.5571276433896242</v>
      </c>
      <c r="I107">
        <f t="shared" si="65"/>
        <v>3.3750190171915411</v>
      </c>
      <c r="J107">
        <f>AVERAGE(F105:F107)</f>
        <v>8360.3333333333339</v>
      </c>
    </row>
    <row r="109" spans="1:10" x14ac:dyDescent="0.2">
      <c r="A109" t="s">
        <v>64</v>
      </c>
      <c r="J109" s="16"/>
    </row>
    <row r="110" spans="1:10" x14ac:dyDescent="0.2">
      <c r="G110" s="14" t="s">
        <v>56</v>
      </c>
      <c r="H110" s="14"/>
      <c r="I110" s="14"/>
    </row>
    <row r="111" spans="1:10" x14ac:dyDescent="0.2">
      <c r="A111" t="s">
        <v>5</v>
      </c>
      <c r="B111" t="s">
        <v>6</v>
      </c>
      <c r="C111" t="s">
        <v>57</v>
      </c>
      <c r="D111" t="s">
        <v>58</v>
      </c>
      <c r="E111" t="s">
        <v>59</v>
      </c>
      <c r="F111" t="s">
        <v>60</v>
      </c>
      <c r="G111" t="s">
        <v>61</v>
      </c>
      <c r="H111" t="s">
        <v>62</v>
      </c>
      <c r="I111" t="s">
        <v>63</v>
      </c>
      <c r="J111" s="16" t="s">
        <v>68</v>
      </c>
    </row>
    <row r="112" spans="1:10" x14ac:dyDescent="0.2">
      <c r="A112" s="16" t="s">
        <v>35</v>
      </c>
      <c r="B112" s="17">
        <v>1</v>
      </c>
      <c r="C112">
        <v>29565</v>
      </c>
      <c r="D112">
        <v>30219</v>
      </c>
      <c r="E112">
        <v>29493</v>
      </c>
      <c r="F112">
        <v>16144</v>
      </c>
      <c r="G112">
        <f>C112/F112</f>
        <v>1.8313305252725471</v>
      </c>
      <c r="H112">
        <f>D112/F112</f>
        <v>1.8718409316154609</v>
      </c>
      <c r="I112">
        <f>E112/F112</f>
        <v>1.826870664023786</v>
      </c>
      <c r="J112">
        <f>AVERAGE(F112:F115)</f>
        <v>16016.25</v>
      </c>
    </row>
    <row r="113" spans="1:10" x14ac:dyDescent="0.2">
      <c r="A113" s="16" t="s">
        <v>37</v>
      </c>
      <c r="B113" s="17">
        <v>2</v>
      </c>
      <c r="C113">
        <v>28508</v>
      </c>
      <c r="D113">
        <v>29781</v>
      </c>
      <c r="E113">
        <v>35929</v>
      </c>
      <c r="F113">
        <v>17212</v>
      </c>
      <c r="G113">
        <f t="shared" ref="G113:G115" si="66">C113/F113</f>
        <v>1.6562863118754358</v>
      </c>
      <c r="H113">
        <f t="shared" ref="H113:H115" si="67">D113/F113</f>
        <v>1.7302463397629562</v>
      </c>
      <c r="I113">
        <f t="shared" ref="I113:I115" si="68">E113/F113</f>
        <v>2.0874389960492681</v>
      </c>
      <c r="J113">
        <f>AVERAGE(F112:F115)</f>
        <v>16016.25</v>
      </c>
    </row>
    <row r="114" spans="1:10" x14ac:dyDescent="0.2">
      <c r="A114" s="16" t="s">
        <v>38</v>
      </c>
      <c r="B114" s="17">
        <v>3</v>
      </c>
      <c r="C114">
        <v>28232</v>
      </c>
      <c r="D114">
        <v>32271</v>
      </c>
      <c r="E114">
        <v>33719</v>
      </c>
      <c r="F114">
        <v>16260</v>
      </c>
      <c r="G114">
        <f t="shared" si="66"/>
        <v>1.7362853628536286</v>
      </c>
      <c r="H114">
        <f t="shared" si="67"/>
        <v>1.9846863468634686</v>
      </c>
      <c r="I114">
        <f t="shared" si="68"/>
        <v>2.073739237392374</v>
      </c>
      <c r="J114">
        <f>AVERAGE(F112:F115)</f>
        <v>16016.25</v>
      </c>
    </row>
    <row r="115" spans="1:10" x14ac:dyDescent="0.2">
      <c r="A115" s="16" t="s">
        <v>40</v>
      </c>
      <c r="B115" s="17">
        <v>4</v>
      </c>
      <c r="C115">
        <v>26702</v>
      </c>
      <c r="D115">
        <v>26896</v>
      </c>
      <c r="E115">
        <v>27489</v>
      </c>
      <c r="F115">
        <v>14449</v>
      </c>
      <c r="G115">
        <f t="shared" si="66"/>
        <v>1.8480171638175653</v>
      </c>
      <c r="H115">
        <f t="shared" si="67"/>
        <v>1.8614436985258496</v>
      </c>
      <c r="I115">
        <f t="shared" si="68"/>
        <v>1.9024846010104506</v>
      </c>
      <c r="J115">
        <f>AVERAGE(F112:F115)</f>
        <v>16016.25</v>
      </c>
    </row>
    <row r="116" spans="1:10" x14ac:dyDescent="0.2">
      <c r="A116" s="15"/>
    </row>
    <row r="117" spans="1:10" x14ac:dyDescent="0.2">
      <c r="A117" t="s">
        <v>65</v>
      </c>
    </row>
    <row r="118" spans="1:10" x14ac:dyDescent="0.2">
      <c r="G118" s="14" t="s">
        <v>56</v>
      </c>
      <c r="H118" s="14"/>
      <c r="I118" s="14"/>
    </row>
    <row r="119" spans="1:10" x14ac:dyDescent="0.2">
      <c r="A119" t="s">
        <v>5</v>
      </c>
      <c r="B119" t="s">
        <v>6</v>
      </c>
      <c r="C119" t="s">
        <v>57</v>
      </c>
      <c r="D119" t="s">
        <v>58</v>
      </c>
      <c r="E119" t="s">
        <v>59</v>
      </c>
      <c r="F119" t="s">
        <v>60</v>
      </c>
      <c r="G119" t="s">
        <v>61</v>
      </c>
      <c r="H119" t="s">
        <v>62</v>
      </c>
      <c r="I119" t="s">
        <v>63</v>
      </c>
      <c r="J119" s="16" t="s">
        <v>68</v>
      </c>
    </row>
    <row r="120" spans="1:10" x14ac:dyDescent="0.2">
      <c r="A120" t="s">
        <v>47</v>
      </c>
      <c r="B120" s="17">
        <v>1</v>
      </c>
      <c r="C120">
        <v>28546</v>
      </c>
      <c r="D120">
        <v>29167</v>
      </c>
      <c r="E120">
        <v>30305</v>
      </c>
      <c r="F120">
        <v>22448</v>
      </c>
      <c r="G120">
        <f>C120/F120</f>
        <v>1.2716500356379188</v>
      </c>
      <c r="H120">
        <f>D120/F120</f>
        <v>1.2993139700641483</v>
      </c>
      <c r="I120">
        <f>E120/F120</f>
        <v>1.3500089094796863</v>
      </c>
      <c r="J120">
        <f>AVERAGE(F120:F122)</f>
        <v>20260</v>
      </c>
    </row>
    <row r="121" spans="1:10" x14ac:dyDescent="0.2">
      <c r="A121" t="s">
        <v>48</v>
      </c>
      <c r="B121" s="17">
        <v>2</v>
      </c>
      <c r="C121">
        <v>24566</v>
      </c>
      <c r="D121">
        <v>26956</v>
      </c>
      <c r="E121">
        <v>28546</v>
      </c>
      <c r="F121">
        <v>21563</v>
      </c>
      <c r="G121">
        <f t="shared" ref="G121:G122" si="69">C121/F121</f>
        <v>1.1392663358530817</v>
      </c>
      <c r="H121">
        <f t="shared" ref="H121:H122" si="70">D121/F121</f>
        <v>1.2501043454064833</v>
      </c>
      <c r="I121">
        <f t="shared" ref="I121:I122" si="71">E121/F121</f>
        <v>1.323841765988035</v>
      </c>
      <c r="J121">
        <f>AVERAGE(F120:F122)</f>
        <v>20260</v>
      </c>
    </row>
    <row r="122" spans="1:10" x14ac:dyDescent="0.2">
      <c r="A122" t="s">
        <v>49</v>
      </c>
      <c r="B122" s="17">
        <v>3</v>
      </c>
      <c r="C122">
        <v>23763</v>
      </c>
      <c r="D122">
        <v>26828</v>
      </c>
      <c r="E122">
        <v>24624</v>
      </c>
      <c r="F122">
        <v>16769</v>
      </c>
      <c r="G122">
        <f t="shared" si="69"/>
        <v>1.4170791341165245</v>
      </c>
      <c r="H122">
        <f t="shared" si="70"/>
        <v>1.5998568787643868</v>
      </c>
      <c r="I122">
        <f t="shared" si="71"/>
        <v>1.4684238773928082</v>
      </c>
      <c r="J122">
        <f>AVERAGE(F120:F122)</f>
        <v>20260</v>
      </c>
    </row>
    <row r="125" spans="1:10" x14ac:dyDescent="0.2">
      <c r="A125" s="1" t="s">
        <v>66</v>
      </c>
    </row>
    <row r="127" spans="1:10" x14ac:dyDescent="0.2">
      <c r="A127" s="16" t="s">
        <v>67</v>
      </c>
      <c r="B127" s="16"/>
      <c r="C127" s="16"/>
      <c r="D127" s="16"/>
      <c r="E127" s="16"/>
      <c r="F127" s="16"/>
      <c r="G127" s="16"/>
      <c r="H127" s="16"/>
      <c r="I127" s="16"/>
    </row>
    <row r="128" spans="1:10" x14ac:dyDescent="0.2">
      <c r="A128" s="16"/>
      <c r="B128" s="16"/>
      <c r="C128" s="16"/>
      <c r="D128" s="16"/>
      <c r="E128" s="16"/>
      <c r="F128" s="16"/>
      <c r="G128" s="16"/>
      <c r="H128" s="16"/>
      <c r="I128" s="16"/>
    </row>
    <row r="129" spans="1:10" x14ac:dyDescent="0.2">
      <c r="A129" s="16" t="s">
        <v>3</v>
      </c>
      <c r="B129" s="16"/>
      <c r="C129" s="16"/>
      <c r="D129" s="16"/>
      <c r="E129" s="16"/>
      <c r="F129" s="16"/>
      <c r="G129" s="16"/>
      <c r="H129" t="s">
        <v>4</v>
      </c>
      <c r="I129" s="16"/>
    </row>
    <row r="130" spans="1:10" x14ac:dyDescent="0.2">
      <c r="A130" s="16"/>
      <c r="B130" s="16"/>
      <c r="C130" s="16"/>
      <c r="D130" s="16"/>
      <c r="E130" s="16"/>
      <c r="F130" s="16"/>
      <c r="G130" s="14" t="s">
        <v>56</v>
      </c>
      <c r="H130" s="14"/>
      <c r="I130" s="14"/>
    </row>
    <row r="131" spans="1:10" x14ac:dyDescent="0.2">
      <c r="A131" s="16" t="s">
        <v>5</v>
      </c>
      <c r="B131" s="16" t="s">
        <v>6</v>
      </c>
      <c r="C131" s="16" t="s">
        <v>57</v>
      </c>
      <c r="D131" s="16" t="s">
        <v>58</v>
      </c>
      <c r="E131" s="16" t="s">
        <v>59</v>
      </c>
      <c r="F131" s="16" t="s">
        <v>60</v>
      </c>
      <c r="G131" s="16" t="s">
        <v>61</v>
      </c>
      <c r="H131" s="16" t="s">
        <v>62</v>
      </c>
      <c r="I131" s="16" t="s">
        <v>63</v>
      </c>
      <c r="J131" s="16" t="s">
        <v>68</v>
      </c>
    </row>
    <row r="132" spans="1:10" x14ac:dyDescent="0.2">
      <c r="A132" s="15" t="s">
        <v>21</v>
      </c>
      <c r="B132" s="16" t="s">
        <v>22</v>
      </c>
      <c r="C132" s="16">
        <v>5050</v>
      </c>
      <c r="D132" s="16">
        <v>6200</v>
      </c>
      <c r="E132" s="16">
        <v>8505</v>
      </c>
      <c r="F132" s="16">
        <v>2826</v>
      </c>
      <c r="G132" s="16">
        <v>1.7869780609999999</v>
      </c>
      <c r="H132" s="16">
        <v>2.1939136590000001</v>
      </c>
      <c r="I132" s="16">
        <v>3.0095541400000001</v>
      </c>
      <c r="J132">
        <f>AVERAGE(F132:F134)</f>
        <v>2652</v>
      </c>
    </row>
    <row r="133" spans="1:10" x14ac:dyDescent="0.2">
      <c r="A133" s="15" t="s">
        <v>23</v>
      </c>
      <c r="B133" s="16" t="s">
        <v>24</v>
      </c>
      <c r="C133" s="16">
        <v>3286</v>
      </c>
      <c r="D133" s="16">
        <v>5688</v>
      </c>
      <c r="E133" s="16">
        <v>5799</v>
      </c>
      <c r="F133" s="16">
        <v>2899</v>
      </c>
      <c r="G133" s="16">
        <v>1.133494308</v>
      </c>
      <c r="H133" s="16">
        <v>1.9620558809999999</v>
      </c>
      <c r="I133" s="16">
        <v>2.0003449469999999</v>
      </c>
      <c r="J133">
        <f>AVERAGE(F132:F134)</f>
        <v>2652</v>
      </c>
    </row>
    <row r="134" spans="1:10" x14ac:dyDescent="0.2">
      <c r="A134" s="15" t="s">
        <v>25</v>
      </c>
      <c r="B134" s="16" t="s">
        <v>26</v>
      </c>
      <c r="C134" s="16">
        <v>1353</v>
      </c>
      <c r="D134" s="16">
        <v>4425</v>
      </c>
      <c r="E134" s="16">
        <v>5874</v>
      </c>
      <c r="F134" s="16">
        <v>2231</v>
      </c>
      <c r="G134" s="16">
        <v>0.60645450499999998</v>
      </c>
      <c r="H134" s="16">
        <v>1.9834155090000001</v>
      </c>
      <c r="I134" s="16">
        <v>2.632900045</v>
      </c>
      <c r="J134">
        <f>AVERAGE(F132:F134)</f>
        <v>2652</v>
      </c>
    </row>
    <row r="135" spans="1:10" x14ac:dyDescent="0.2">
      <c r="A135" s="15" t="s">
        <v>27</v>
      </c>
      <c r="B135" s="16" t="s">
        <v>28</v>
      </c>
      <c r="C135" s="16">
        <v>1835</v>
      </c>
      <c r="D135" s="16">
        <v>3967</v>
      </c>
      <c r="E135" s="16">
        <v>5235</v>
      </c>
      <c r="F135" s="16">
        <v>2821</v>
      </c>
      <c r="G135" s="16">
        <v>0.65047855399999999</v>
      </c>
      <c r="H135" s="16">
        <v>1.406238922</v>
      </c>
      <c r="I135" s="16">
        <v>1.8557249200000001</v>
      </c>
      <c r="J135">
        <f>AVERAGE(F135:F137)</f>
        <v>2325</v>
      </c>
    </row>
    <row r="136" spans="1:10" x14ac:dyDescent="0.2">
      <c r="A136" s="15" t="s">
        <v>29</v>
      </c>
      <c r="B136" s="16" t="s">
        <v>30</v>
      </c>
      <c r="C136" s="16">
        <v>1042</v>
      </c>
      <c r="D136" s="16">
        <v>3469</v>
      </c>
      <c r="E136" s="16">
        <v>4176</v>
      </c>
      <c r="F136" s="16">
        <v>2160</v>
      </c>
      <c r="G136" s="16">
        <v>0.48240740700000001</v>
      </c>
      <c r="H136" s="16">
        <v>1.606018519</v>
      </c>
      <c r="I136" s="16">
        <v>1.933333333</v>
      </c>
      <c r="J136">
        <f>AVERAGE(F135:F137)</f>
        <v>2325</v>
      </c>
    </row>
    <row r="137" spans="1:10" x14ac:dyDescent="0.2">
      <c r="A137" s="15" t="s">
        <v>31</v>
      </c>
      <c r="B137" s="16" t="s">
        <v>32</v>
      </c>
      <c r="C137" s="16">
        <v>962</v>
      </c>
      <c r="D137" s="16">
        <v>2332</v>
      </c>
      <c r="E137" s="16">
        <v>4751</v>
      </c>
      <c r="F137" s="16">
        <v>1994</v>
      </c>
      <c r="G137" s="16">
        <v>0.482447342</v>
      </c>
      <c r="H137" s="16">
        <v>1.169508526</v>
      </c>
      <c r="I137" s="16">
        <v>2.3826479439999999</v>
      </c>
      <c r="J137">
        <f>AVERAGE(F135:F137)</f>
        <v>2325</v>
      </c>
    </row>
    <row r="139" spans="1:10" x14ac:dyDescent="0.2">
      <c r="A139" t="s">
        <v>5</v>
      </c>
      <c r="B139" t="s">
        <v>6</v>
      </c>
      <c r="C139" t="s">
        <v>57</v>
      </c>
      <c r="D139" t="s">
        <v>58</v>
      </c>
      <c r="E139" t="s">
        <v>59</v>
      </c>
      <c r="F139" t="s">
        <v>60</v>
      </c>
      <c r="G139" t="s">
        <v>61</v>
      </c>
      <c r="H139" t="s">
        <v>62</v>
      </c>
      <c r="I139" t="s">
        <v>63</v>
      </c>
      <c r="J139" s="16" t="s">
        <v>68</v>
      </c>
    </row>
    <row r="140" spans="1:10" x14ac:dyDescent="0.2">
      <c r="A140" s="16" t="s">
        <v>35</v>
      </c>
      <c r="B140" s="17">
        <v>1</v>
      </c>
      <c r="C140">
        <v>4185</v>
      </c>
      <c r="D140">
        <v>3641</v>
      </c>
      <c r="E140">
        <v>4066</v>
      </c>
      <c r="F140">
        <v>2905</v>
      </c>
      <c r="G140">
        <f>C140/F140</f>
        <v>1.4406196213425129</v>
      </c>
      <c r="H140">
        <f>D140/F140</f>
        <v>1.2533562822719448</v>
      </c>
      <c r="I140">
        <f>E140/F140</f>
        <v>1.3996557659208262</v>
      </c>
      <c r="J140">
        <f>AVERAGE(F140:F143)</f>
        <v>2674</v>
      </c>
    </row>
    <row r="141" spans="1:10" x14ac:dyDescent="0.2">
      <c r="A141" s="16" t="s">
        <v>37</v>
      </c>
      <c r="B141" s="17">
        <v>2</v>
      </c>
      <c r="C141">
        <v>3504</v>
      </c>
      <c r="D141">
        <v>3441</v>
      </c>
      <c r="E141">
        <v>3950</v>
      </c>
      <c r="F141">
        <v>2558</v>
      </c>
      <c r="G141">
        <f t="shared" ref="G141:G143" si="72">C141/F141</f>
        <v>1.3698201720093823</v>
      </c>
      <c r="H141">
        <f t="shared" ref="H141:H143" si="73">D141/F141</f>
        <v>1.3451915559030492</v>
      </c>
      <c r="I141">
        <f t="shared" ref="I141:I143" si="74">E141/F141</f>
        <v>1.5441751368256451</v>
      </c>
      <c r="J141">
        <f>AVERAGE(F140:F143)</f>
        <v>2674</v>
      </c>
    </row>
    <row r="142" spans="1:10" x14ac:dyDescent="0.2">
      <c r="A142" s="16" t="s">
        <v>38</v>
      </c>
      <c r="B142" s="17">
        <v>3</v>
      </c>
      <c r="C142">
        <v>3731</v>
      </c>
      <c r="D142">
        <v>4594</v>
      </c>
      <c r="E142">
        <v>4811</v>
      </c>
      <c r="F142">
        <v>2865</v>
      </c>
      <c r="G142">
        <f t="shared" si="72"/>
        <v>1.3022687609075043</v>
      </c>
      <c r="H142">
        <f t="shared" si="73"/>
        <v>1.6034904013961606</v>
      </c>
      <c r="I142">
        <f t="shared" si="74"/>
        <v>1.6792321116928446</v>
      </c>
      <c r="J142">
        <f>AVERAGE(F140:F143)</f>
        <v>2674</v>
      </c>
    </row>
    <row r="143" spans="1:10" x14ac:dyDescent="0.2">
      <c r="A143" s="16" t="s">
        <v>40</v>
      </c>
      <c r="B143" s="17">
        <v>4</v>
      </c>
      <c r="C143">
        <v>4211</v>
      </c>
      <c r="D143">
        <v>3983</v>
      </c>
      <c r="E143">
        <v>4662</v>
      </c>
      <c r="F143">
        <v>2368</v>
      </c>
      <c r="G143">
        <f t="shared" si="72"/>
        <v>1.7782939189189189</v>
      </c>
      <c r="H143">
        <f t="shared" si="73"/>
        <v>1.6820101351351351</v>
      </c>
      <c r="I143">
        <f t="shared" si="74"/>
        <v>1.96875</v>
      </c>
      <c r="J143">
        <f>AVERAGE(F140:F143)</f>
        <v>2674</v>
      </c>
    </row>
    <row r="145" spans="1:10" x14ac:dyDescent="0.2">
      <c r="A145" t="s">
        <v>65</v>
      </c>
    </row>
    <row r="147" spans="1:10" x14ac:dyDescent="0.2">
      <c r="A147" t="s">
        <v>5</v>
      </c>
      <c r="B147" t="s">
        <v>6</v>
      </c>
      <c r="C147" t="s">
        <v>57</v>
      </c>
      <c r="D147" t="s">
        <v>58</v>
      </c>
      <c r="E147" t="s">
        <v>59</v>
      </c>
      <c r="F147" t="s">
        <v>60</v>
      </c>
      <c r="G147" t="s">
        <v>61</v>
      </c>
      <c r="H147" t="s">
        <v>62</v>
      </c>
      <c r="I147" t="s">
        <v>63</v>
      </c>
      <c r="J147" s="16" t="s">
        <v>68</v>
      </c>
    </row>
    <row r="148" spans="1:10" x14ac:dyDescent="0.2">
      <c r="A148" t="s">
        <v>47</v>
      </c>
      <c r="B148" s="17">
        <v>1</v>
      </c>
      <c r="C148">
        <v>5093</v>
      </c>
      <c r="D148">
        <v>4872</v>
      </c>
      <c r="E148">
        <v>4228</v>
      </c>
      <c r="F148">
        <v>2578</v>
      </c>
      <c r="G148">
        <f>C148/F148</f>
        <v>1.9755624515128005</v>
      </c>
      <c r="H148">
        <f>D148/F148</f>
        <v>1.8898370830100852</v>
      </c>
      <c r="I148">
        <f>E148/F148</f>
        <v>1.6400310318076028</v>
      </c>
      <c r="J148">
        <f>AVERAGE(F148:F150)</f>
        <v>2462</v>
      </c>
    </row>
    <row r="149" spans="1:10" x14ac:dyDescent="0.2">
      <c r="A149" t="s">
        <v>48</v>
      </c>
      <c r="B149" s="17">
        <v>2</v>
      </c>
      <c r="C149">
        <v>3400</v>
      </c>
      <c r="D149">
        <v>4721</v>
      </c>
      <c r="E149">
        <v>4913</v>
      </c>
      <c r="F149">
        <v>2323</v>
      </c>
      <c r="G149">
        <f t="shared" ref="G149:G150" si="75">C149/F149</f>
        <v>1.4636246233318984</v>
      </c>
      <c r="H149">
        <f t="shared" ref="H149:H150" si="76">D149/F149</f>
        <v>2.0322858372793799</v>
      </c>
      <c r="I149">
        <f t="shared" ref="I149:I150" si="77">E149/F149</f>
        <v>2.1149375807145931</v>
      </c>
      <c r="J149">
        <f>AVERAGE(F148:F150)</f>
        <v>2462</v>
      </c>
    </row>
    <row r="150" spans="1:10" x14ac:dyDescent="0.2">
      <c r="A150" t="s">
        <v>49</v>
      </c>
      <c r="B150" s="17">
        <v>3</v>
      </c>
      <c r="C150">
        <v>4116</v>
      </c>
      <c r="D150">
        <v>3089</v>
      </c>
      <c r="E150">
        <v>4986</v>
      </c>
      <c r="F150">
        <v>2485</v>
      </c>
      <c r="G150">
        <f t="shared" si="75"/>
        <v>1.6563380281690141</v>
      </c>
      <c r="H150">
        <f t="shared" si="76"/>
        <v>1.2430583501006036</v>
      </c>
      <c r="I150">
        <f t="shared" si="77"/>
        <v>2.0064386317907443</v>
      </c>
      <c r="J150">
        <f>AVERAGE(F148:F150)</f>
        <v>2462</v>
      </c>
    </row>
  </sheetData>
  <mergeCells count="9">
    <mergeCell ref="G110:I110"/>
    <mergeCell ref="G118:I118"/>
    <mergeCell ref="G130:I130"/>
    <mergeCell ref="R53:S53"/>
    <mergeCell ref="N64:O64"/>
    <mergeCell ref="N71:O71"/>
    <mergeCell ref="N81:O81"/>
    <mergeCell ref="N88:O88"/>
    <mergeCell ref="G100:I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2023-06-27T16:27:57Z</dcterms:created>
  <dcterms:modified xsi:type="dcterms:W3CDTF">2023-06-27T16:34:33Z</dcterms:modified>
</cp:coreProperties>
</file>