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0615\投稿需要用到的材料\最终版\投稿所需要的材料\data\"/>
    </mc:Choice>
  </mc:AlternateContent>
  <xr:revisionPtr revIDLastSave="0" documentId="13_ncr:1_{78D0F479-19BE-43C1-89B5-91D494449426}" xr6:coauthVersionLast="36" xr6:coauthVersionMax="36" xr10:uidLastSave="{00000000-0000-0000-0000-000000000000}"/>
  <bookViews>
    <workbookView xWindow="0" yWindow="0" windowWidth="23040" windowHeight="8388" activeTab="6" xr2:uid="{00000000-000D-0000-FFFF-FFFF00000000}"/>
  </bookViews>
  <sheets>
    <sheet name="Figure1-S2-A" sheetId="12" r:id="rId1"/>
    <sheet name="Figure1-S2-B" sheetId="13" r:id="rId2"/>
    <sheet name="Figure1-S2-C" sheetId="7" r:id="rId3"/>
    <sheet name="Figure1-S2-D" sheetId="6" r:id="rId4"/>
    <sheet name="Figure1-S2-E,F" sheetId="10" r:id="rId5"/>
    <sheet name="Figure1-S2-G,H" sheetId="11" r:id="rId6"/>
    <sheet name="Figure1-S2-I" sheetId="8" r:id="rId7"/>
  </sheets>
  <calcPr calcId="191029"/>
</workbook>
</file>

<file path=xl/calcChain.xml><?xml version="1.0" encoding="utf-8"?>
<calcChain xmlns="http://schemas.openxmlformats.org/spreadsheetml/2006/main">
  <c r="H18" i="11" l="1"/>
  <c r="G18" i="11"/>
  <c r="F18" i="11"/>
  <c r="H17" i="11"/>
  <c r="G17" i="11"/>
  <c r="F17" i="11"/>
  <c r="H16" i="11"/>
  <c r="G16" i="11"/>
  <c r="F16" i="11"/>
  <c r="F16" i="10"/>
  <c r="G18" i="10"/>
  <c r="F18" i="10"/>
  <c r="H17" i="10"/>
  <c r="G17" i="10"/>
  <c r="F17" i="10"/>
  <c r="G16" i="10"/>
  <c r="H14" i="10"/>
  <c r="H16" i="10" s="1"/>
  <c r="H18" i="10" l="1"/>
  <c r="K31" i="8"/>
  <c r="K32" i="8"/>
  <c r="K33" i="8"/>
  <c r="L36" i="8" l="1"/>
  <c r="K36" i="8"/>
  <c r="L35" i="8"/>
  <c r="K35" i="8"/>
  <c r="L34" i="8"/>
  <c r="K34" i="8"/>
  <c r="L33" i="8"/>
  <c r="L32" i="8"/>
  <c r="L31" i="8"/>
  <c r="L27" i="8"/>
  <c r="K27" i="8"/>
  <c r="L26" i="8"/>
  <c r="K26" i="8"/>
  <c r="L25" i="8"/>
  <c r="K25" i="8"/>
  <c r="L24" i="8"/>
  <c r="K24" i="8"/>
  <c r="L23" i="8"/>
  <c r="K23" i="8"/>
  <c r="L22" i="8"/>
  <c r="K22" i="8"/>
  <c r="L18" i="8"/>
  <c r="K18" i="8"/>
  <c r="L17" i="8"/>
  <c r="K17" i="8"/>
  <c r="L16" i="8"/>
  <c r="K16" i="8"/>
  <c r="L15" i="8"/>
  <c r="K15" i="8"/>
  <c r="L14" i="8"/>
  <c r="K14" i="8"/>
  <c r="L13" i="8"/>
  <c r="K13" i="8"/>
  <c r="L9" i="8"/>
  <c r="K9" i="8"/>
  <c r="L8" i="8"/>
  <c r="K8" i="8"/>
  <c r="L7" i="8"/>
  <c r="K7" i="8"/>
  <c r="L6" i="8"/>
  <c r="K6" i="8"/>
  <c r="L5" i="8"/>
  <c r="K5" i="8"/>
  <c r="L4" i="8"/>
  <c r="K4" i="8"/>
  <c r="I23" i="7"/>
  <c r="H23" i="7"/>
  <c r="I22" i="7"/>
  <c r="H22" i="7"/>
  <c r="I21" i="7"/>
  <c r="H21" i="7"/>
  <c r="I20" i="7"/>
  <c r="H20" i="7"/>
  <c r="O19" i="7"/>
  <c r="N19" i="7"/>
  <c r="M19" i="7"/>
  <c r="I19" i="7"/>
  <c r="H19" i="7"/>
  <c r="I18" i="7"/>
  <c r="H18" i="7"/>
  <c r="I17" i="7"/>
  <c r="H17" i="7"/>
  <c r="I16" i="7"/>
  <c r="H16" i="7"/>
  <c r="I15" i="7"/>
  <c r="H15" i="7"/>
  <c r="H4" i="7"/>
  <c r="I12" i="7"/>
  <c r="H12" i="7"/>
  <c r="I11" i="7"/>
  <c r="H11" i="7"/>
  <c r="I10" i="7"/>
  <c r="H10" i="7"/>
  <c r="I9" i="7"/>
  <c r="H9" i="7"/>
  <c r="P8" i="7"/>
  <c r="O8" i="7"/>
  <c r="N8" i="7"/>
  <c r="M8" i="7"/>
  <c r="I8" i="7"/>
  <c r="H8" i="7"/>
  <c r="I7" i="7"/>
  <c r="H7" i="7"/>
  <c r="I6" i="7"/>
  <c r="H6" i="7"/>
  <c r="I5" i="7"/>
  <c r="H5" i="7"/>
  <c r="I4" i="7"/>
  <c r="I73" i="6"/>
  <c r="H73" i="6"/>
  <c r="I72" i="6"/>
  <c r="H72" i="6"/>
  <c r="I71" i="6"/>
  <c r="H71" i="6"/>
  <c r="I70" i="6"/>
  <c r="H70" i="6"/>
  <c r="P69" i="6"/>
  <c r="O69" i="6"/>
  <c r="N69" i="6"/>
  <c r="M69" i="6"/>
  <c r="I69" i="6"/>
  <c r="H69" i="6"/>
  <c r="I68" i="6"/>
  <c r="H68" i="6"/>
  <c r="I67" i="6"/>
  <c r="H67" i="6"/>
  <c r="I66" i="6"/>
  <c r="H66" i="6"/>
  <c r="I65" i="6"/>
  <c r="H65" i="6"/>
  <c r="I61" i="6"/>
  <c r="H61" i="6"/>
  <c r="I60" i="6"/>
  <c r="H60" i="6"/>
  <c r="I59" i="6"/>
  <c r="H59" i="6"/>
  <c r="I58" i="6"/>
  <c r="H58" i="6"/>
  <c r="P57" i="6"/>
  <c r="O57" i="6"/>
  <c r="N57" i="6"/>
  <c r="M57" i="6"/>
  <c r="I57" i="6"/>
  <c r="H57" i="6"/>
  <c r="I56" i="6"/>
  <c r="H56" i="6"/>
  <c r="I55" i="6"/>
  <c r="H55" i="6"/>
  <c r="I54" i="6"/>
  <c r="H54" i="6"/>
  <c r="I53" i="6"/>
  <c r="H53" i="6"/>
  <c r="I49" i="6"/>
  <c r="H49" i="6"/>
  <c r="I48" i="6"/>
  <c r="H48" i="6"/>
  <c r="I47" i="6"/>
  <c r="H47" i="6"/>
  <c r="I46" i="6"/>
  <c r="H46" i="6"/>
  <c r="P45" i="6"/>
  <c r="O45" i="6"/>
  <c r="N45" i="6"/>
  <c r="M45" i="6"/>
  <c r="I45" i="6"/>
  <c r="H45" i="6"/>
  <c r="I44" i="6"/>
  <c r="H44" i="6"/>
  <c r="I43" i="6"/>
  <c r="H43" i="6"/>
  <c r="I42" i="6"/>
  <c r="H42" i="6"/>
  <c r="I41" i="6"/>
  <c r="H41" i="6"/>
  <c r="I37" i="6"/>
  <c r="H37" i="6"/>
  <c r="I36" i="6"/>
  <c r="H36" i="6"/>
  <c r="I35" i="6"/>
  <c r="H35" i="6"/>
  <c r="I34" i="6"/>
  <c r="H34" i="6"/>
  <c r="P33" i="6"/>
  <c r="O33" i="6"/>
  <c r="N33" i="6"/>
  <c r="M33" i="6"/>
  <c r="I33" i="6"/>
  <c r="H33" i="6"/>
  <c r="I32" i="6"/>
  <c r="H32" i="6"/>
  <c r="I31" i="6"/>
  <c r="H31" i="6"/>
  <c r="I30" i="6"/>
  <c r="H30" i="6"/>
  <c r="I29" i="6"/>
  <c r="H29" i="6"/>
  <c r="I25" i="6"/>
  <c r="H25" i="6"/>
  <c r="I24" i="6"/>
  <c r="H24" i="6"/>
  <c r="I23" i="6"/>
  <c r="H23" i="6"/>
  <c r="I22" i="6"/>
  <c r="H22" i="6"/>
  <c r="P21" i="6"/>
  <c r="O21" i="6"/>
  <c r="N21" i="6"/>
  <c r="M21" i="6"/>
  <c r="I21" i="6"/>
  <c r="H21" i="6"/>
  <c r="I20" i="6"/>
  <c r="H20" i="6"/>
  <c r="I19" i="6"/>
  <c r="H19" i="6"/>
  <c r="I18" i="6"/>
  <c r="H18" i="6"/>
  <c r="I17" i="6"/>
  <c r="H17" i="6"/>
  <c r="I12" i="6"/>
  <c r="H12" i="6"/>
  <c r="I11" i="6"/>
  <c r="H11" i="6"/>
  <c r="I10" i="6"/>
  <c r="H10" i="6"/>
  <c r="I9" i="6"/>
  <c r="H9" i="6"/>
  <c r="P8" i="6"/>
  <c r="O8" i="6"/>
  <c r="N8" i="6"/>
  <c r="M8" i="6"/>
  <c r="I8" i="6"/>
  <c r="H8" i="6"/>
  <c r="I7" i="6"/>
  <c r="H7" i="6"/>
  <c r="I6" i="6"/>
  <c r="H6" i="6"/>
  <c r="I5" i="6"/>
  <c r="H5" i="6"/>
  <c r="I4" i="6"/>
  <c r="H4" i="6"/>
</calcChain>
</file>

<file path=xl/sharedStrings.xml><?xml version="1.0" encoding="utf-8"?>
<sst xmlns="http://schemas.openxmlformats.org/spreadsheetml/2006/main" count="241" uniqueCount="49">
  <si>
    <t>sucrose</t>
  </si>
  <si>
    <t>a</t>
    <phoneticPr fontId="18" type="noConversion"/>
  </si>
  <si>
    <t>b</t>
    <phoneticPr fontId="18" type="noConversion"/>
  </si>
  <si>
    <t>c</t>
    <phoneticPr fontId="18" type="noConversion"/>
  </si>
  <si>
    <t>number</t>
    <phoneticPr fontId="18" type="noConversion"/>
  </si>
  <si>
    <t>group1</t>
    <phoneticPr fontId="18" type="noConversion"/>
  </si>
  <si>
    <t>group2</t>
  </si>
  <si>
    <t>group3</t>
  </si>
  <si>
    <t>group4</t>
  </si>
  <si>
    <t>group5</t>
  </si>
  <si>
    <t>group6</t>
  </si>
  <si>
    <t>group7</t>
  </si>
  <si>
    <t>group1</t>
    <phoneticPr fontId="18" type="noConversion"/>
  </si>
  <si>
    <r>
      <t>y=0.5 (S</t>
    </r>
    <r>
      <rPr>
        <vertAlign val="subscript"/>
        <sz val="11"/>
        <color theme="1"/>
        <rFont val="等线"/>
        <family val="3"/>
        <charset val="134"/>
        <scheme val="minor"/>
      </rPr>
      <t>50</t>
    </r>
    <r>
      <rPr>
        <sz val="11"/>
        <color theme="1"/>
        <rFont val="等线"/>
        <family val="2"/>
        <charset val="134"/>
        <scheme val="minor"/>
      </rPr>
      <t>)</t>
    </r>
    <phoneticPr fontId="18" type="noConversion"/>
  </si>
  <si>
    <t>F1</t>
    <phoneticPr fontId="18" type="noConversion"/>
  </si>
  <si>
    <t>Figure1-Figure 1-figure supplement 2 C</t>
    <phoneticPr fontId="18" type="noConversion"/>
  </si>
  <si>
    <t>maternal F2</t>
    <phoneticPr fontId="18" type="noConversion"/>
  </si>
  <si>
    <t>paternal F2</t>
    <phoneticPr fontId="18" type="noConversion"/>
  </si>
  <si>
    <t>F2</t>
    <phoneticPr fontId="18" type="noConversion"/>
  </si>
  <si>
    <t>WT</t>
    <phoneticPr fontId="21" type="noConversion"/>
  </si>
  <si>
    <t>F2</t>
    <phoneticPr fontId="21" type="noConversion"/>
  </si>
  <si>
    <t>Maternal-F2</t>
    <phoneticPr fontId="21" type="noConversion"/>
  </si>
  <si>
    <t>Paternal-F2</t>
    <phoneticPr fontId="21" type="noConversion"/>
  </si>
  <si>
    <t>Figure1-figure supplement 2 D</t>
    <phoneticPr fontId="18" type="noConversion"/>
  </si>
  <si>
    <t>group1</t>
    <phoneticPr fontId="18" type="noConversion"/>
  </si>
  <si>
    <t>group8</t>
  </si>
  <si>
    <t>group9</t>
  </si>
  <si>
    <t>mean (%)</t>
    <phoneticPr fontId="18" type="noConversion"/>
  </si>
  <si>
    <t>SEM (%)</t>
    <phoneticPr fontId="18" type="noConversion"/>
  </si>
  <si>
    <t>Figure 1-figure supplement 2 I</t>
    <phoneticPr fontId="18" type="noConversion"/>
  </si>
  <si>
    <t>ND</t>
    <phoneticPr fontId="18" type="noConversion"/>
  </si>
  <si>
    <t>F0</t>
    <phoneticPr fontId="18" type="noConversion"/>
  </si>
  <si>
    <t>1% Hexanoic acid</t>
    <phoneticPr fontId="18" type="noConversion"/>
  </si>
  <si>
    <t>Figure 1-figure supplement 2 G-H</t>
    <phoneticPr fontId="18" type="noConversion"/>
  </si>
  <si>
    <t>Figure 1-figure supplement 2 E-F</t>
    <phoneticPr fontId="18" type="noConversion"/>
  </si>
  <si>
    <t>male</t>
    <phoneticPr fontId="18" type="noConversion"/>
  </si>
  <si>
    <t>5 flies/group</t>
    <phoneticPr fontId="18" type="noConversion"/>
  </si>
  <si>
    <t>8-12 flies/group</t>
    <phoneticPr fontId="18" type="noConversion"/>
  </si>
  <si>
    <t>F1</t>
  </si>
  <si>
    <t>F2</t>
  </si>
  <si>
    <t>F3</t>
  </si>
  <si>
    <t>ND</t>
    <phoneticPr fontId="18" type="noConversion"/>
  </si>
  <si>
    <t>F3</t>
    <phoneticPr fontId="18" type="noConversion"/>
  </si>
  <si>
    <t>F4</t>
    <phoneticPr fontId="18" type="noConversion"/>
  </si>
  <si>
    <t>F5</t>
    <phoneticPr fontId="18" type="noConversion"/>
  </si>
  <si>
    <t>ND</t>
    <phoneticPr fontId="18" type="noConversion"/>
  </si>
  <si>
    <t>Figure1-Figure 1-figure supplement 2 A</t>
    <phoneticPr fontId="18" type="noConversion"/>
  </si>
  <si>
    <t>Figure1-Figure 1-figure supplement 2 B</t>
    <phoneticPr fontId="18" type="noConversion"/>
  </si>
  <si>
    <t>20 flies/group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</si>
</sst>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vertAlign val="subscript"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0" fillId="0" borderId="10" xfId="0" applyBorder="1" applyAlignment="1"/>
    <xf numFmtId="0" fontId="0" fillId="0" borderId="0" xfId="0" applyBorder="1" applyAlignment="1"/>
    <xf numFmtId="0" fontId="0" fillId="0" borderId="10" xfId="0" applyBorder="1">
      <alignment vertical="center"/>
    </xf>
    <xf numFmtId="0" fontId="0" fillId="0" borderId="0" xfId="0" applyFill="1" applyBorder="1" applyAlignment="1"/>
    <xf numFmtId="0" fontId="22" fillId="0" borderId="10" xfId="0" applyFont="1" applyFill="1" applyBorder="1" applyAlignment="1"/>
    <xf numFmtId="0" fontId="0" fillId="0" borderId="0" xfId="0" applyFill="1" applyBorder="1">
      <alignment vertical="center"/>
    </xf>
    <xf numFmtId="0" fontId="22" fillId="0" borderId="0" xfId="0" applyFont="1" applyFill="1" applyBorder="1" applyAlignment="1"/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/>
    <xf numFmtId="0" fontId="20" fillId="0" borderId="0" xfId="0" applyFont="1" applyFill="1" applyAlignment="1">
      <alignment vertical="center"/>
    </xf>
    <xf numFmtId="0" fontId="20" fillId="33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15</xdr:row>
      <xdr:rowOff>0</xdr:rowOff>
    </xdr:from>
    <xdr:ext cx="304800" cy="304800"/>
    <xdr:sp macro="" textlink="">
      <xdr:nvSpPr>
        <xdr:cNvPr id="2" name="AutoShape 2" descr="http://127.0.0.1:27616/graphics/05a53d6a-68dd-47aa-b853-a3593e3c4990.png">
          <a:extLst>
            <a:ext uri="{FF2B5EF4-FFF2-40B4-BE49-F238E27FC236}">
              <a16:creationId xmlns:a16="http://schemas.microsoft.com/office/drawing/2014/main" id="{92467DA4-C2CF-4469-945E-68ED66EBA82C}"/>
            </a:ext>
          </a:extLst>
        </xdr:cNvPr>
        <xdr:cNvSpPr>
          <a:spLocks noChangeAspect="1" noChangeArrowheads="1"/>
        </xdr:cNvSpPr>
      </xdr:nvSpPr>
      <xdr:spPr bwMode="auto">
        <a:xfrm>
          <a:off x="8069580" y="14028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4</xdr:row>
      <xdr:rowOff>0</xdr:rowOff>
    </xdr:from>
    <xdr:ext cx="304800" cy="304800"/>
    <xdr:sp macro="" textlink="">
      <xdr:nvSpPr>
        <xdr:cNvPr id="2" name="AutoShape 2" descr="http://127.0.0.1:27616/graphics/05a53d6a-68dd-47aa-b853-a3593e3c4990.png">
          <a:extLst>
            <a:ext uri="{FF2B5EF4-FFF2-40B4-BE49-F238E27FC236}">
              <a16:creationId xmlns:a16="http://schemas.microsoft.com/office/drawing/2014/main" id="{FA22D472-62B0-4923-8409-5D058DF8C722}"/>
            </a:ext>
          </a:extLst>
        </xdr:cNvPr>
        <xdr:cNvSpPr>
          <a:spLocks noChangeAspect="1" noChangeArrowheads="1"/>
        </xdr:cNvSpPr>
      </xdr:nvSpPr>
      <xdr:spPr bwMode="auto">
        <a:xfrm>
          <a:off x="8732520" y="4732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13</xdr:row>
      <xdr:rowOff>7620</xdr:rowOff>
    </xdr:from>
    <xdr:ext cx="381000" cy="381000"/>
    <xdr:sp macro="" textlink="">
      <xdr:nvSpPr>
        <xdr:cNvPr id="3" name="AutoShape 2" descr="http://127.0.0.1:27616/graphics/05a53d6a-68dd-47aa-b853-a3593e3c4990.png">
          <a:extLst>
            <a:ext uri="{FF2B5EF4-FFF2-40B4-BE49-F238E27FC236}">
              <a16:creationId xmlns:a16="http://schemas.microsoft.com/office/drawing/2014/main" id="{DD829ACD-260D-4E58-B266-641A8884CA7C}"/>
            </a:ext>
          </a:extLst>
        </xdr:cNvPr>
        <xdr:cNvSpPr>
          <a:spLocks noChangeAspect="1" noChangeArrowheads="1"/>
        </xdr:cNvSpPr>
      </xdr:nvSpPr>
      <xdr:spPr bwMode="auto">
        <a:xfrm>
          <a:off x="8778240" y="84201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22</xdr:row>
      <xdr:rowOff>0</xdr:rowOff>
    </xdr:from>
    <xdr:ext cx="381000" cy="381000"/>
    <xdr:sp macro="" textlink="">
      <xdr:nvSpPr>
        <xdr:cNvPr id="4" name="AutoShape 2" descr="http://127.0.0.1:27616/graphics/05a53d6a-68dd-47aa-b853-a3593e3c4990.png">
          <a:extLst>
            <a:ext uri="{FF2B5EF4-FFF2-40B4-BE49-F238E27FC236}">
              <a16:creationId xmlns:a16="http://schemas.microsoft.com/office/drawing/2014/main" id="{E527D4E0-6DFC-42E4-B733-DAAB44858179}"/>
            </a:ext>
          </a:extLst>
        </xdr:cNvPr>
        <xdr:cNvSpPr>
          <a:spLocks noChangeAspect="1" noChangeArrowheads="1"/>
        </xdr:cNvSpPr>
      </xdr:nvSpPr>
      <xdr:spPr bwMode="auto">
        <a:xfrm>
          <a:off x="8732520" y="998982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31</xdr:row>
      <xdr:rowOff>0</xdr:rowOff>
    </xdr:from>
    <xdr:ext cx="304800" cy="304800"/>
    <xdr:sp macro="" textlink="">
      <xdr:nvSpPr>
        <xdr:cNvPr id="5" name="AutoShape 2" descr="http://127.0.0.1:27616/graphics/05a53d6a-68dd-47aa-b853-a3593e3c4990.png">
          <a:extLst>
            <a:ext uri="{FF2B5EF4-FFF2-40B4-BE49-F238E27FC236}">
              <a16:creationId xmlns:a16="http://schemas.microsoft.com/office/drawing/2014/main" id="{619DA466-E107-4A7B-8B37-653CA8F130E8}"/>
            </a:ext>
          </a:extLst>
        </xdr:cNvPr>
        <xdr:cNvSpPr>
          <a:spLocks noChangeAspect="1" noChangeArrowheads="1"/>
        </xdr:cNvSpPr>
      </xdr:nvSpPr>
      <xdr:spPr bwMode="auto">
        <a:xfrm>
          <a:off x="8732520" y="1156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9E76-7B11-4F86-A3C9-EB9CA7A881FE}">
  <dimension ref="A1:AM8"/>
  <sheetViews>
    <sheetView workbookViewId="0">
      <selection activeCell="C14" sqref="C14"/>
    </sheetView>
  </sheetViews>
  <sheetFormatPr defaultRowHeight="13.8" x14ac:dyDescent="0.25"/>
  <sheetData>
    <row r="1" spans="1:39" x14ac:dyDescent="0.25">
      <c r="A1" s="15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2" customFormat="1" x14ac:dyDescent="0.25">
      <c r="A2" s="16" t="s">
        <v>48</v>
      </c>
      <c r="B2" s="16"/>
      <c r="C2" s="14"/>
      <c r="D2" s="14"/>
      <c r="E2" s="14"/>
      <c r="F2" s="14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39" x14ac:dyDescent="0.25">
      <c r="A3" s="12" t="s">
        <v>45</v>
      </c>
      <c r="B3" s="12" t="s">
        <v>31</v>
      </c>
    </row>
    <row r="4" spans="1:39" x14ac:dyDescent="0.25">
      <c r="A4" s="13">
        <v>0.946855</v>
      </c>
      <c r="B4" s="13">
        <v>1.681319</v>
      </c>
    </row>
    <row r="5" spans="1:39" x14ac:dyDescent="0.25">
      <c r="A5" s="13">
        <v>0.644312</v>
      </c>
      <c r="B5" s="13">
        <v>2.0284219999999999</v>
      </c>
    </row>
    <row r="6" spans="1:39" x14ac:dyDescent="0.25">
      <c r="A6" s="13">
        <v>1.126471</v>
      </c>
      <c r="B6" s="13">
        <v>1.112922</v>
      </c>
    </row>
    <row r="7" spans="1:39" x14ac:dyDescent="0.25">
      <c r="A7" s="13">
        <v>1.162085</v>
      </c>
      <c r="B7" s="13"/>
    </row>
    <row r="8" spans="1:39" x14ac:dyDescent="0.25">
      <c r="A8" s="13">
        <v>1.120277</v>
      </c>
      <c r="B8" s="13"/>
    </row>
  </sheetData>
  <mergeCells count="2">
    <mergeCell ref="A1:V1"/>
    <mergeCell ref="A2:B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08B0-7FA0-425F-9C26-0F540C83F05C}">
  <dimension ref="A1:AM18"/>
  <sheetViews>
    <sheetView workbookViewId="0">
      <selection activeCell="L10" sqref="L10"/>
    </sheetView>
  </sheetViews>
  <sheetFormatPr defaultRowHeight="13.8" x14ac:dyDescent="0.25"/>
  <sheetData>
    <row r="1" spans="1:39" x14ac:dyDescent="0.25">
      <c r="A1" s="15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2" customFormat="1" x14ac:dyDescent="0.25">
      <c r="A2" s="16" t="s">
        <v>48</v>
      </c>
      <c r="B2" s="16"/>
      <c r="C2" s="16"/>
      <c r="D2" s="16"/>
      <c r="E2" s="14"/>
      <c r="F2" s="14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39" x14ac:dyDescent="0.25">
      <c r="A3" s="12" t="s">
        <v>41</v>
      </c>
      <c r="B3" s="12" t="s">
        <v>38</v>
      </c>
      <c r="C3" s="12" t="s">
        <v>39</v>
      </c>
      <c r="D3" s="12" t="s">
        <v>40</v>
      </c>
    </row>
    <row r="4" spans="1:39" x14ac:dyDescent="0.25">
      <c r="A4" s="13">
        <v>0.946855</v>
      </c>
      <c r="B4" s="13">
        <v>1.0993740000000001</v>
      </c>
      <c r="C4" s="13">
        <v>1.392712</v>
      </c>
      <c r="D4" s="13">
        <v>1.378895</v>
      </c>
    </row>
    <row r="5" spans="1:39" x14ac:dyDescent="0.25">
      <c r="A5" s="13">
        <v>0.644312</v>
      </c>
      <c r="B5" s="13">
        <v>1.194601</v>
      </c>
      <c r="C5" s="13">
        <v>1.1915039999999999</v>
      </c>
      <c r="D5" s="13">
        <v>1.285183</v>
      </c>
    </row>
    <row r="6" spans="1:39" x14ac:dyDescent="0.25">
      <c r="A6" s="13">
        <v>1.126471</v>
      </c>
      <c r="B6" s="13">
        <v>1.1200190000000001</v>
      </c>
      <c r="C6" s="13">
        <v>1.0575669999999999</v>
      </c>
      <c r="D6" s="13">
        <v>0.66736600000000001</v>
      </c>
    </row>
    <row r="7" spans="1:39" x14ac:dyDescent="0.25">
      <c r="A7" s="13">
        <v>1.162085</v>
      </c>
      <c r="B7" s="13">
        <v>1.1635219999999999</v>
      </c>
      <c r="C7" s="13">
        <v>1.004921</v>
      </c>
      <c r="D7" s="13">
        <v>1.231849</v>
      </c>
    </row>
    <row r="8" spans="1:39" x14ac:dyDescent="0.25">
      <c r="A8" s="13">
        <v>1.120277</v>
      </c>
      <c r="B8" s="13">
        <v>1.169913</v>
      </c>
      <c r="C8" s="13">
        <v>1.162085</v>
      </c>
      <c r="D8" s="13">
        <v>0.60163999999999995</v>
      </c>
    </row>
    <row r="9" spans="1:39" x14ac:dyDescent="0.25">
      <c r="A9" s="13">
        <v>0.88855700000000004</v>
      </c>
      <c r="B9" s="13">
        <v>1.727503</v>
      </c>
      <c r="C9" s="13">
        <v>1.5770930000000001</v>
      </c>
      <c r="D9" s="13">
        <v>1.5372790000000001</v>
      </c>
    </row>
    <row r="10" spans="1:39" x14ac:dyDescent="0.25">
      <c r="A10" s="13">
        <v>0.85379799999999995</v>
      </c>
      <c r="B10" s="13">
        <v>1.4620740000000001</v>
      </c>
      <c r="C10" s="13">
        <v>1.3382069999999999</v>
      </c>
      <c r="D10" s="13">
        <v>1.1546179999999999</v>
      </c>
    </row>
    <row r="11" spans="1:39" x14ac:dyDescent="0.25">
      <c r="A11" s="13">
        <v>0.90467200000000003</v>
      </c>
      <c r="B11" s="13">
        <v>1.8815999999999999</v>
      </c>
      <c r="C11" s="13">
        <v>1.6073219999999999</v>
      </c>
      <c r="D11" s="13">
        <v>1.1037440000000001</v>
      </c>
    </row>
    <row r="12" spans="1:39" x14ac:dyDescent="0.25">
      <c r="A12" s="13">
        <v>1.1214390000000001</v>
      </c>
      <c r="B12" s="13">
        <v>2.5687669999999998</v>
      </c>
      <c r="C12" s="13">
        <v>2.977233</v>
      </c>
      <c r="D12" s="13">
        <v>0.51906200000000002</v>
      </c>
    </row>
    <row r="13" spans="1:39" x14ac:dyDescent="0.25">
      <c r="A13" s="13">
        <v>1.2917559999999999</v>
      </c>
      <c r="B13" s="13"/>
      <c r="C13" s="13">
        <v>2.3534739999999998</v>
      </c>
      <c r="D13" s="13">
        <v>1.017479</v>
      </c>
    </row>
    <row r="14" spans="1:39" x14ac:dyDescent="0.25">
      <c r="A14" s="13">
        <v>0.94964700000000002</v>
      </c>
      <c r="B14" s="13"/>
      <c r="C14" s="13"/>
      <c r="D14" s="13">
        <v>0.82430599999999998</v>
      </c>
    </row>
    <row r="15" spans="1:39" x14ac:dyDescent="0.25">
      <c r="A15" s="13">
        <v>0.94669800000000004</v>
      </c>
      <c r="B15" s="13"/>
      <c r="C15" s="13"/>
      <c r="D15" s="13">
        <v>1.968601</v>
      </c>
    </row>
    <row r="16" spans="1:39" x14ac:dyDescent="0.25">
      <c r="A16" s="13">
        <v>0.646984</v>
      </c>
      <c r="B16" s="13"/>
      <c r="C16" s="13"/>
      <c r="D16" s="13">
        <v>1.135448</v>
      </c>
    </row>
    <row r="17" spans="1:4" x14ac:dyDescent="0.25">
      <c r="A17" s="13">
        <v>1.228559</v>
      </c>
      <c r="B17" s="13"/>
      <c r="C17" s="13"/>
      <c r="D17" s="13">
        <v>0.81398300000000001</v>
      </c>
    </row>
    <row r="18" spans="1:4" x14ac:dyDescent="0.25">
      <c r="A18" s="13">
        <v>1.167889</v>
      </c>
      <c r="B18" s="13"/>
      <c r="C18" s="13"/>
    </row>
  </sheetData>
  <mergeCells count="2">
    <mergeCell ref="A1:V1"/>
    <mergeCell ref="A2:D2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8868-5FA8-4C48-838E-429A372ECC1A}">
  <dimension ref="A1:AM23"/>
  <sheetViews>
    <sheetView workbookViewId="0">
      <selection activeCell="A14" sqref="A14"/>
    </sheetView>
  </sheetViews>
  <sheetFormatPr defaultRowHeight="13.8" x14ac:dyDescent="0.25"/>
  <cols>
    <col min="12" max="12" width="10.21875" bestFit="1" customWidth="1"/>
  </cols>
  <sheetData>
    <row r="1" spans="1:39" x14ac:dyDescent="0.25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2" customFormat="1" x14ac:dyDescent="0.25">
      <c r="A2" s="16" t="s">
        <v>37</v>
      </c>
      <c r="B2" s="16"/>
      <c r="C2" s="16"/>
      <c r="D2" s="16"/>
      <c r="E2" s="16"/>
      <c r="F2" s="1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9" x14ac:dyDescent="0.25">
      <c r="A3" t="s">
        <v>30</v>
      </c>
      <c r="B3" t="s">
        <v>0</v>
      </c>
      <c r="C3" t="s">
        <v>12</v>
      </c>
      <c r="D3" t="s">
        <v>6</v>
      </c>
      <c r="E3" t="s">
        <v>7</v>
      </c>
      <c r="F3" t="s">
        <v>8</v>
      </c>
      <c r="H3" t="s">
        <v>27</v>
      </c>
      <c r="I3" t="s">
        <v>28</v>
      </c>
      <c r="J3" t="s">
        <v>4</v>
      </c>
      <c r="M3" t="s">
        <v>12</v>
      </c>
      <c r="N3" t="s">
        <v>6</v>
      </c>
      <c r="O3" t="s">
        <v>7</v>
      </c>
      <c r="P3" t="s">
        <v>8</v>
      </c>
    </row>
    <row r="4" spans="1:39" x14ac:dyDescent="0.25">
      <c r="B4">
        <v>6.25</v>
      </c>
      <c r="C4">
        <v>0</v>
      </c>
      <c r="D4">
        <v>0.66666666666666663</v>
      </c>
      <c r="E4">
        <v>0.3</v>
      </c>
      <c r="F4">
        <v>0</v>
      </c>
      <c r="H4">
        <f>AVERAGE(C4:F4)*100</f>
        <v>24.166666666666664</v>
      </c>
      <c r="I4">
        <f>STDEV(C4:F4)/SQRT(COUNT(C4:F4))*100</f>
        <v>15.833333333333332</v>
      </c>
      <c r="J4">
        <v>4</v>
      </c>
      <c r="L4" t="s">
        <v>1</v>
      </c>
      <c r="M4">
        <v>-2.0953719999999998</v>
      </c>
      <c r="N4">
        <v>-0.80411600000000005</v>
      </c>
      <c r="O4">
        <v>-1.4998469999999999</v>
      </c>
      <c r="P4">
        <v>-1.7617719999999999</v>
      </c>
    </row>
    <row r="5" spans="1:39" x14ac:dyDescent="0.25">
      <c r="B5">
        <v>12.5</v>
      </c>
      <c r="C5">
        <v>0.6</v>
      </c>
      <c r="D5">
        <v>0.44444444444444442</v>
      </c>
      <c r="E5">
        <v>0.65</v>
      </c>
      <c r="F5">
        <v>0.45454545454545453</v>
      </c>
      <c r="H5">
        <f t="shared" ref="H5:H12" si="0">AVERAGE(C5:F5)*100</f>
        <v>53.724747474747467</v>
      </c>
      <c r="I5">
        <f t="shared" ref="I5:I12" si="1">STDEV(C5:F5)/SQRT(COUNT(C5:F5))*100</f>
        <v>5.1722849524582202</v>
      </c>
      <c r="J5">
        <v>4</v>
      </c>
      <c r="L5" t="s">
        <v>2</v>
      </c>
      <c r="M5">
        <v>-0.122671</v>
      </c>
      <c r="N5">
        <v>-3.7862E-2</v>
      </c>
      <c r="O5">
        <v>-0.123728</v>
      </c>
      <c r="P5">
        <v>-9.3465000000000006E-2</v>
      </c>
    </row>
    <row r="6" spans="1:39" x14ac:dyDescent="0.25">
      <c r="B6">
        <v>25</v>
      </c>
      <c r="C6">
        <v>0.8</v>
      </c>
      <c r="D6">
        <v>0.77777777777777779</v>
      </c>
      <c r="E6">
        <v>0.95</v>
      </c>
      <c r="F6">
        <v>0.81818181818181823</v>
      </c>
      <c r="H6">
        <f t="shared" si="0"/>
        <v>83.648989898989896</v>
      </c>
      <c r="I6">
        <f t="shared" si="1"/>
        <v>3.8728063424901564</v>
      </c>
      <c r="J6">
        <v>4</v>
      </c>
      <c r="L6" t="s">
        <v>3</v>
      </c>
      <c r="M6">
        <v>0.99197000000000002</v>
      </c>
      <c r="N6">
        <v>0.97884800000000005</v>
      </c>
      <c r="O6">
        <v>0.98696700000000004</v>
      </c>
      <c r="P6">
        <v>0.98875000000000002</v>
      </c>
    </row>
    <row r="7" spans="1:39" x14ac:dyDescent="0.25">
      <c r="B7" s="1">
        <v>50</v>
      </c>
      <c r="C7">
        <v>1</v>
      </c>
      <c r="D7">
        <v>0.77777777777777779</v>
      </c>
      <c r="E7">
        <v>0.95</v>
      </c>
      <c r="F7">
        <v>0.90909090909090906</v>
      </c>
      <c r="H7">
        <f t="shared" si="0"/>
        <v>90.921717171717177</v>
      </c>
      <c r="I7">
        <f t="shared" si="1"/>
        <v>4.7592971483177111</v>
      </c>
      <c r="J7">
        <v>4</v>
      </c>
    </row>
    <row r="8" spans="1:39" ht="16.2" x14ac:dyDescent="0.25">
      <c r="B8" s="1">
        <v>100</v>
      </c>
      <c r="C8">
        <v>1</v>
      </c>
      <c r="D8">
        <v>0.88888888888888884</v>
      </c>
      <c r="E8">
        <v>0.95</v>
      </c>
      <c r="F8">
        <v>1</v>
      </c>
      <c r="H8">
        <f t="shared" si="0"/>
        <v>95.972222222222214</v>
      </c>
      <c r="I8">
        <f t="shared" si="1"/>
        <v>2.6388888888888897</v>
      </c>
      <c r="J8">
        <v>4</v>
      </c>
      <c r="L8" t="s">
        <v>13</v>
      </c>
      <c r="M8" s="2">
        <f>LN((0.5-M6)/M4)/M5</f>
        <v>11.812642296894303</v>
      </c>
      <c r="N8" s="2">
        <f>LN((0.5-N6)/N4)/N5</f>
        <v>13.690780151422217</v>
      </c>
      <c r="O8" s="2">
        <f t="shared" ref="O8:P8" si="2">LN((0.5-O6)/O4)/O5</f>
        <v>9.0918953099401456</v>
      </c>
      <c r="P8" s="2">
        <f t="shared" si="2"/>
        <v>13.718764119327616</v>
      </c>
    </row>
    <row r="9" spans="1:39" x14ac:dyDescent="0.25">
      <c r="B9" s="1">
        <v>200</v>
      </c>
      <c r="C9">
        <v>1</v>
      </c>
      <c r="D9">
        <v>1</v>
      </c>
      <c r="E9">
        <v>1</v>
      </c>
      <c r="F9">
        <v>1</v>
      </c>
      <c r="H9">
        <f t="shared" si="0"/>
        <v>100</v>
      </c>
      <c r="I9">
        <f t="shared" si="1"/>
        <v>0</v>
      </c>
      <c r="J9">
        <v>4</v>
      </c>
      <c r="M9" s="2"/>
      <c r="N9" s="2"/>
      <c r="O9" s="2"/>
      <c r="P9" s="2"/>
    </row>
    <row r="10" spans="1:39" x14ac:dyDescent="0.25">
      <c r="B10" s="1">
        <v>400</v>
      </c>
      <c r="C10">
        <v>1</v>
      </c>
      <c r="D10">
        <v>1</v>
      </c>
      <c r="E10">
        <v>1</v>
      </c>
      <c r="F10">
        <v>1</v>
      </c>
      <c r="H10">
        <f t="shared" si="0"/>
        <v>100</v>
      </c>
      <c r="I10">
        <f t="shared" si="1"/>
        <v>0</v>
      </c>
      <c r="J10">
        <v>4</v>
      </c>
      <c r="M10" s="2"/>
      <c r="N10" s="2"/>
      <c r="O10" s="2"/>
      <c r="P10" s="2"/>
    </row>
    <row r="11" spans="1:39" x14ac:dyDescent="0.25">
      <c r="B11" s="1">
        <v>800</v>
      </c>
      <c r="C11">
        <v>1</v>
      </c>
      <c r="D11">
        <v>1</v>
      </c>
      <c r="E11">
        <v>1</v>
      </c>
      <c r="F11">
        <v>1</v>
      </c>
      <c r="H11">
        <f t="shared" si="0"/>
        <v>100</v>
      </c>
      <c r="I11">
        <f t="shared" si="1"/>
        <v>0</v>
      </c>
      <c r="J11">
        <v>4</v>
      </c>
      <c r="M11" s="2"/>
      <c r="N11" s="2"/>
      <c r="O11" s="2"/>
      <c r="P11" s="2"/>
    </row>
    <row r="12" spans="1:39" x14ac:dyDescent="0.25">
      <c r="B12" s="1">
        <v>1000</v>
      </c>
      <c r="C12">
        <v>1</v>
      </c>
      <c r="D12">
        <v>1</v>
      </c>
      <c r="E12">
        <v>1</v>
      </c>
      <c r="F12">
        <v>1</v>
      </c>
      <c r="H12">
        <f t="shared" si="0"/>
        <v>100</v>
      </c>
      <c r="I12">
        <f t="shared" si="1"/>
        <v>0</v>
      </c>
      <c r="J12">
        <v>4</v>
      </c>
    </row>
    <row r="14" spans="1:39" x14ac:dyDescent="0.25">
      <c r="A14" t="s">
        <v>31</v>
      </c>
      <c r="B14" t="s">
        <v>0</v>
      </c>
      <c r="C14" t="s">
        <v>12</v>
      </c>
      <c r="D14" t="s">
        <v>6</v>
      </c>
      <c r="E14" t="s">
        <v>7</v>
      </c>
      <c r="H14" t="s">
        <v>27</v>
      </c>
      <c r="I14" t="s">
        <v>28</v>
      </c>
      <c r="J14" t="s">
        <v>4</v>
      </c>
      <c r="M14" t="s">
        <v>12</v>
      </c>
      <c r="N14" t="s">
        <v>6</v>
      </c>
      <c r="O14" t="s">
        <v>7</v>
      </c>
    </row>
    <row r="15" spans="1:39" x14ac:dyDescent="0.25">
      <c r="B15">
        <v>6.25</v>
      </c>
      <c r="C15">
        <v>0</v>
      </c>
      <c r="D15">
        <v>0</v>
      </c>
      <c r="E15">
        <v>9.0909090909090912E-2</v>
      </c>
      <c r="H15">
        <f>AVERAGE(C15:F15)*100</f>
        <v>3.0303030303030303</v>
      </c>
      <c r="I15">
        <f>STDEV(C15:F15)/SQRT(COUNT(C15:F15))*100</f>
        <v>3.0303030303030303</v>
      </c>
      <c r="J15">
        <v>3</v>
      </c>
      <c r="L15" t="s">
        <v>1</v>
      </c>
      <c r="M15">
        <v>-1.2879288</v>
      </c>
      <c r="N15">
        <v>-0.98840570000000005</v>
      </c>
      <c r="O15">
        <v>-1.0630999999999999</v>
      </c>
    </row>
    <row r="16" spans="1:39" x14ac:dyDescent="0.25">
      <c r="B16">
        <v>12.5</v>
      </c>
      <c r="C16">
        <v>0.1</v>
      </c>
      <c r="D16">
        <v>0.2</v>
      </c>
      <c r="E16">
        <v>0.27272727272727271</v>
      </c>
      <c r="H16">
        <f t="shared" ref="H16:H23" si="3">AVERAGE(C16:F16)*100</f>
        <v>19.090909090909093</v>
      </c>
      <c r="I16">
        <f t="shared" ref="I16:I23" si="4">STDEV(C16:F16)/SQRT(COUNT(C16:F16))*100</f>
        <v>5.006882315714634</v>
      </c>
      <c r="J16">
        <v>3</v>
      </c>
      <c r="L16" t="s">
        <v>2</v>
      </c>
      <c r="M16">
        <v>-2.9626300000000001E-2</v>
      </c>
      <c r="N16">
        <v>-1.9266100000000001E-2</v>
      </c>
      <c r="O16">
        <v>-3.0474000000000001E-2</v>
      </c>
    </row>
    <row r="17" spans="2:15" x14ac:dyDescent="0.25">
      <c r="B17">
        <v>25</v>
      </c>
      <c r="C17">
        <v>0.3</v>
      </c>
      <c r="D17">
        <v>0.5</v>
      </c>
      <c r="E17">
        <v>0.54545454545454541</v>
      </c>
      <c r="H17">
        <f t="shared" si="3"/>
        <v>44.848484848484851</v>
      </c>
      <c r="I17">
        <f t="shared" si="4"/>
        <v>7.5393062452271034</v>
      </c>
      <c r="J17">
        <v>3</v>
      </c>
      <c r="L17" t="s">
        <v>3</v>
      </c>
      <c r="M17">
        <v>1.0151604999999999</v>
      </c>
      <c r="N17">
        <v>0.96736710000000004</v>
      </c>
      <c r="O17">
        <v>0.992367</v>
      </c>
    </row>
    <row r="18" spans="2:15" x14ac:dyDescent="0.25">
      <c r="B18" s="1">
        <v>50</v>
      </c>
      <c r="C18">
        <v>0.8</v>
      </c>
      <c r="D18">
        <v>0.6</v>
      </c>
      <c r="E18">
        <v>0.72727272727272729</v>
      </c>
      <c r="H18">
        <f t="shared" si="3"/>
        <v>70.909090909090907</v>
      </c>
      <c r="I18">
        <f t="shared" si="4"/>
        <v>5.8446368248442599</v>
      </c>
      <c r="J18">
        <v>3</v>
      </c>
    </row>
    <row r="19" spans="2:15" ht="16.2" x14ac:dyDescent="0.25">
      <c r="B19" s="1">
        <v>100</v>
      </c>
      <c r="C19">
        <v>1</v>
      </c>
      <c r="D19">
        <v>0.7</v>
      </c>
      <c r="E19">
        <v>0.90909090909090906</v>
      </c>
      <c r="H19">
        <f t="shared" si="3"/>
        <v>86.969696969696969</v>
      </c>
      <c r="I19">
        <f t="shared" si="4"/>
        <v>8.8814247816684322</v>
      </c>
      <c r="J19">
        <v>3</v>
      </c>
      <c r="L19" t="s">
        <v>13</v>
      </c>
      <c r="M19" s="2">
        <f>LN((0.5-M17)/M15)/M16</f>
        <v>30.929009799974263</v>
      </c>
      <c r="N19" s="2">
        <f>LN((0.5-N17)/N15)/N16</f>
        <v>38.875444991701279</v>
      </c>
      <c r="O19" s="2">
        <f t="shared" ref="O19" si="5">LN((0.5-O17)/O15)/O16</f>
        <v>25.25825536241091</v>
      </c>
    </row>
    <row r="20" spans="2:15" x14ac:dyDescent="0.25">
      <c r="B20" s="1">
        <v>200</v>
      </c>
      <c r="C20">
        <v>1</v>
      </c>
      <c r="D20">
        <v>0.9</v>
      </c>
      <c r="E20">
        <v>1</v>
      </c>
      <c r="H20">
        <f t="shared" si="3"/>
        <v>96.666666666666671</v>
      </c>
      <c r="I20">
        <f t="shared" si="4"/>
        <v>3.3333333333333326</v>
      </c>
      <c r="J20">
        <v>3</v>
      </c>
    </row>
    <row r="21" spans="2:15" x14ac:dyDescent="0.25">
      <c r="B21" s="1">
        <v>400</v>
      </c>
      <c r="C21">
        <v>1</v>
      </c>
      <c r="D21">
        <v>1</v>
      </c>
      <c r="E21">
        <v>1</v>
      </c>
      <c r="H21">
        <f t="shared" si="3"/>
        <v>100</v>
      </c>
      <c r="I21">
        <f t="shared" si="4"/>
        <v>0</v>
      </c>
      <c r="J21">
        <v>3</v>
      </c>
    </row>
    <row r="22" spans="2:15" x14ac:dyDescent="0.25">
      <c r="B22" s="1">
        <v>800</v>
      </c>
      <c r="C22">
        <v>1</v>
      </c>
      <c r="D22">
        <v>1</v>
      </c>
      <c r="E22">
        <v>1</v>
      </c>
      <c r="H22">
        <f t="shared" si="3"/>
        <v>100</v>
      </c>
      <c r="I22">
        <f t="shared" si="4"/>
        <v>0</v>
      </c>
      <c r="J22">
        <v>3</v>
      </c>
    </row>
    <row r="23" spans="2:15" x14ac:dyDescent="0.25">
      <c r="B23" s="1">
        <v>1000</v>
      </c>
      <c r="C23">
        <v>1</v>
      </c>
      <c r="D23">
        <v>1</v>
      </c>
      <c r="E23">
        <v>1</v>
      </c>
      <c r="H23">
        <f t="shared" si="3"/>
        <v>100</v>
      </c>
      <c r="I23">
        <f t="shared" si="4"/>
        <v>0</v>
      </c>
      <c r="J23">
        <v>3</v>
      </c>
    </row>
  </sheetData>
  <mergeCells count="2">
    <mergeCell ref="A1:V1"/>
    <mergeCell ref="A2:F2"/>
  </mergeCells>
  <phoneticPr fontId="1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136A7-9621-469F-B7DE-AA718323334E}">
  <dimension ref="A1:AM73"/>
  <sheetViews>
    <sheetView workbookViewId="0">
      <selection activeCell="I30" sqref="I30"/>
    </sheetView>
  </sheetViews>
  <sheetFormatPr defaultRowHeight="13.8" x14ac:dyDescent="0.25"/>
  <cols>
    <col min="12" max="12" width="10.21875" bestFit="1" customWidth="1"/>
  </cols>
  <sheetData>
    <row r="1" spans="1:39" x14ac:dyDescent="0.2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2" customFormat="1" x14ac:dyDescent="0.25">
      <c r="A2" s="16" t="s">
        <v>37</v>
      </c>
      <c r="B2" s="16"/>
      <c r="C2" s="16"/>
      <c r="D2" s="16"/>
      <c r="E2" s="16"/>
      <c r="F2" s="1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9" x14ac:dyDescent="0.25">
      <c r="A3" t="s">
        <v>30</v>
      </c>
      <c r="B3" t="s">
        <v>0</v>
      </c>
      <c r="C3" t="s">
        <v>12</v>
      </c>
      <c r="D3" t="s">
        <v>6</v>
      </c>
      <c r="E3" t="s">
        <v>7</v>
      </c>
      <c r="F3" t="s">
        <v>8</v>
      </c>
      <c r="H3" t="s">
        <v>27</v>
      </c>
      <c r="I3" t="s">
        <v>28</v>
      </c>
      <c r="J3" t="s">
        <v>4</v>
      </c>
      <c r="M3" t="s">
        <v>12</v>
      </c>
      <c r="N3" t="s">
        <v>6</v>
      </c>
      <c r="O3" t="s">
        <v>7</v>
      </c>
      <c r="P3" t="s">
        <v>8</v>
      </c>
    </row>
    <row r="4" spans="1:39" x14ac:dyDescent="0.25">
      <c r="B4">
        <v>6.25</v>
      </c>
      <c r="C4">
        <v>0</v>
      </c>
      <c r="D4">
        <v>0.66666666666666663</v>
      </c>
      <c r="E4">
        <v>0.3</v>
      </c>
      <c r="F4">
        <v>0</v>
      </c>
      <c r="H4">
        <f t="shared" ref="H4:H12" si="0">AVERAGE(C4:F4)*100</f>
        <v>24.166666666666664</v>
      </c>
      <c r="I4">
        <f t="shared" ref="I4:I12" si="1">STDEV(C4:F4)/SQRT(COUNT(C4:F4))*100</f>
        <v>15.833333333333332</v>
      </c>
      <c r="J4">
        <v>4</v>
      </c>
      <c r="L4" t="s">
        <v>1</v>
      </c>
      <c r="M4">
        <v>-2.0953719999999998</v>
      </c>
      <c r="N4">
        <v>-0.80411600000000005</v>
      </c>
      <c r="O4">
        <v>-1.4998469999999999</v>
      </c>
      <c r="P4">
        <v>-1.7617719999999999</v>
      </c>
    </row>
    <row r="5" spans="1:39" x14ac:dyDescent="0.25">
      <c r="B5">
        <v>12.5</v>
      </c>
      <c r="C5">
        <v>0.6</v>
      </c>
      <c r="D5">
        <v>0.44444444444444442</v>
      </c>
      <c r="E5">
        <v>0.65</v>
      </c>
      <c r="F5">
        <v>0.45454545454545453</v>
      </c>
      <c r="H5">
        <f t="shared" si="0"/>
        <v>53.724747474747467</v>
      </c>
      <c r="I5">
        <f t="shared" si="1"/>
        <v>5.1722849524582202</v>
      </c>
      <c r="J5">
        <v>4</v>
      </c>
      <c r="L5" t="s">
        <v>2</v>
      </c>
      <c r="M5">
        <v>-0.122671</v>
      </c>
      <c r="N5">
        <v>-3.7862E-2</v>
      </c>
      <c r="O5">
        <v>-0.123728</v>
      </c>
      <c r="P5">
        <v>-9.3465000000000006E-2</v>
      </c>
    </row>
    <row r="6" spans="1:39" x14ac:dyDescent="0.25">
      <c r="B6">
        <v>25</v>
      </c>
      <c r="C6">
        <v>0.8</v>
      </c>
      <c r="D6">
        <v>0.77777777777777779</v>
      </c>
      <c r="E6">
        <v>0.95</v>
      </c>
      <c r="F6">
        <v>0.81818181818181823</v>
      </c>
      <c r="H6">
        <f t="shared" si="0"/>
        <v>83.648989898989896</v>
      </c>
      <c r="I6">
        <f t="shared" si="1"/>
        <v>3.8728063424901564</v>
      </c>
      <c r="J6">
        <v>4</v>
      </c>
      <c r="L6" t="s">
        <v>3</v>
      </c>
      <c r="M6">
        <v>0.99197000000000002</v>
      </c>
      <c r="N6">
        <v>0.97884800000000005</v>
      </c>
      <c r="O6">
        <v>0.98696700000000004</v>
      </c>
      <c r="P6">
        <v>0.98875000000000002</v>
      </c>
    </row>
    <row r="7" spans="1:39" x14ac:dyDescent="0.25">
      <c r="B7" s="1">
        <v>50</v>
      </c>
      <c r="C7">
        <v>1</v>
      </c>
      <c r="D7">
        <v>0.77777777777777779</v>
      </c>
      <c r="E7">
        <v>0.95</v>
      </c>
      <c r="F7">
        <v>0.90909090909090906</v>
      </c>
      <c r="H7">
        <f t="shared" si="0"/>
        <v>90.921717171717177</v>
      </c>
      <c r="I7">
        <f t="shared" si="1"/>
        <v>4.7592971483177111</v>
      </c>
      <c r="J7">
        <v>4</v>
      </c>
    </row>
    <row r="8" spans="1:39" ht="16.2" x14ac:dyDescent="0.25">
      <c r="B8" s="1">
        <v>100</v>
      </c>
      <c r="C8">
        <v>1</v>
      </c>
      <c r="D8">
        <v>0.88888888888888884</v>
      </c>
      <c r="E8">
        <v>0.95</v>
      </c>
      <c r="F8">
        <v>1</v>
      </c>
      <c r="H8">
        <f t="shared" si="0"/>
        <v>95.972222222222214</v>
      </c>
      <c r="I8">
        <f t="shared" si="1"/>
        <v>2.6388888888888897</v>
      </c>
      <c r="J8">
        <v>4</v>
      </c>
      <c r="L8" t="s">
        <v>13</v>
      </c>
      <c r="M8" s="2">
        <f>LN((0.5-M6)/M4)/M5</f>
        <v>11.812642296894303</v>
      </c>
      <c r="N8" s="2">
        <f>LN((0.5-N6)/N4)/N5</f>
        <v>13.690780151422217</v>
      </c>
      <c r="O8" s="2">
        <f t="shared" ref="O8:P8" si="2">LN((0.5-O6)/O4)/O5</f>
        <v>9.0918953099401456</v>
      </c>
      <c r="P8" s="2">
        <f t="shared" si="2"/>
        <v>13.718764119327616</v>
      </c>
    </row>
    <row r="9" spans="1:39" x14ac:dyDescent="0.25">
      <c r="B9" s="1">
        <v>200</v>
      </c>
      <c r="C9">
        <v>1</v>
      </c>
      <c r="D9">
        <v>1</v>
      </c>
      <c r="E9">
        <v>1</v>
      </c>
      <c r="F9">
        <v>1</v>
      </c>
      <c r="H9">
        <f t="shared" si="0"/>
        <v>100</v>
      </c>
      <c r="I9">
        <f t="shared" si="1"/>
        <v>0</v>
      </c>
      <c r="J9">
        <v>4</v>
      </c>
      <c r="M9" s="2"/>
      <c r="N9" s="2"/>
      <c r="O9" s="2"/>
      <c r="P9" s="2"/>
    </row>
    <row r="10" spans="1:39" x14ac:dyDescent="0.25">
      <c r="B10" s="1">
        <v>400</v>
      </c>
      <c r="C10">
        <v>1</v>
      </c>
      <c r="D10">
        <v>1</v>
      </c>
      <c r="E10">
        <v>1</v>
      </c>
      <c r="F10">
        <v>1</v>
      </c>
      <c r="H10">
        <f t="shared" si="0"/>
        <v>100</v>
      </c>
      <c r="I10">
        <f t="shared" si="1"/>
        <v>0</v>
      </c>
      <c r="J10">
        <v>4</v>
      </c>
      <c r="M10" s="2"/>
      <c r="N10" s="2"/>
      <c r="O10" s="2"/>
      <c r="P10" s="2"/>
    </row>
    <row r="11" spans="1:39" x14ac:dyDescent="0.25">
      <c r="B11" s="1">
        <v>800</v>
      </c>
      <c r="C11">
        <v>1</v>
      </c>
      <c r="D11">
        <v>1</v>
      </c>
      <c r="E11">
        <v>1</v>
      </c>
      <c r="F11">
        <v>1</v>
      </c>
      <c r="H11">
        <f t="shared" si="0"/>
        <v>100</v>
      </c>
      <c r="I11">
        <f t="shared" si="1"/>
        <v>0</v>
      </c>
      <c r="J11">
        <v>4</v>
      </c>
      <c r="M11" s="2"/>
      <c r="N11" s="2"/>
      <c r="O11" s="2"/>
      <c r="P11" s="2"/>
    </row>
    <row r="12" spans="1:39" x14ac:dyDescent="0.25">
      <c r="B12" s="1">
        <v>1000</v>
      </c>
      <c r="C12">
        <v>1</v>
      </c>
      <c r="D12">
        <v>1</v>
      </c>
      <c r="E12">
        <v>1</v>
      </c>
      <c r="F12">
        <v>1</v>
      </c>
      <c r="H12">
        <f t="shared" si="0"/>
        <v>100</v>
      </c>
      <c r="I12">
        <f t="shared" si="1"/>
        <v>0</v>
      </c>
      <c r="J12">
        <v>4</v>
      </c>
    </row>
    <row r="16" spans="1:39" x14ac:dyDescent="0.25">
      <c r="A16" t="s">
        <v>14</v>
      </c>
      <c r="B16" t="s">
        <v>0</v>
      </c>
      <c r="C16" t="s">
        <v>12</v>
      </c>
      <c r="D16" t="s">
        <v>6</v>
      </c>
      <c r="E16" t="s">
        <v>7</v>
      </c>
      <c r="F16" t="s">
        <v>8</v>
      </c>
      <c r="H16" t="s">
        <v>27</v>
      </c>
      <c r="I16" t="s">
        <v>28</v>
      </c>
      <c r="J16" t="s">
        <v>4</v>
      </c>
      <c r="M16" t="s">
        <v>12</v>
      </c>
      <c r="N16" t="s">
        <v>6</v>
      </c>
      <c r="O16" t="s">
        <v>7</v>
      </c>
      <c r="P16" t="s">
        <v>8</v>
      </c>
    </row>
    <row r="17" spans="1:16" x14ac:dyDescent="0.25">
      <c r="B17">
        <v>6.25</v>
      </c>
      <c r="C17">
        <v>0</v>
      </c>
      <c r="D17">
        <v>0</v>
      </c>
      <c r="E17">
        <v>0</v>
      </c>
      <c r="F17">
        <v>0.1111111111111111</v>
      </c>
      <c r="H17">
        <f t="shared" ref="H17:H25" si="3">AVERAGE(C17:F17)*100</f>
        <v>2.7777777777777777</v>
      </c>
      <c r="I17">
        <f t="shared" ref="I17:I25" si="4">STDEV(C17:F17)/SQRT(COUNT(C17:F17))*100</f>
        <v>2.7777777777777777</v>
      </c>
      <c r="J17">
        <v>4</v>
      </c>
      <c r="L17" t="s">
        <v>1</v>
      </c>
      <c r="M17">
        <v>-1.2370142</v>
      </c>
      <c r="N17">
        <v>-1.1508676</v>
      </c>
      <c r="O17">
        <v>-1.1432308</v>
      </c>
      <c r="P17">
        <v>-0.93510530000000003</v>
      </c>
    </row>
    <row r="18" spans="1:16" x14ac:dyDescent="0.25">
      <c r="B18">
        <v>12.5</v>
      </c>
      <c r="C18">
        <v>0.2</v>
      </c>
      <c r="D18">
        <v>0.1</v>
      </c>
      <c r="E18">
        <v>9.0909090909090912E-2</v>
      </c>
      <c r="F18">
        <v>0.44444444444444442</v>
      </c>
      <c r="H18">
        <f t="shared" si="3"/>
        <v>20.883838383838384</v>
      </c>
      <c r="I18">
        <f t="shared" si="4"/>
        <v>8.2331365403540477</v>
      </c>
      <c r="J18">
        <v>4</v>
      </c>
      <c r="L18" t="s">
        <v>2</v>
      </c>
      <c r="M18">
        <v>-2.9560300000000001E-2</v>
      </c>
      <c r="N18">
        <v>-1.81605E-2</v>
      </c>
      <c r="O18">
        <v>-1.59154E-2</v>
      </c>
      <c r="P18">
        <v>-3.0948199999999999E-2</v>
      </c>
    </row>
    <row r="19" spans="1:16" x14ac:dyDescent="0.25">
      <c r="B19">
        <v>25</v>
      </c>
      <c r="C19">
        <v>0.3</v>
      </c>
      <c r="D19">
        <v>0.2</v>
      </c>
      <c r="E19">
        <v>0.18181818181818182</v>
      </c>
      <c r="F19">
        <v>0.55555555555555558</v>
      </c>
      <c r="H19">
        <f t="shared" si="3"/>
        <v>30.934343434343436</v>
      </c>
      <c r="I19">
        <f t="shared" si="4"/>
        <v>8.6084447425550632</v>
      </c>
      <c r="J19">
        <v>4</v>
      </c>
      <c r="L19" t="s">
        <v>3</v>
      </c>
      <c r="M19">
        <v>1.0137624000000001</v>
      </c>
      <c r="N19">
        <v>1.0064493999999999</v>
      </c>
      <c r="O19">
        <v>1.0032041</v>
      </c>
      <c r="P19">
        <v>0.97189460000000005</v>
      </c>
    </row>
    <row r="20" spans="1:16" x14ac:dyDescent="0.25">
      <c r="B20" s="1">
        <v>50</v>
      </c>
      <c r="C20">
        <v>0.8</v>
      </c>
      <c r="D20">
        <v>0.6</v>
      </c>
      <c r="E20">
        <v>0.4</v>
      </c>
      <c r="F20">
        <v>0.77777777777777779</v>
      </c>
      <c r="H20">
        <f t="shared" si="3"/>
        <v>64.444444444444443</v>
      </c>
      <c r="I20">
        <f t="shared" si="4"/>
        <v>9.2962225170453099</v>
      </c>
      <c r="J20">
        <v>4</v>
      </c>
    </row>
    <row r="21" spans="1:16" ht="16.2" x14ac:dyDescent="0.25">
      <c r="B21" s="1">
        <v>100</v>
      </c>
      <c r="C21">
        <v>1</v>
      </c>
      <c r="D21">
        <v>0.8</v>
      </c>
      <c r="E21">
        <v>0.90909090909090906</v>
      </c>
      <c r="F21">
        <v>0.77777777777777779</v>
      </c>
      <c r="H21">
        <f t="shared" si="3"/>
        <v>87.171717171717162</v>
      </c>
      <c r="I21">
        <f t="shared" si="4"/>
        <v>5.1495341804165431</v>
      </c>
      <c r="J21">
        <v>4</v>
      </c>
      <c r="L21" t="s">
        <v>13</v>
      </c>
      <c r="M21" s="2">
        <f>LN((0.5-M19)/M17)/M18</f>
        <v>29.72550853475774</v>
      </c>
      <c r="N21" s="2">
        <f>LN((0.5-N19)/N17)/N18</f>
        <v>45.199578991882476</v>
      </c>
      <c r="O21" s="2">
        <f t="shared" ref="O21:P21" si="5">LN((0.5-O19)/O17)/O18</f>
        <v>51.561237227049411</v>
      </c>
      <c r="P21" s="2">
        <f t="shared" si="5"/>
        <v>22.098328423101623</v>
      </c>
    </row>
    <row r="22" spans="1:16" x14ac:dyDescent="0.25">
      <c r="B22" s="1">
        <v>200</v>
      </c>
      <c r="C22">
        <v>1</v>
      </c>
      <c r="D22">
        <v>1</v>
      </c>
      <c r="E22">
        <v>0.90909090909090906</v>
      </c>
      <c r="F22">
        <v>1</v>
      </c>
      <c r="H22">
        <f t="shared" si="3"/>
        <v>97.727272727272734</v>
      </c>
      <c r="I22">
        <f t="shared" si="4"/>
        <v>2.2727272727272734</v>
      </c>
      <c r="J22">
        <v>4</v>
      </c>
    </row>
    <row r="23" spans="1:16" x14ac:dyDescent="0.25">
      <c r="B23" s="1">
        <v>400</v>
      </c>
      <c r="C23">
        <v>1</v>
      </c>
      <c r="D23">
        <v>1</v>
      </c>
      <c r="E23">
        <v>1</v>
      </c>
      <c r="F23">
        <v>1</v>
      </c>
      <c r="H23">
        <f t="shared" si="3"/>
        <v>100</v>
      </c>
      <c r="I23">
        <f t="shared" si="4"/>
        <v>0</v>
      </c>
      <c r="J23">
        <v>4</v>
      </c>
    </row>
    <row r="24" spans="1:16" x14ac:dyDescent="0.25">
      <c r="B24" s="1">
        <v>800</v>
      </c>
      <c r="C24">
        <v>1</v>
      </c>
      <c r="D24">
        <v>1</v>
      </c>
      <c r="E24">
        <v>1</v>
      </c>
      <c r="F24">
        <v>1</v>
      </c>
      <c r="H24">
        <f t="shared" si="3"/>
        <v>100</v>
      </c>
      <c r="I24">
        <f t="shared" si="4"/>
        <v>0</v>
      </c>
      <c r="J24">
        <v>4</v>
      </c>
    </row>
    <row r="25" spans="1:16" x14ac:dyDescent="0.25">
      <c r="B25" s="1">
        <v>1000</v>
      </c>
      <c r="C25">
        <v>1</v>
      </c>
      <c r="D25">
        <v>1</v>
      </c>
      <c r="E25">
        <v>1</v>
      </c>
      <c r="F25">
        <v>1</v>
      </c>
      <c r="H25">
        <f t="shared" si="3"/>
        <v>100</v>
      </c>
      <c r="I25">
        <f t="shared" si="4"/>
        <v>0</v>
      </c>
      <c r="J25">
        <v>4</v>
      </c>
    </row>
    <row r="28" spans="1:16" x14ac:dyDescent="0.25">
      <c r="A28" t="s">
        <v>18</v>
      </c>
      <c r="B28" t="s">
        <v>0</v>
      </c>
      <c r="C28" t="s">
        <v>12</v>
      </c>
      <c r="D28" t="s">
        <v>6</v>
      </c>
      <c r="E28" t="s">
        <v>7</v>
      </c>
      <c r="F28" t="s">
        <v>8</v>
      </c>
      <c r="H28" t="s">
        <v>27</v>
      </c>
      <c r="I28" t="s">
        <v>28</v>
      </c>
      <c r="J28" t="s">
        <v>4</v>
      </c>
      <c r="M28" t="s">
        <v>12</v>
      </c>
      <c r="N28" t="s">
        <v>6</v>
      </c>
      <c r="O28" t="s">
        <v>7</v>
      </c>
      <c r="P28" t="s">
        <v>8</v>
      </c>
    </row>
    <row r="29" spans="1:16" x14ac:dyDescent="0.25">
      <c r="B29">
        <v>6.25</v>
      </c>
      <c r="C29">
        <v>0</v>
      </c>
      <c r="D29">
        <v>0</v>
      </c>
      <c r="E29">
        <v>0</v>
      </c>
      <c r="F29">
        <v>0</v>
      </c>
      <c r="H29">
        <f t="shared" ref="H29:H37" si="6">AVERAGE(C29:F29)*100</f>
        <v>0</v>
      </c>
      <c r="I29">
        <f t="shared" ref="I29:I37" si="7">STDEV(C29:F29)/SQRT(COUNT(C29:F29))*100</f>
        <v>0</v>
      </c>
      <c r="J29">
        <v>4</v>
      </c>
      <c r="L29" t="s">
        <v>1</v>
      </c>
      <c r="M29">
        <v>-1.254284</v>
      </c>
      <c r="N29">
        <v>-1.3532143000000001</v>
      </c>
      <c r="O29">
        <v>-1.0350914</v>
      </c>
      <c r="P29">
        <v>-1.1163278000000001</v>
      </c>
    </row>
    <row r="30" spans="1:16" x14ac:dyDescent="0.25">
      <c r="B30">
        <v>12.5</v>
      </c>
      <c r="C30">
        <v>0</v>
      </c>
      <c r="D30">
        <v>0.1</v>
      </c>
      <c r="E30">
        <v>0.27272727272727271</v>
      </c>
      <c r="F30">
        <v>0.1111111111111111</v>
      </c>
      <c r="H30">
        <f t="shared" si="6"/>
        <v>12.095959595959595</v>
      </c>
      <c r="I30">
        <f t="shared" si="7"/>
        <v>5.6421737007090229</v>
      </c>
      <c r="J30">
        <v>4</v>
      </c>
      <c r="L30" t="s">
        <v>2</v>
      </c>
      <c r="M30">
        <v>-1.9474999999999999E-2</v>
      </c>
      <c r="N30">
        <v>-4.0826899999999999E-2</v>
      </c>
      <c r="O30">
        <v>-2.3976399999999998E-2</v>
      </c>
      <c r="P30">
        <v>-1.5688199999999999E-2</v>
      </c>
    </row>
    <row r="31" spans="1:16" x14ac:dyDescent="0.25">
      <c r="B31">
        <v>25</v>
      </c>
      <c r="C31">
        <v>0.1</v>
      </c>
      <c r="D31">
        <v>0.5</v>
      </c>
      <c r="E31">
        <v>0.45454545454545453</v>
      </c>
      <c r="F31">
        <v>0.1111111111111111</v>
      </c>
      <c r="H31">
        <f t="shared" si="6"/>
        <v>29.141414141414142</v>
      </c>
      <c r="I31">
        <f t="shared" si="7"/>
        <v>10.772977072120266</v>
      </c>
      <c r="J31">
        <v>4</v>
      </c>
      <c r="L31" t="s">
        <v>3</v>
      </c>
      <c r="M31">
        <v>1.0159130000000001</v>
      </c>
      <c r="N31">
        <v>0.99414820000000004</v>
      </c>
      <c r="O31">
        <v>0.97025380000000006</v>
      </c>
      <c r="P31">
        <v>0.99119310000000005</v>
      </c>
    </row>
    <row r="32" spans="1:16" x14ac:dyDescent="0.25">
      <c r="B32" s="1">
        <v>50</v>
      </c>
      <c r="C32">
        <v>0.6</v>
      </c>
      <c r="D32">
        <v>0.9</v>
      </c>
      <c r="E32">
        <v>0.63636363636363635</v>
      </c>
      <c r="F32">
        <v>0.55555555555555558</v>
      </c>
      <c r="H32">
        <f t="shared" si="6"/>
        <v>67.297979797979806</v>
      </c>
      <c r="I32">
        <f t="shared" si="7"/>
        <v>7.7456126849803031</v>
      </c>
      <c r="J32">
        <v>4</v>
      </c>
    </row>
    <row r="33" spans="1:17" ht="16.2" x14ac:dyDescent="0.25">
      <c r="B33" s="1">
        <v>100</v>
      </c>
      <c r="C33">
        <v>0.9</v>
      </c>
      <c r="D33">
        <v>0.9</v>
      </c>
      <c r="E33">
        <v>0.81818181818181823</v>
      </c>
      <c r="F33">
        <v>0.77777777777777779</v>
      </c>
      <c r="H33">
        <f t="shared" si="6"/>
        <v>84.898989898989896</v>
      </c>
      <c r="I33">
        <f t="shared" si="7"/>
        <v>3.0583716883237742</v>
      </c>
      <c r="J33">
        <v>4</v>
      </c>
      <c r="L33" t="s">
        <v>13</v>
      </c>
      <c r="M33" s="2">
        <f>LN((0.5-M31)/M29)/M30</f>
        <v>45.616535261375112</v>
      </c>
      <c r="N33" s="2">
        <f>LN((0.5-N31)/N29)/N30</f>
        <v>24.674969987860877</v>
      </c>
      <c r="O33" s="2">
        <f t="shared" ref="O33:P33" si="8">LN((0.5-O31)/O29)/O30</f>
        <v>32.90621035779418</v>
      </c>
      <c r="P33" s="2">
        <f t="shared" si="8"/>
        <v>52.329935741979185</v>
      </c>
    </row>
    <row r="34" spans="1:17" x14ac:dyDescent="0.25">
      <c r="B34" s="1">
        <v>200</v>
      </c>
      <c r="C34">
        <v>1</v>
      </c>
      <c r="D34">
        <v>1</v>
      </c>
      <c r="E34">
        <v>0.90909090909090906</v>
      </c>
      <c r="F34">
        <v>0.88888888888888884</v>
      </c>
      <c r="H34">
        <f t="shared" si="6"/>
        <v>94.949494949494948</v>
      </c>
      <c r="I34">
        <f t="shared" si="7"/>
        <v>2.9449251994168195</v>
      </c>
      <c r="J34">
        <v>4</v>
      </c>
      <c r="M34" s="2"/>
      <c r="N34" s="2"/>
      <c r="O34" s="2"/>
      <c r="P34" s="2"/>
    </row>
    <row r="35" spans="1:17" x14ac:dyDescent="0.25">
      <c r="B35" s="1">
        <v>400</v>
      </c>
      <c r="C35">
        <v>1</v>
      </c>
      <c r="D35">
        <v>1</v>
      </c>
      <c r="E35">
        <v>1</v>
      </c>
      <c r="F35">
        <v>1</v>
      </c>
      <c r="H35">
        <f t="shared" si="6"/>
        <v>100</v>
      </c>
      <c r="I35">
        <f t="shared" si="7"/>
        <v>0</v>
      </c>
      <c r="J35">
        <v>4</v>
      </c>
    </row>
    <row r="36" spans="1:17" x14ac:dyDescent="0.25">
      <c r="B36" s="1">
        <v>800</v>
      </c>
      <c r="C36">
        <v>1</v>
      </c>
      <c r="D36">
        <v>1</v>
      </c>
      <c r="E36">
        <v>1</v>
      </c>
      <c r="F36">
        <v>1</v>
      </c>
      <c r="H36">
        <f t="shared" si="6"/>
        <v>100</v>
      </c>
      <c r="I36">
        <f t="shared" si="7"/>
        <v>0</v>
      </c>
      <c r="J36">
        <v>4</v>
      </c>
    </row>
    <row r="37" spans="1:17" x14ac:dyDescent="0.25">
      <c r="B37" s="1">
        <v>1000</v>
      </c>
      <c r="C37">
        <v>1</v>
      </c>
      <c r="D37">
        <v>1</v>
      </c>
      <c r="E37">
        <v>1</v>
      </c>
      <c r="F37">
        <v>1</v>
      </c>
      <c r="H37">
        <f t="shared" si="6"/>
        <v>100</v>
      </c>
      <c r="I37">
        <f t="shared" si="7"/>
        <v>0</v>
      </c>
      <c r="J37">
        <v>4</v>
      </c>
    </row>
    <row r="40" spans="1:17" x14ac:dyDescent="0.25">
      <c r="A40" t="s">
        <v>42</v>
      </c>
      <c r="B40" t="s">
        <v>0</v>
      </c>
      <c r="C40" t="s">
        <v>12</v>
      </c>
      <c r="D40" t="s">
        <v>6</v>
      </c>
      <c r="E40" t="s">
        <v>7</v>
      </c>
      <c r="F40" t="s">
        <v>8</v>
      </c>
      <c r="H40" t="s">
        <v>27</v>
      </c>
      <c r="I40" t="s">
        <v>28</v>
      </c>
      <c r="J40" t="s">
        <v>4</v>
      </c>
      <c r="M40" t="s">
        <v>12</v>
      </c>
      <c r="N40" t="s">
        <v>6</v>
      </c>
      <c r="O40" t="s">
        <v>7</v>
      </c>
      <c r="P40" t="s">
        <v>8</v>
      </c>
    </row>
    <row r="41" spans="1:17" x14ac:dyDescent="0.25">
      <c r="B41">
        <v>6.25</v>
      </c>
      <c r="C41">
        <v>0.1</v>
      </c>
      <c r="D41">
        <v>0.1</v>
      </c>
      <c r="E41">
        <v>9.0909090909090912E-2</v>
      </c>
      <c r="F41">
        <v>0.125</v>
      </c>
      <c r="H41">
        <f t="shared" ref="H41:H49" si="9">AVERAGE(C41:F41)*100</f>
        <v>10.397727272727272</v>
      </c>
      <c r="I41">
        <f t="shared" ref="I41:I49" si="10">STDEV(C41:F41)/SQRT(COUNT(C41:F41))*100</f>
        <v>0.73278568644519726</v>
      </c>
      <c r="J41">
        <v>4</v>
      </c>
      <c r="L41" t="s">
        <v>1</v>
      </c>
      <c r="M41">
        <v>-1.0854554999999999</v>
      </c>
      <c r="N41">
        <v>-1.0733592000000001</v>
      </c>
      <c r="O41">
        <v>-1.0881991</v>
      </c>
      <c r="P41">
        <v>-1.1950223</v>
      </c>
    </row>
    <row r="42" spans="1:17" x14ac:dyDescent="0.25">
      <c r="B42">
        <v>12.5</v>
      </c>
      <c r="C42">
        <v>0.2</v>
      </c>
      <c r="D42">
        <v>0.1</v>
      </c>
      <c r="E42">
        <v>0.27272727272727271</v>
      </c>
      <c r="F42">
        <v>0.25</v>
      </c>
      <c r="H42">
        <f t="shared" si="9"/>
        <v>20.56818181818182</v>
      </c>
      <c r="I42">
        <f t="shared" si="10"/>
        <v>3.8362442534921812</v>
      </c>
      <c r="J42">
        <v>4</v>
      </c>
      <c r="L42" t="s">
        <v>2</v>
      </c>
      <c r="M42">
        <v>-2.09693E-2</v>
      </c>
      <c r="N42">
        <v>-1.54024E-2</v>
      </c>
      <c r="O42">
        <v>-2.85166E-2</v>
      </c>
      <c r="P42">
        <v>-4.3286999999999999E-2</v>
      </c>
    </row>
    <row r="43" spans="1:17" x14ac:dyDescent="0.25">
      <c r="B43">
        <v>25</v>
      </c>
      <c r="C43">
        <v>0.3</v>
      </c>
      <c r="D43">
        <v>0.3</v>
      </c>
      <c r="E43">
        <v>0.45454545454545453</v>
      </c>
      <c r="F43">
        <v>0.625</v>
      </c>
      <c r="H43">
        <f t="shared" si="9"/>
        <v>41.98863636363636</v>
      </c>
      <c r="I43">
        <f t="shared" si="10"/>
        <v>7.7469529911690396</v>
      </c>
      <c r="J43">
        <v>4</v>
      </c>
      <c r="L43" t="s">
        <v>3</v>
      </c>
      <c r="M43">
        <v>1.0178086</v>
      </c>
      <c r="N43">
        <v>1.0187896000000001</v>
      </c>
      <c r="O43">
        <v>1.0088163999999999</v>
      </c>
      <c r="P43">
        <v>1.0045025000000001</v>
      </c>
    </row>
    <row r="44" spans="1:17" x14ac:dyDescent="0.25">
      <c r="B44" s="1">
        <v>50</v>
      </c>
      <c r="C44">
        <v>0.6</v>
      </c>
      <c r="D44">
        <v>0.4</v>
      </c>
      <c r="E44">
        <v>0.72727272727272729</v>
      </c>
      <c r="F44">
        <v>0.875</v>
      </c>
      <c r="H44">
        <f t="shared" si="9"/>
        <v>65.056818181818187</v>
      </c>
      <c r="I44">
        <f t="shared" si="10"/>
        <v>10.066229973606927</v>
      </c>
      <c r="J44">
        <v>4</v>
      </c>
    </row>
    <row r="45" spans="1:17" ht="16.2" x14ac:dyDescent="0.25">
      <c r="B45" s="1">
        <v>100</v>
      </c>
      <c r="C45">
        <v>1</v>
      </c>
      <c r="D45">
        <v>0.9</v>
      </c>
      <c r="E45">
        <v>1</v>
      </c>
      <c r="F45">
        <v>1</v>
      </c>
      <c r="H45">
        <f t="shared" si="9"/>
        <v>97.5</v>
      </c>
      <c r="I45">
        <f t="shared" si="10"/>
        <v>2.4999999999999996</v>
      </c>
      <c r="J45">
        <v>4</v>
      </c>
      <c r="L45" t="s">
        <v>13</v>
      </c>
      <c r="M45" s="2">
        <f>LN((0.5-M43)/M41)/M42</f>
        <v>35.296806170738549</v>
      </c>
      <c r="N45" s="2">
        <f>LN((0.5-N43)/N41)/N42</f>
        <v>47.203685333330029</v>
      </c>
      <c r="O45" s="2">
        <f t="shared" ref="O45:P45" si="11">LN((0.5-O43)/O41)/O42</f>
        <v>26.657882173428117</v>
      </c>
      <c r="P45" s="2">
        <f t="shared" si="11"/>
        <v>19.921623815385402</v>
      </c>
      <c r="Q45" s="2"/>
    </row>
    <row r="46" spans="1:17" x14ac:dyDescent="0.25">
      <c r="B46" s="1">
        <v>200</v>
      </c>
      <c r="C46">
        <v>1</v>
      </c>
      <c r="D46">
        <v>1</v>
      </c>
      <c r="E46">
        <v>1</v>
      </c>
      <c r="F46">
        <v>1</v>
      </c>
      <c r="H46">
        <f t="shared" si="9"/>
        <v>100</v>
      </c>
      <c r="I46">
        <f t="shared" si="10"/>
        <v>0</v>
      </c>
      <c r="J46">
        <v>4</v>
      </c>
    </row>
    <row r="47" spans="1:17" x14ac:dyDescent="0.25">
      <c r="B47" s="1">
        <v>400</v>
      </c>
      <c r="C47">
        <v>1</v>
      </c>
      <c r="D47">
        <v>1</v>
      </c>
      <c r="E47">
        <v>1</v>
      </c>
      <c r="F47">
        <v>1</v>
      </c>
      <c r="H47">
        <f t="shared" si="9"/>
        <v>100</v>
      </c>
      <c r="I47">
        <f t="shared" si="10"/>
        <v>0</v>
      </c>
      <c r="J47">
        <v>4</v>
      </c>
    </row>
    <row r="48" spans="1:17" x14ac:dyDescent="0.25">
      <c r="B48" s="1">
        <v>800</v>
      </c>
      <c r="C48">
        <v>1</v>
      </c>
      <c r="D48">
        <v>1</v>
      </c>
      <c r="E48">
        <v>1</v>
      </c>
      <c r="F48">
        <v>1</v>
      </c>
      <c r="H48">
        <f t="shared" si="9"/>
        <v>100</v>
      </c>
      <c r="I48">
        <f t="shared" si="10"/>
        <v>0</v>
      </c>
      <c r="J48">
        <v>4</v>
      </c>
    </row>
    <row r="49" spans="1:16" x14ac:dyDescent="0.25">
      <c r="B49" s="1">
        <v>1000</v>
      </c>
      <c r="C49">
        <v>1</v>
      </c>
      <c r="D49">
        <v>1</v>
      </c>
      <c r="E49">
        <v>1</v>
      </c>
      <c r="F49">
        <v>1</v>
      </c>
      <c r="H49">
        <f t="shared" si="9"/>
        <v>100</v>
      </c>
      <c r="I49">
        <f t="shared" si="10"/>
        <v>0</v>
      </c>
      <c r="J49">
        <v>4</v>
      </c>
    </row>
    <row r="52" spans="1:16" x14ac:dyDescent="0.25">
      <c r="A52" t="s">
        <v>43</v>
      </c>
      <c r="B52" t="s">
        <v>0</v>
      </c>
      <c r="C52" t="s">
        <v>12</v>
      </c>
      <c r="D52" t="s">
        <v>6</v>
      </c>
      <c r="E52" t="s">
        <v>7</v>
      </c>
      <c r="F52" t="s">
        <v>8</v>
      </c>
      <c r="H52" t="s">
        <v>27</v>
      </c>
      <c r="I52" t="s">
        <v>28</v>
      </c>
      <c r="J52" t="s">
        <v>4</v>
      </c>
      <c r="M52" t="s">
        <v>12</v>
      </c>
      <c r="N52" t="s">
        <v>6</v>
      </c>
      <c r="O52" t="s">
        <v>7</v>
      </c>
      <c r="P52" t="s">
        <v>8</v>
      </c>
    </row>
    <row r="53" spans="1:16" x14ac:dyDescent="0.25">
      <c r="B53">
        <v>6.25</v>
      </c>
      <c r="C53">
        <v>0.2</v>
      </c>
      <c r="D53">
        <v>0</v>
      </c>
      <c r="E53">
        <v>0.36363636363636365</v>
      </c>
      <c r="F53">
        <v>0.2</v>
      </c>
      <c r="H53">
        <f t="shared" ref="H53:H61" si="12">AVERAGE(C53:F53)*100</f>
        <v>19.090909090909093</v>
      </c>
      <c r="I53">
        <f t="shared" ref="I53:I61" si="13">STDEV(C53:F53)/SQRT(COUNT(C53:F53))*100</f>
        <v>7.4412297926113187</v>
      </c>
      <c r="J53">
        <v>4</v>
      </c>
      <c r="L53" t="s">
        <v>1</v>
      </c>
      <c r="M53">
        <v>-0.83073629999999998</v>
      </c>
      <c r="N53">
        <v>-0.99587749999999997</v>
      </c>
      <c r="O53">
        <v>-0.73992400000000003</v>
      </c>
      <c r="P53">
        <v>-0.94319699999999995</v>
      </c>
    </row>
    <row r="54" spans="1:16" x14ac:dyDescent="0.25">
      <c r="B54">
        <v>12.5</v>
      </c>
      <c r="C54">
        <v>0.5</v>
      </c>
      <c r="D54">
        <v>0.3</v>
      </c>
      <c r="E54">
        <v>0.54545454545454541</v>
      </c>
      <c r="F54">
        <v>0.6</v>
      </c>
      <c r="H54">
        <f t="shared" si="12"/>
        <v>48.636363636363633</v>
      </c>
      <c r="I54">
        <f t="shared" si="13"/>
        <v>6.5397702590628048</v>
      </c>
      <c r="J54">
        <v>4</v>
      </c>
      <c r="L54" t="s">
        <v>2</v>
      </c>
      <c r="M54">
        <v>-2.0261899999999999E-2</v>
      </c>
      <c r="N54">
        <v>-1.5497500000000001E-2</v>
      </c>
      <c r="O54">
        <v>-2.9956E-2</v>
      </c>
      <c r="P54">
        <v>-4.6265000000000001E-2</v>
      </c>
    </row>
    <row r="55" spans="1:16" x14ac:dyDescent="0.25">
      <c r="B55">
        <v>25</v>
      </c>
      <c r="C55">
        <v>0.5</v>
      </c>
      <c r="D55">
        <v>0.3</v>
      </c>
      <c r="E55">
        <v>0.63636363636363635</v>
      </c>
      <c r="F55">
        <v>0.6</v>
      </c>
      <c r="H55">
        <f t="shared" si="12"/>
        <v>50.909090909090914</v>
      </c>
      <c r="I55">
        <f t="shared" si="13"/>
        <v>7.5423505846385606</v>
      </c>
      <c r="J55">
        <v>4</v>
      </c>
      <c r="L55" t="s">
        <v>3</v>
      </c>
      <c r="M55">
        <v>1.0114681000000001</v>
      </c>
      <c r="N55">
        <v>1.0019594000000001</v>
      </c>
      <c r="O55">
        <v>1.0044729999999999</v>
      </c>
      <c r="P55">
        <v>0.98162899999999997</v>
      </c>
    </row>
    <row r="56" spans="1:16" x14ac:dyDescent="0.25">
      <c r="B56" s="1">
        <v>50</v>
      </c>
      <c r="C56">
        <v>0.6</v>
      </c>
      <c r="D56">
        <v>0.6</v>
      </c>
      <c r="E56">
        <v>0.81818181818181823</v>
      </c>
      <c r="F56">
        <v>0.9</v>
      </c>
      <c r="H56">
        <f t="shared" si="12"/>
        <v>72.954545454545453</v>
      </c>
      <c r="I56">
        <f t="shared" si="13"/>
        <v>7.663506954585185</v>
      </c>
      <c r="J56">
        <v>4</v>
      </c>
    </row>
    <row r="57" spans="1:16" ht="16.2" x14ac:dyDescent="0.25">
      <c r="B57" s="1">
        <v>100</v>
      </c>
      <c r="C57">
        <v>1</v>
      </c>
      <c r="D57">
        <v>0.7</v>
      </c>
      <c r="E57">
        <v>1</v>
      </c>
      <c r="F57">
        <v>0.9</v>
      </c>
      <c r="H57">
        <f t="shared" si="12"/>
        <v>90</v>
      </c>
      <c r="I57">
        <f t="shared" si="13"/>
        <v>7.0710678118654782</v>
      </c>
      <c r="J57">
        <v>4</v>
      </c>
      <c r="L57" t="s">
        <v>13</v>
      </c>
      <c r="M57" s="2">
        <f>LN((0.5-M55)/M53)/M54</f>
        <v>23.937893194654734</v>
      </c>
      <c r="N57" s="2">
        <f>LN((0.5-N55)/N53)/N54</f>
        <v>44.207453984550341</v>
      </c>
      <c r="O57" s="2">
        <f t="shared" ref="O57:P57" si="14">LN((0.5-O55)/O53)/O54</f>
        <v>12.786525510572437</v>
      </c>
      <c r="P57" s="2">
        <f t="shared" si="14"/>
        <v>14.52720329467151</v>
      </c>
    </row>
    <row r="58" spans="1:16" x14ac:dyDescent="0.25">
      <c r="B58" s="1">
        <v>200</v>
      </c>
      <c r="C58">
        <v>1</v>
      </c>
      <c r="D58">
        <v>1</v>
      </c>
      <c r="E58">
        <v>1</v>
      </c>
      <c r="F58">
        <v>1</v>
      </c>
      <c r="H58">
        <f t="shared" si="12"/>
        <v>100</v>
      </c>
      <c r="I58">
        <f t="shared" si="13"/>
        <v>0</v>
      </c>
      <c r="J58">
        <v>4</v>
      </c>
    </row>
    <row r="59" spans="1:16" x14ac:dyDescent="0.25">
      <c r="B59" s="1">
        <v>400</v>
      </c>
      <c r="C59">
        <v>1</v>
      </c>
      <c r="D59">
        <v>1</v>
      </c>
      <c r="E59">
        <v>1</v>
      </c>
      <c r="F59">
        <v>1</v>
      </c>
      <c r="H59">
        <f t="shared" si="12"/>
        <v>100</v>
      </c>
      <c r="I59">
        <f t="shared" si="13"/>
        <v>0</v>
      </c>
      <c r="J59">
        <v>4</v>
      </c>
    </row>
    <row r="60" spans="1:16" x14ac:dyDescent="0.25">
      <c r="B60" s="1">
        <v>800</v>
      </c>
      <c r="C60">
        <v>1</v>
      </c>
      <c r="D60">
        <v>1</v>
      </c>
      <c r="E60">
        <v>1</v>
      </c>
      <c r="F60">
        <v>1</v>
      </c>
      <c r="H60">
        <f t="shared" si="12"/>
        <v>100</v>
      </c>
      <c r="I60">
        <f t="shared" si="13"/>
        <v>0</v>
      </c>
      <c r="J60">
        <v>4</v>
      </c>
    </row>
    <row r="61" spans="1:16" x14ac:dyDescent="0.25">
      <c r="B61" s="1">
        <v>1000</v>
      </c>
      <c r="C61">
        <v>1</v>
      </c>
      <c r="D61">
        <v>1</v>
      </c>
      <c r="E61">
        <v>1</v>
      </c>
      <c r="F61">
        <v>1</v>
      </c>
      <c r="H61">
        <f t="shared" si="12"/>
        <v>100</v>
      </c>
      <c r="I61">
        <f t="shared" si="13"/>
        <v>0</v>
      </c>
      <c r="J61">
        <v>4</v>
      </c>
    </row>
    <row r="64" spans="1:16" x14ac:dyDescent="0.25">
      <c r="A64" t="s">
        <v>44</v>
      </c>
      <c r="B64" t="s">
        <v>0</v>
      </c>
      <c r="C64" t="s">
        <v>12</v>
      </c>
      <c r="D64" t="s">
        <v>6</v>
      </c>
      <c r="E64" t="s">
        <v>7</v>
      </c>
      <c r="F64" t="s">
        <v>8</v>
      </c>
      <c r="H64" t="s">
        <v>27</v>
      </c>
      <c r="I64" t="s">
        <v>28</v>
      </c>
      <c r="J64" t="s">
        <v>4</v>
      </c>
      <c r="M64" t="s">
        <v>12</v>
      </c>
      <c r="N64" t="s">
        <v>6</v>
      </c>
      <c r="O64" t="s">
        <v>7</v>
      </c>
      <c r="P64" t="s">
        <v>8</v>
      </c>
    </row>
    <row r="65" spans="2:16" x14ac:dyDescent="0.25">
      <c r="B65">
        <v>6.25</v>
      </c>
      <c r="C65">
        <v>0.1</v>
      </c>
      <c r="D65">
        <v>0.4</v>
      </c>
      <c r="E65">
        <v>0.18181818181818182</v>
      </c>
      <c r="F65">
        <v>0.125</v>
      </c>
      <c r="H65">
        <f t="shared" ref="H65:H73" si="15">AVERAGE(C65:F65)*100</f>
        <v>20.170454545454547</v>
      </c>
      <c r="I65">
        <f t="shared" ref="I65:I73" si="16">STDEV(C65:F65)/SQRT(COUNT(C65:F65))*100</f>
        <v>6.827881358296672</v>
      </c>
      <c r="J65">
        <v>4</v>
      </c>
      <c r="L65" t="s">
        <v>1</v>
      </c>
      <c r="M65">
        <v>-1.1447860000000001</v>
      </c>
      <c r="N65">
        <v>-0.81270019999999998</v>
      </c>
      <c r="O65">
        <v>-1.2250315000000001</v>
      </c>
      <c r="P65">
        <v>-1.4584820000000001</v>
      </c>
    </row>
    <row r="66" spans="2:16" x14ac:dyDescent="0.25">
      <c r="B66">
        <v>12.5</v>
      </c>
      <c r="C66">
        <v>0.5</v>
      </c>
      <c r="D66">
        <v>0.6</v>
      </c>
      <c r="E66">
        <v>0.45454545454545453</v>
      </c>
      <c r="F66">
        <v>0.375</v>
      </c>
      <c r="H66">
        <f t="shared" si="15"/>
        <v>48.238636363636367</v>
      </c>
      <c r="I66">
        <f t="shared" si="16"/>
        <v>4.6948690928393244</v>
      </c>
      <c r="J66">
        <v>4</v>
      </c>
      <c r="L66" t="s">
        <v>2</v>
      </c>
      <c r="M66">
        <v>-5.5803999999999999E-2</v>
      </c>
      <c r="N66">
        <v>-4.8727100000000002E-2</v>
      </c>
      <c r="O66">
        <v>-6.3136200000000003E-2</v>
      </c>
      <c r="P66">
        <v>-8.2405999999999993E-2</v>
      </c>
    </row>
    <row r="67" spans="2:16" x14ac:dyDescent="0.25">
      <c r="B67">
        <v>25</v>
      </c>
      <c r="C67">
        <v>0.6</v>
      </c>
      <c r="D67">
        <v>0.7</v>
      </c>
      <c r="E67">
        <v>0.72727272727272729</v>
      </c>
      <c r="F67">
        <v>0.875</v>
      </c>
      <c r="H67">
        <f t="shared" si="15"/>
        <v>72.556818181818187</v>
      </c>
      <c r="I67">
        <f t="shared" si="16"/>
        <v>5.682859753016209</v>
      </c>
      <c r="J67">
        <v>4</v>
      </c>
      <c r="L67" t="s">
        <v>3</v>
      </c>
      <c r="M67">
        <v>0.95954399999999995</v>
      </c>
      <c r="N67">
        <v>1.0065611999999999</v>
      </c>
      <c r="O67">
        <v>1.0058615</v>
      </c>
      <c r="P67">
        <v>0.969665</v>
      </c>
    </row>
    <row r="68" spans="2:16" x14ac:dyDescent="0.25">
      <c r="B68" s="1">
        <v>50</v>
      </c>
      <c r="C68">
        <v>0.9</v>
      </c>
      <c r="D68">
        <v>1</v>
      </c>
      <c r="E68">
        <v>1</v>
      </c>
      <c r="F68">
        <v>0.875</v>
      </c>
      <c r="H68">
        <f t="shared" si="15"/>
        <v>94.375</v>
      </c>
      <c r="I68">
        <f t="shared" si="16"/>
        <v>3.2874445495957292</v>
      </c>
      <c r="J68">
        <v>4</v>
      </c>
    </row>
    <row r="69" spans="2:16" ht="16.2" x14ac:dyDescent="0.25">
      <c r="B69" s="1">
        <v>100</v>
      </c>
      <c r="C69">
        <v>0.9</v>
      </c>
      <c r="D69">
        <v>1</v>
      </c>
      <c r="E69">
        <v>1</v>
      </c>
      <c r="F69">
        <v>0.875</v>
      </c>
      <c r="H69">
        <f t="shared" si="15"/>
        <v>94.375</v>
      </c>
      <c r="I69">
        <f t="shared" si="16"/>
        <v>3.2874445495957292</v>
      </c>
      <c r="J69">
        <v>4</v>
      </c>
      <c r="L69" t="s">
        <v>13</v>
      </c>
      <c r="M69" s="2">
        <f>LN((0.5-M67)/M65)/M66</f>
        <v>16.356144819169174</v>
      </c>
      <c r="N69" s="2">
        <f>LN((0.5-N67)/N65)/N66</f>
        <v>9.701318942493689</v>
      </c>
      <c r="O69" s="2">
        <f t="shared" ref="O69:P69" si="17">LN((0.5-O67)/O65)/O66</f>
        <v>14.008744912243541</v>
      </c>
      <c r="P69" s="2">
        <f t="shared" si="17"/>
        <v>13.750597931906581</v>
      </c>
    </row>
    <row r="70" spans="2:16" x14ac:dyDescent="0.25">
      <c r="B70" s="1">
        <v>200</v>
      </c>
      <c r="C70">
        <v>0.9</v>
      </c>
      <c r="D70">
        <v>1</v>
      </c>
      <c r="E70">
        <v>1</v>
      </c>
      <c r="F70">
        <v>1</v>
      </c>
      <c r="H70">
        <f t="shared" si="15"/>
        <v>97.5</v>
      </c>
      <c r="I70">
        <f t="shared" si="16"/>
        <v>2.4999999999999996</v>
      </c>
      <c r="J70">
        <v>4</v>
      </c>
    </row>
    <row r="71" spans="2:16" x14ac:dyDescent="0.25">
      <c r="B71" s="1">
        <v>400</v>
      </c>
      <c r="C71">
        <v>1</v>
      </c>
      <c r="D71">
        <v>1</v>
      </c>
      <c r="E71">
        <v>1</v>
      </c>
      <c r="F71">
        <v>1</v>
      </c>
      <c r="H71">
        <f t="shared" si="15"/>
        <v>100</v>
      </c>
      <c r="I71">
        <f t="shared" si="16"/>
        <v>0</v>
      </c>
      <c r="J71">
        <v>4</v>
      </c>
    </row>
    <row r="72" spans="2:16" x14ac:dyDescent="0.25">
      <c r="B72" s="1">
        <v>800</v>
      </c>
      <c r="C72">
        <v>1</v>
      </c>
      <c r="D72">
        <v>1</v>
      </c>
      <c r="E72">
        <v>1</v>
      </c>
      <c r="F72">
        <v>1</v>
      </c>
      <c r="H72">
        <f t="shared" si="15"/>
        <v>100</v>
      </c>
      <c r="I72">
        <f t="shared" si="16"/>
        <v>0</v>
      </c>
      <c r="J72">
        <v>4</v>
      </c>
    </row>
    <row r="73" spans="2:16" x14ac:dyDescent="0.25">
      <c r="B73" s="1">
        <v>1000</v>
      </c>
      <c r="C73">
        <v>1</v>
      </c>
      <c r="D73">
        <v>1</v>
      </c>
      <c r="E73">
        <v>1</v>
      </c>
      <c r="F73">
        <v>1</v>
      </c>
      <c r="H73">
        <f t="shared" si="15"/>
        <v>100</v>
      </c>
      <c r="I73">
        <f t="shared" si="16"/>
        <v>0</v>
      </c>
      <c r="J73">
        <v>4</v>
      </c>
    </row>
  </sheetData>
  <mergeCells count="2">
    <mergeCell ref="A1:V1"/>
    <mergeCell ref="A2:F2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470F-88DD-4933-BD46-AF3820FB28C7}">
  <dimension ref="A1:V43"/>
  <sheetViews>
    <sheetView workbookViewId="0">
      <selection activeCell="K27" sqref="K26:K27"/>
    </sheetView>
  </sheetViews>
  <sheetFormatPr defaultRowHeight="13.8" x14ac:dyDescent="0.25"/>
  <sheetData>
    <row r="1" spans="1:22" x14ac:dyDescent="0.2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x14ac:dyDescent="0.25">
      <c r="A2" s="17" t="s">
        <v>32</v>
      </c>
      <c r="B2" s="17"/>
      <c r="C2" s="17"/>
    </row>
    <row r="3" spans="1:22" x14ac:dyDescent="0.25">
      <c r="A3" t="s">
        <v>30</v>
      </c>
      <c r="B3" t="s">
        <v>31</v>
      </c>
      <c r="C3" t="s">
        <v>14</v>
      </c>
    </row>
    <row r="4" spans="1:22" x14ac:dyDescent="0.25">
      <c r="A4">
        <v>1</v>
      </c>
      <c r="B4">
        <v>1</v>
      </c>
      <c r="C4">
        <v>1</v>
      </c>
      <c r="E4" s="17" t="s">
        <v>36</v>
      </c>
      <c r="F4" s="17"/>
      <c r="G4" s="17"/>
      <c r="H4" s="17"/>
      <c r="I4" s="1"/>
      <c r="J4" s="1"/>
    </row>
    <row r="5" spans="1:22" x14ac:dyDescent="0.25">
      <c r="A5">
        <v>1</v>
      </c>
      <c r="B5">
        <v>0</v>
      </c>
      <c r="C5">
        <v>1</v>
      </c>
      <c r="F5" t="s">
        <v>30</v>
      </c>
      <c r="G5" t="s">
        <v>31</v>
      </c>
      <c r="H5" t="s">
        <v>14</v>
      </c>
      <c r="I5" s="1"/>
      <c r="J5" s="1"/>
    </row>
    <row r="6" spans="1:22" x14ac:dyDescent="0.25">
      <c r="A6">
        <v>0</v>
      </c>
      <c r="B6">
        <v>0</v>
      </c>
      <c r="C6">
        <v>1</v>
      </c>
      <c r="E6" s="1" t="s">
        <v>24</v>
      </c>
      <c r="F6" s="1">
        <v>0.75</v>
      </c>
      <c r="G6" s="1">
        <v>0.5</v>
      </c>
      <c r="H6" s="1">
        <v>0.75</v>
      </c>
      <c r="I6" s="1"/>
      <c r="J6" s="1"/>
    </row>
    <row r="7" spans="1:22" x14ac:dyDescent="0.25">
      <c r="A7">
        <v>1</v>
      </c>
      <c r="B7">
        <v>1</v>
      </c>
      <c r="C7">
        <v>0</v>
      </c>
      <c r="E7" s="1" t="s">
        <v>6</v>
      </c>
      <c r="F7" s="1">
        <v>0.5</v>
      </c>
      <c r="G7" s="1">
        <v>0.5</v>
      </c>
      <c r="H7" s="1">
        <v>0.25</v>
      </c>
      <c r="I7" s="1"/>
      <c r="J7" s="1"/>
    </row>
    <row r="8" spans="1:22" x14ac:dyDescent="0.25">
      <c r="A8">
        <v>0</v>
      </c>
      <c r="B8">
        <v>0</v>
      </c>
      <c r="C8">
        <v>1</v>
      </c>
      <c r="E8" s="1" t="s">
        <v>7</v>
      </c>
      <c r="F8" s="1">
        <v>0.5</v>
      </c>
      <c r="G8" s="1">
        <v>0.5</v>
      </c>
      <c r="H8" s="1">
        <v>0.5</v>
      </c>
      <c r="I8" s="1"/>
      <c r="J8" s="1"/>
    </row>
    <row r="9" spans="1:22" x14ac:dyDescent="0.25">
      <c r="A9">
        <v>0</v>
      </c>
      <c r="B9">
        <v>1</v>
      </c>
      <c r="C9">
        <v>0</v>
      </c>
      <c r="E9" s="1" t="s">
        <v>8</v>
      </c>
      <c r="F9" s="1">
        <v>0.75</v>
      </c>
      <c r="G9" s="1">
        <v>0.75</v>
      </c>
      <c r="H9" s="1">
        <v>0.75</v>
      </c>
      <c r="I9" s="1"/>
      <c r="J9" s="1"/>
    </row>
    <row r="10" spans="1:22" x14ac:dyDescent="0.25">
      <c r="A10">
        <v>1</v>
      </c>
      <c r="B10">
        <v>0</v>
      </c>
      <c r="C10">
        <v>0</v>
      </c>
      <c r="E10" s="1" t="s">
        <v>9</v>
      </c>
      <c r="F10" s="1">
        <v>0.5</v>
      </c>
      <c r="G10" s="1">
        <v>0.5</v>
      </c>
      <c r="H10" s="1">
        <v>0.5</v>
      </c>
      <c r="I10" s="1"/>
      <c r="J10" s="1"/>
    </row>
    <row r="11" spans="1:22" x14ac:dyDescent="0.25">
      <c r="A11">
        <v>1</v>
      </c>
      <c r="B11">
        <v>1</v>
      </c>
      <c r="C11">
        <v>0</v>
      </c>
      <c r="E11" s="1" t="s">
        <v>10</v>
      </c>
      <c r="F11" s="1">
        <v>0.5</v>
      </c>
      <c r="G11" s="1">
        <v>0.5</v>
      </c>
      <c r="H11" s="1">
        <v>0.5</v>
      </c>
      <c r="I11" s="1"/>
      <c r="J11" s="1"/>
    </row>
    <row r="12" spans="1:22" x14ac:dyDescent="0.25">
      <c r="A12">
        <v>0</v>
      </c>
      <c r="B12">
        <v>1</v>
      </c>
      <c r="C12">
        <v>0</v>
      </c>
      <c r="E12" s="1" t="s">
        <v>11</v>
      </c>
      <c r="F12" s="1">
        <v>0.75</v>
      </c>
      <c r="G12" s="1">
        <v>0.5</v>
      </c>
      <c r="H12" s="1">
        <v>0.5</v>
      </c>
      <c r="I12" s="1"/>
      <c r="J12" s="1"/>
    </row>
    <row r="13" spans="1:22" x14ac:dyDescent="0.25">
      <c r="A13">
        <v>1</v>
      </c>
      <c r="B13">
        <v>0</v>
      </c>
      <c r="C13">
        <v>1</v>
      </c>
      <c r="E13" s="1" t="s">
        <v>25</v>
      </c>
      <c r="F13" s="1">
        <v>0.5</v>
      </c>
      <c r="G13" s="1">
        <v>0</v>
      </c>
      <c r="H13" s="1">
        <v>0.5</v>
      </c>
      <c r="I13" s="6"/>
      <c r="J13" s="6"/>
      <c r="K13" s="8"/>
    </row>
    <row r="14" spans="1:22" x14ac:dyDescent="0.25">
      <c r="A14">
        <v>0</v>
      </c>
      <c r="B14">
        <v>0</v>
      </c>
      <c r="C14">
        <v>0</v>
      </c>
      <c r="E14" s="1" t="s">
        <v>26</v>
      </c>
      <c r="F14" s="1"/>
      <c r="G14" s="1"/>
      <c r="H14" s="1">
        <f>AVERAGE(A40:A44)</f>
        <v>0.5</v>
      </c>
      <c r="I14" s="9"/>
      <c r="J14" s="9"/>
      <c r="K14" s="8"/>
    </row>
    <row r="15" spans="1:22" x14ac:dyDescent="0.25">
      <c r="A15">
        <v>1</v>
      </c>
      <c r="B15">
        <v>1</v>
      </c>
      <c r="C15">
        <v>1</v>
      </c>
      <c r="E15" s="6"/>
      <c r="F15" s="6"/>
      <c r="G15" s="6"/>
      <c r="H15" s="6"/>
      <c r="I15" s="9"/>
      <c r="J15" s="9"/>
      <c r="K15" s="8"/>
    </row>
    <row r="16" spans="1:22" x14ac:dyDescent="0.25">
      <c r="A16">
        <v>1</v>
      </c>
      <c r="B16">
        <v>1</v>
      </c>
      <c r="C16">
        <v>0</v>
      </c>
      <c r="E16" s="5" t="s">
        <v>27</v>
      </c>
      <c r="F16" s="7">
        <f>SUM(F6:F15)/COUNT(F6:F15)*100</f>
        <v>59.375</v>
      </c>
      <c r="G16" s="7">
        <f t="shared" ref="G16:H16" si="0">SUM(G6:G15)/COUNT(G6:G15)*100</f>
        <v>46.875</v>
      </c>
      <c r="H16" s="7">
        <f t="shared" si="0"/>
        <v>52.777777777777779</v>
      </c>
      <c r="I16" s="9"/>
      <c r="J16" s="9"/>
      <c r="K16" s="8"/>
    </row>
    <row r="17" spans="1:8" x14ac:dyDescent="0.25">
      <c r="A17">
        <v>1</v>
      </c>
      <c r="B17">
        <v>1</v>
      </c>
      <c r="C17">
        <v>1</v>
      </c>
      <c r="E17" s="5" t="s">
        <v>28</v>
      </c>
      <c r="F17" s="7">
        <f>STDEV(F6:F15)/SQRT(COUNT(F6:F15))*100</f>
        <v>4.5745315919462488</v>
      </c>
      <c r="G17" s="7">
        <f t="shared" ref="G17:H17" si="1">STDEV(G6:G15)/SQRT(COUNT(G6:G15))*100</f>
        <v>7.3762105544010286</v>
      </c>
      <c r="H17" s="7">
        <f t="shared" si="1"/>
        <v>5.0077101048110935</v>
      </c>
    </row>
    <row r="18" spans="1:8" x14ac:dyDescent="0.25">
      <c r="A18">
        <v>0</v>
      </c>
      <c r="B18">
        <v>0</v>
      </c>
      <c r="C18">
        <v>1</v>
      </c>
      <c r="E18" s="5" t="s">
        <v>4</v>
      </c>
      <c r="F18" s="7">
        <f>COUNT(F6:F15)</f>
        <v>8</v>
      </c>
      <c r="G18" s="7">
        <f t="shared" ref="G18:H18" si="2">COUNT(G6:G15)</f>
        <v>8</v>
      </c>
      <c r="H18" s="7">
        <f t="shared" si="2"/>
        <v>9</v>
      </c>
    </row>
    <row r="19" spans="1:8" x14ac:dyDescent="0.25">
      <c r="A19">
        <v>1</v>
      </c>
      <c r="B19">
        <v>1</v>
      </c>
      <c r="C19">
        <v>1</v>
      </c>
    </row>
    <row r="20" spans="1:8" x14ac:dyDescent="0.25">
      <c r="A20">
        <v>0</v>
      </c>
      <c r="B20">
        <v>0</v>
      </c>
      <c r="C20">
        <v>1</v>
      </c>
    </row>
    <row r="21" spans="1:8" x14ac:dyDescent="0.25">
      <c r="A21">
        <v>1</v>
      </c>
      <c r="B21">
        <v>1</v>
      </c>
      <c r="C21">
        <v>0</v>
      </c>
    </row>
    <row r="22" spans="1:8" x14ac:dyDescent="0.25">
      <c r="A22">
        <v>0</v>
      </c>
      <c r="B22">
        <v>0</v>
      </c>
      <c r="C22">
        <v>0</v>
      </c>
    </row>
    <row r="23" spans="1:8" x14ac:dyDescent="0.25">
      <c r="A23">
        <v>1</v>
      </c>
      <c r="B23">
        <v>1</v>
      </c>
      <c r="C23">
        <v>1</v>
      </c>
    </row>
    <row r="24" spans="1:8" x14ac:dyDescent="0.25">
      <c r="A24">
        <v>1</v>
      </c>
      <c r="B24">
        <v>0</v>
      </c>
      <c r="C24">
        <v>1</v>
      </c>
    </row>
    <row r="25" spans="1:8" x14ac:dyDescent="0.25">
      <c r="A25">
        <v>0</v>
      </c>
      <c r="B25">
        <v>0</v>
      </c>
      <c r="C25">
        <v>1</v>
      </c>
    </row>
    <row r="26" spans="1:8" x14ac:dyDescent="0.25">
      <c r="A26">
        <v>0</v>
      </c>
      <c r="B26">
        <v>1</v>
      </c>
      <c r="C26">
        <v>0</v>
      </c>
    </row>
    <row r="27" spans="1:8" x14ac:dyDescent="0.25">
      <c r="A27">
        <v>1</v>
      </c>
      <c r="B27">
        <v>1</v>
      </c>
      <c r="C27">
        <v>0</v>
      </c>
    </row>
    <row r="28" spans="1:8" x14ac:dyDescent="0.25">
      <c r="A28">
        <v>1</v>
      </c>
      <c r="B28">
        <v>0</v>
      </c>
      <c r="C28">
        <v>1</v>
      </c>
    </row>
    <row r="29" spans="1:8" x14ac:dyDescent="0.25">
      <c r="A29">
        <v>1</v>
      </c>
      <c r="B29">
        <v>1</v>
      </c>
      <c r="C29">
        <v>0</v>
      </c>
    </row>
    <row r="30" spans="1:8" x14ac:dyDescent="0.25">
      <c r="A30">
        <v>1</v>
      </c>
      <c r="B30">
        <v>0</v>
      </c>
      <c r="C30">
        <v>0</v>
      </c>
    </row>
    <row r="31" spans="1:8" x14ac:dyDescent="0.25">
      <c r="A31">
        <v>0</v>
      </c>
      <c r="B31">
        <v>1</v>
      </c>
      <c r="C31">
        <v>1</v>
      </c>
    </row>
    <row r="32" spans="1:8" x14ac:dyDescent="0.25">
      <c r="A32">
        <v>0</v>
      </c>
      <c r="B32">
        <v>0</v>
      </c>
      <c r="C32">
        <v>0</v>
      </c>
    </row>
    <row r="33" spans="1:3" x14ac:dyDescent="0.25">
      <c r="A33">
        <v>1</v>
      </c>
      <c r="B33">
        <v>0</v>
      </c>
      <c r="C33">
        <v>0</v>
      </c>
    </row>
    <row r="34" spans="1:3" x14ac:dyDescent="0.25">
      <c r="A34">
        <v>1</v>
      </c>
      <c r="B34">
        <v>0</v>
      </c>
      <c r="C34">
        <v>1</v>
      </c>
    </row>
    <row r="35" spans="1:3" x14ac:dyDescent="0.25">
      <c r="A35">
        <v>0</v>
      </c>
      <c r="B35">
        <v>0</v>
      </c>
      <c r="C35">
        <v>1</v>
      </c>
    </row>
    <row r="36" spans="1:3" x14ac:dyDescent="0.25">
      <c r="A36">
        <v>1</v>
      </c>
      <c r="B36">
        <v>1</v>
      </c>
      <c r="C36">
        <v>1</v>
      </c>
    </row>
    <row r="37" spans="1:3" x14ac:dyDescent="0.25">
      <c r="A37">
        <v>1</v>
      </c>
      <c r="B37">
        <v>0</v>
      </c>
      <c r="C37">
        <v>1</v>
      </c>
    </row>
    <row r="38" spans="1:3" x14ac:dyDescent="0.25">
      <c r="A38">
        <v>0</v>
      </c>
      <c r="B38">
        <v>0</v>
      </c>
      <c r="C38">
        <v>1</v>
      </c>
    </row>
    <row r="39" spans="1:3" x14ac:dyDescent="0.25">
      <c r="A39">
        <v>1</v>
      </c>
      <c r="B39">
        <v>1</v>
      </c>
      <c r="C39">
        <v>0</v>
      </c>
    </row>
    <row r="40" spans="1:3" x14ac:dyDescent="0.25">
      <c r="A40">
        <v>0</v>
      </c>
      <c r="B40">
        <v>0</v>
      </c>
      <c r="C40">
        <v>1</v>
      </c>
    </row>
    <row r="41" spans="1:3" x14ac:dyDescent="0.25">
      <c r="A41">
        <v>0</v>
      </c>
      <c r="B41">
        <v>1</v>
      </c>
      <c r="C41">
        <v>0</v>
      </c>
    </row>
    <row r="42" spans="1:3" x14ac:dyDescent="0.25">
      <c r="A42">
        <v>1</v>
      </c>
      <c r="B42">
        <v>0</v>
      </c>
      <c r="C42">
        <v>0</v>
      </c>
    </row>
    <row r="43" spans="1:3" x14ac:dyDescent="0.25">
      <c r="A43">
        <v>1</v>
      </c>
      <c r="B43">
        <v>1</v>
      </c>
      <c r="C43">
        <v>0</v>
      </c>
    </row>
  </sheetData>
  <mergeCells count="3">
    <mergeCell ref="A1:V1"/>
    <mergeCell ref="A2:C2"/>
    <mergeCell ref="E4:H4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02B4-12CC-4402-91D9-BA994BE4A132}">
  <dimension ref="A1:V33"/>
  <sheetViews>
    <sheetView workbookViewId="0">
      <selection activeCell="B31" sqref="B31:B32"/>
    </sheetView>
  </sheetViews>
  <sheetFormatPr defaultRowHeight="13.8" x14ac:dyDescent="0.25"/>
  <cols>
    <col min="5" max="5" width="12.44140625" bestFit="1" customWidth="1"/>
  </cols>
  <sheetData>
    <row r="1" spans="1:22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x14ac:dyDescent="0.25">
      <c r="A2" s="17" t="s">
        <v>35</v>
      </c>
      <c r="B2" s="17"/>
      <c r="C2" s="17"/>
    </row>
    <row r="3" spans="1:22" x14ac:dyDescent="0.25">
      <c r="A3" t="s">
        <v>30</v>
      </c>
      <c r="B3" t="s">
        <v>31</v>
      </c>
      <c r="C3" t="s">
        <v>14</v>
      </c>
    </row>
    <row r="4" spans="1:22" x14ac:dyDescent="0.25">
      <c r="A4" s="1">
        <v>1</v>
      </c>
      <c r="B4" s="1">
        <v>1</v>
      </c>
      <c r="C4" s="1">
        <v>1</v>
      </c>
      <c r="E4" s="17" t="s">
        <v>36</v>
      </c>
      <c r="F4" s="17"/>
      <c r="G4" s="17"/>
      <c r="H4" s="17"/>
    </row>
    <row r="5" spans="1:22" x14ac:dyDescent="0.25">
      <c r="A5" s="1">
        <v>1</v>
      </c>
      <c r="B5" s="1">
        <v>0</v>
      </c>
      <c r="C5" s="1">
        <v>0</v>
      </c>
      <c r="F5" t="s">
        <v>30</v>
      </c>
      <c r="G5" t="s">
        <v>31</v>
      </c>
      <c r="H5" t="s">
        <v>14</v>
      </c>
    </row>
    <row r="6" spans="1:22" x14ac:dyDescent="0.25">
      <c r="A6" s="1">
        <v>1</v>
      </c>
      <c r="B6" s="1">
        <v>0</v>
      </c>
      <c r="C6" s="1">
        <v>0</v>
      </c>
      <c r="E6" s="1" t="s">
        <v>24</v>
      </c>
      <c r="F6" s="1">
        <v>0.8</v>
      </c>
      <c r="G6" s="1">
        <v>0.4</v>
      </c>
      <c r="H6" s="1">
        <v>0.4</v>
      </c>
    </row>
    <row r="7" spans="1:22" x14ac:dyDescent="0.25">
      <c r="A7" s="1">
        <v>0</v>
      </c>
      <c r="B7" s="1">
        <v>1</v>
      </c>
      <c r="C7" s="1">
        <v>1</v>
      </c>
      <c r="E7" s="1" t="s">
        <v>6</v>
      </c>
      <c r="F7" s="1">
        <v>1</v>
      </c>
      <c r="G7" s="1">
        <v>0.4</v>
      </c>
      <c r="H7" s="1">
        <v>0.8</v>
      </c>
    </row>
    <row r="8" spans="1:22" x14ac:dyDescent="0.25">
      <c r="A8" s="1">
        <v>1</v>
      </c>
      <c r="B8" s="1">
        <v>0</v>
      </c>
      <c r="C8" s="1">
        <v>0</v>
      </c>
      <c r="E8" s="1" t="s">
        <v>7</v>
      </c>
      <c r="F8" s="1">
        <v>0.8</v>
      </c>
      <c r="G8" s="1">
        <v>0.6</v>
      </c>
      <c r="H8" s="1">
        <v>0.6</v>
      </c>
    </row>
    <row r="9" spans="1:22" x14ac:dyDescent="0.25">
      <c r="A9" s="1">
        <v>1</v>
      </c>
      <c r="B9" s="1">
        <v>1</v>
      </c>
      <c r="C9" s="1">
        <v>1</v>
      </c>
      <c r="E9" s="1" t="s">
        <v>8</v>
      </c>
      <c r="F9" s="1">
        <v>0.8</v>
      </c>
      <c r="G9" s="1">
        <v>0.2</v>
      </c>
      <c r="H9" s="1">
        <v>0.2</v>
      </c>
    </row>
    <row r="10" spans="1:22" x14ac:dyDescent="0.25">
      <c r="A10" s="1">
        <v>1</v>
      </c>
      <c r="B10" s="1">
        <v>0</v>
      </c>
      <c r="C10" s="1">
        <v>1</v>
      </c>
      <c r="E10" s="1" t="s">
        <v>9</v>
      </c>
      <c r="F10" s="1">
        <v>1</v>
      </c>
      <c r="G10" s="1">
        <v>0.4</v>
      </c>
      <c r="H10" s="1">
        <v>0.6</v>
      </c>
    </row>
    <row r="11" spans="1:22" x14ac:dyDescent="0.25">
      <c r="A11" s="1">
        <v>1</v>
      </c>
      <c r="B11" s="1">
        <v>0</v>
      </c>
      <c r="C11" s="1">
        <v>0</v>
      </c>
      <c r="E11" s="1" t="s">
        <v>10</v>
      </c>
      <c r="F11" s="1">
        <v>0.8</v>
      </c>
      <c r="G11" s="1">
        <v>0.4</v>
      </c>
      <c r="H11" s="1">
        <v>0.4</v>
      </c>
    </row>
    <row r="12" spans="1:22" x14ac:dyDescent="0.25">
      <c r="A12" s="1">
        <v>1</v>
      </c>
      <c r="B12" s="1">
        <v>1</v>
      </c>
      <c r="C12" s="1">
        <v>1</v>
      </c>
      <c r="E12" s="1"/>
      <c r="F12" s="1"/>
      <c r="G12" s="1"/>
      <c r="H12" s="1"/>
    </row>
    <row r="13" spans="1:22" x14ac:dyDescent="0.25">
      <c r="A13" s="1">
        <v>1</v>
      </c>
      <c r="B13" s="1">
        <v>0</v>
      </c>
      <c r="C13" s="1">
        <v>1</v>
      </c>
      <c r="E13" s="1"/>
      <c r="F13" s="1"/>
      <c r="G13" s="1"/>
      <c r="H13" s="1"/>
      <c r="K13" s="8"/>
    </row>
    <row r="14" spans="1:22" x14ac:dyDescent="0.25">
      <c r="A14" s="1">
        <v>1</v>
      </c>
      <c r="B14" s="1">
        <v>0</v>
      </c>
      <c r="C14" s="1">
        <v>1</v>
      </c>
      <c r="E14" s="1"/>
      <c r="F14" s="1"/>
      <c r="G14" s="1"/>
      <c r="H14" s="1"/>
      <c r="K14" s="8"/>
    </row>
    <row r="15" spans="1:22" x14ac:dyDescent="0.25">
      <c r="A15" s="1">
        <v>1</v>
      </c>
      <c r="B15" s="1">
        <v>1</v>
      </c>
      <c r="C15" s="1">
        <v>0</v>
      </c>
      <c r="E15" s="6"/>
      <c r="F15" s="6"/>
      <c r="G15" s="6"/>
      <c r="H15" s="6"/>
      <c r="K15" s="8"/>
    </row>
    <row r="16" spans="1:22" x14ac:dyDescent="0.25">
      <c r="A16" s="1">
        <v>1</v>
      </c>
      <c r="B16" s="1">
        <v>1</v>
      </c>
      <c r="C16" s="1">
        <v>1</v>
      </c>
      <c r="E16" s="5" t="s">
        <v>27</v>
      </c>
      <c r="F16" s="7">
        <f>SUM(F6:F15)/COUNT(F6:F15)*100</f>
        <v>86.666666666666671</v>
      </c>
      <c r="G16" s="7">
        <f t="shared" ref="G16:H16" si="0">SUM(G6:G15)/COUNT(G6:G15)*100</f>
        <v>40</v>
      </c>
      <c r="H16" s="7">
        <f t="shared" si="0"/>
        <v>50.000000000000014</v>
      </c>
      <c r="K16" s="8"/>
    </row>
    <row r="17" spans="1:8" x14ac:dyDescent="0.25">
      <c r="A17" s="1">
        <v>0</v>
      </c>
      <c r="B17" s="1">
        <v>1</v>
      </c>
      <c r="C17" s="1">
        <v>0</v>
      </c>
      <c r="E17" s="5" t="s">
        <v>28</v>
      </c>
      <c r="F17" s="7">
        <f>STDEV(F6:F15)/SQRT(COUNT(F6:F15))*100</f>
        <v>4.2163702135578536</v>
      </c>
      <c r="G17" s="7">
        <f t="shared" ref="G17:H17" si="1">STDEV(G6:G15)/SQRT(COUNT(G6:G15))*100</f>
        <v>5.1639777949432242</v>
      </c>
      <c r="H17" s="7">
        <f t="shared" si="1"/>
        <v>8.5634883857767452</v>
      </c>
    </row>
    <row r="18" spans="1:8" x14ac:dyDescent="0.25">
      <c r="A18" s="1">
        <v>1</v>
      </c>
      <c r="B18" s="1">
        <v>0</v>
      </c>
      <c r="C18" s="1">
        <v>1</v>
      </c>
      <c r="E18" s="5" t="s">
        <v>4</v>
      </c>
      <c r="F18" s="7">
        <f>COUNT(F6:F15)</f>
        <v>6</v>
      </c>
      <c r="G18" s="7">
        <f t="shared" ref="G18:H18" si="2">COUNT(G6:G15)</f>
        <v>6</v>
      </c>
      <c r="H18" s="7">
        <f t="shared" si="2"/>
        <v>6</v>
      </c>
    </row>
    <row r="19" spans="1:8" x14ac:dyDescent="0.25">
      <c r="A19" s="1">
        <v>1</v>
      </c>
      <c r="B19" s="1">
        <v>0</v>
      </c>
      <c r="C19" s="1">
        <v>0</v>
      </c>
    </row>
    <row r="20" spans="1:8" x14ac:dyDescent="0.25">
      <c r="A20" s="1">
        <v>1</v>
      </c>
      <c r="B20" s="1">
        <v>0</v>
      </c>
      <c r="C20" s="1">
        <v>0</v>
      </c>
    </row>
    <row r="21" spans="1:8" x14ac:dyDescent="0.25">
      <c r="A21" s="1">
        <v>1</v>
      </c>
      <c r="B21" s="1">
        <v>1</v>
      </c>
      <c r="C21" s="1">
        <v>1</v>
      </c>
    </row>
    <row r="22" spans="1:8" x14ac:dyDescent="0.25">
      <c r="A22" s="1">
        <v>1</v>
      </c>
      <c r="B22" s="1">
        <v>0</v>
      </c>
      <c r="C22" s="1">
        <v>0</v>
      </c>
    </row>
    <row r="23" spans="1:8" x14ac:dyDescent="0.25">
      <c r="A23" s="1">
        <v>0</v>
      </c>
      <c r="B23" s="1">
        <v>0</v>
      </c>
      <c r="C23" s="1">
        <v>0</v>
      </c>
    </row>
    <row r="24" spans="1:8" x14ac:dyDescent="0.25">
      <c r="A24" s="1">
        <v>1</v>
      </c>
      <c r="B24" s="1">
        <v>0</v>
      </c>
      <c r="C24" s="1">
        <v>1</v>
      </c>
    </row>
    <row r="25" spans="1:8" x14ac:dyDescent="0.25">
      <c r="A25" s="1">
        <v>1</v>
      </c>
      <c r="B25" s="1">
        <v>0</v>
      </c>
      <c r="C25" s="1">
        <v>0</v>
      </c>
    </row>
    <row r="26" spans="1:8" x14ac:dyDescent="0.25">
      <c r="A26" s="1">
        <v>1</v>
      </c>
      <c r="B26" s="1">
        <v>0</v>
      </c>
      <c r="C26" s="1">
        <v>1</v>
      </c>
    </row>
    <row r="27" spans="1:8" x14ac:dyDescent="0.25">
      <c r="A27" s="1">
        <v>1</v>
      </c>
      <c r="B27" s="1">
        <v>1</v>
      </c>
      <c r="C27" s="1">
        <v>1</v>
      </c>
    </row>
    <row r="28" spans="1:8" x14ac:dyDescent="0.25">
      <c r="A28" s="1">
        <v>1</v>
      </c>
      <c r="B28" s="1">
        <v>1</v>
      </c>
      <c r="C28" s="1">
        <v>0</v>
      </c>
    </row>
    <row r="29" spans="1:8" x14ac:dyDescent="0.25">
      <c r="A29" s="1">
        <v>1</v>
      </c>
      <c r="B29" s="1">
        <v>0</v>
      </c>
      <c r="C29" s="1">
        <v>0</v>
      </c>
    </row>
    <row r="30" spans="1:8" x14ac:dyDescent="0.25">
      <c r="A30" s="1">
        <v>1</v>
      </c>
      <c r="B30" s="1">
        <v>0</v>
      </c>
      <c r="C30" s="1">
        <v>1</v>
      </c>
    </row>
    <row r="31" spans="1:8" x14ac:dyDescent="0.25">
      <c r="A31" s="1">
        <v>0</v>
      </c>
      <c r="B31" s="1">
        <v>0</v>
      </c>
      <c r="C31" s="1">
        <v>1</v>
      </c>
    </row>
    <row r="32" spans="1:8" x14ac:dyDescent="0.25">
      <c r="A32" s="1">
        <v>1</v>
      </c>
      <c r="B32" s="1">
        <v>1</v>
      </c>
      <c r="C32" s="1">
        <v>0</v>
      </c>
    </row>
    <row r="33" spans="1:3" x14ac:dyDescent="0.25">
      <c r="A33" s="1">
        <v>1</v>
      </c>
      <c r="B33" s="1">
        <v>1</v>
      </c>
      <c r="C33" s="1">
        <v>0</v>
      </c>
    </row>
  </sheetData>
  <mergeCells count="3">
    <mergeCell ref="A1:V1"/>
    <mergeCell ref="A2:C2"/>
    <mergeCell ref="E4:H4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3232-8E16-484A-846D-95FDEA5E1871}">
  <dimension ref="A1:V36"/>
  <sheetViews>
    <sheetView tabSelected="1" workbookViewId="0">
      <selection activeCell="A4" sqref="A1:A1048576"/>
    </sheetView>
  </sheetViews>
  <sheetFormatPr defaultRowHeight="13.8" x14ac:dyDescent="0.25"/>
  <cols>
    <col min="1" max="1" width="11.77734375" bestFit="1" customWidth="1"/>
    <col min="18" max="18" width="12.77734375" bestFit="1" customWidth="1"/>
  </cols>
  <sheetData>
    <row r="1" spans="1:22" x14ac:dyDescent="0.25">
      <c r="A1" s="15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s="2" customFormat="1" x14ac:dyDescent="0.25">
      <c r="A2" s="16" t="s">
        <v>37</v>
      </c>
      <c r="B2" s="16"/>
      <c r="C2" s="16"/>
      <c r="D2" s="16"/>
      <c r="E2" s="16"/>
      <c r="F2" s="16"/>
      <c r="G2" s="16"/>
      <c r="H2" s="16"/>
      <c r="I2" s="16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t="s">
        <v>30</v>
      </c>
      <c r="B3" t="s">
        <v>0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K3" t="s">
        <v>27</v>
      </c>
      <c r="L3" t="s">
        <v>28</v>
      </c>
      <c r="M3" t="s">
        <v>4</v>
      </c>
      <c r="O3" s="3" t="s">
        <v>19</v>
      </c>
      <c r="P3" s="3" t="s">
        <v>20</v>
      </c>
      <c r="Q3" s="3" t="s">
        <v>21</v>
      </c>
      <c r="R3" s="3" t="s">
        <v>22</v>
      </c>
    </row>
    <row r="4" spans="1:22" x14ac:dyDescent="0.25">
      <c r="B4" s="1">
        <v>50</v>
      </c>
      <c r="C4">
        <v>0.105263158</v>
      </c>
      <c r="D4">
        <v>0.4</v>
      </c>
      <c r="E4">
        <v>0.3125</v>
      </c>
      <c r="F4">
        <v>0.375</v>
      </c>
      <c r="G4" s="1">
        <v>0.3</v>
      </c>
      <c r="H4" s="1">
        <v>0.16666666666666666</v>
      </c>
      <c r="I4" s="1">
        <v>0.22222222222222221</v>
      </c>
      <c r="J4" s="1"/>
      <c r="K4">
        <f>AVERAGE(C4:I4)*100</f>
        <v>26.88074352698413</v>
      </c>
      <c r="L4">
        <f>STDEV(C4:I4)/SQRT(COUNT(C4:I4))*100</f>
        <v>4.1034252667985767</v>
      </c>
      <c r="M4">
        <v>7</v>
      </c>
      <c r="O4" s="5">
        <v>159.31564660000001</v>
      </c>
      <c r="P4" s="3">
        <v>205.87984787707208</v>
      </c>
      <c r="Q4" s="3">
        <v>337.70998479782094</v>
      </c>
      <c r="R4" s="3">
        <v>174.61428566993126</v>
      </c>
    </row>
    <row r="5" spans="1:22" x14ac:dyDescent="0.25">
      <c r="B5" s="1">
        <v>100</v>
      </c>
      <c r="C5">
        <v>0.26315789499999998</v>
      </c>
      <c r="D5">
        <v>0.5</v>
      </c>
      <c r="E5">
        <v>0.5625</v>
      </c>
      <c r="F5">
        <v>0.5625</v>
      </c>
      <c r="G5" s="1">
        <v>0.4</v>
      </c>
      <c r="H5" s="1">
        <v>0.33333333333333331</v>
      </c>
      <c r="I5" s="1">
        <v>0.3888888888888889</v>
      </c>
      <c r="J5" s="1"/>
      <c r="K5">
        <f t="shared" ref="K5:K9" si="0">AVERAGE(C5:I5)*100</f>
        <v>43.005430246031743</v>
      </c>
      <c r="L5">
        <f t="shared" ref="L5:L9" si="1">STDEV(C5:I5)/SQRT(COUNT(C5:I5))*100</f>
        <v>4.3584437824691591</v>
      </c>
      <c r="M5">
        <v>7</v>
      </c>
      <c r="O5" s="5">
        <v>120.9119122</v>
      </c>
      <c r="P5" s="3">
        <v>360.5500878122279</v>
      </c>
      <c r="Q5" s="3">
        <v>289.84044382344575</v>
      </c>
      <c r="R5" s="3">
        <v>170.52611060865709</v>
      </c>
    </row>
    <row r="6" spans="1:22" x14ac:dyDescent="0.25">
      <c r="B6" s="1">
        <v>200</v>
      </c>
      <c r="C6">
        <v>0.57894736800000002</v>
      </c>
      <c r="D6">
        <v>0.6</v>
      </c>
      <c r="E6">
        <v>0.875</v>
      </c>
      <c r="F6">
        <v>0.75</v>
      </c>
      <c r="G6" s="1">
        <v>0.5</v>
      </c>
      <c r="H6" s="1">
        <v>0.66666666666666663</v>
      </c>
      <c r="I6" s="1">
        <v>0.77777777777777779</v>
      </c>
      <c r="J6" s="1"/>
      <c r="K6">
        <f t="shared" si="0"/>
        <v>67.834168749206356</v>
      </c>
      <c r="L6">
        <f t="shared" si="1"/>
        <v>4.9197284099557343</v>
      </c>
      <c r="M6">
        <v>7</v>
      </c>
      <c r="O6" s="5">
        <v>81.976000189999993</v>
      </c>
      <c r="P6" s="3">
        <v>318.02360955633571</v>
      </c>
      <c r="Q6" s="3">
        <v>200.73970700008152</v>
      </c>
      <c r="R6" s="3">
        <v>74.676513838723423</v>
      </c>
    </row>
    <row r="7" spans="1:22" x14ac:dyDescent="0.25">
      <c r="B7" s="1">
        <v>400</v>
      </c>
      <c r="C7">
        <v>0.94736842099999996</v>
      </c>
      <c r="D7">
        <v>0.7</v>
      </c>
      <c r="E7">
        <v>1</v>
      </c>
      <c r="F7">
        <v>0.75</v>
      </c>
      <c r="G7" s="1">
        <v>0.7</v>
      </c>
      <c r="H7" s="1">
        <v>0.75</v>
      </c>
      <c r="I7" s="1">
        <v>0.83333333333333337</v>
      </c>
      <c r="J7" s="1"/>
      <c r="K7">
        <f t="shared" si="0"/>
        <v>81.152882204761895</v>
      </c>
      <c r="L7">
        <f t="shared" si="1"/>
        <v>4.5486305226985859</v>
      </c>
      <c r="M7">
        <v>7</v>
      </c>
      <c r="O7" s="5">
        <v>86.658551919999994</v>
      </c>
      <c r="P7" s="3">
        <v>342.1509639081554</v>
      </c>
      <c r="Q7" s="3"/>
      <c r="R7" s="3"/>
    </row>
    <row r="8" spans="1:22" x14ac:dyDescent="0.25">
      <c r="B8" s="1">
        <v>800</v>
      </c>
      <c r="C8">
        <v>1</v>
      </c>
      <c r="D8">
        <v>1</v>
      </c>
      <c r="E8">
        <v>1</v>
      </c>
      <c r="F8">
        <v>0.9375</v>
      </c>
      <c r="G8" s="1">
        <v>1</v>
      </c>
      <c r="H8" s="1">
        <v>0.83333333333333337</v>
      </c>
      <c r="I8" s="1">
        <v>0.94444444444444442</v>
      </c>
      <c r="J8" s="1"/>
      <c r="K8">
        <f t="shared" si="0"/>
        <v>95.932539682539684</v>
      </c>
      <c r="L8">
        <f t="shared" si="1"/>
        <v>2.3497458893505971</v>
      </c>
      <c r="M8">
        <v>7</v>
      </c>
      <c r="O8" s="3">
        <v>189.60554553461856</v>
      </c>
      <c r="P8" s="3">
        <v>319.60918458722512</v>
      </c>
      <c r="Q8" s="3"/>
      <c r="R8" s="3"/>
    </row>
    <row r="9" spans="1:22" x14ac:dyDescent="0.25">
      <c r="B9" s="1">
        <v>1000</v>
      </c>
      <c r="C9">
        <v>1</v>
      </c>
      <c r="D9">
        <v>1</v>
      </c>
      <c r="E9">
        <v>1</v>
      </c>
      <c r="F9">
        <v>1</v>
      </c>
      <c r="G9" s="1">
        <v>1</v>
      </c>
      <c r="H9" s="1">
        <v>1</v>
      </c>
      <c r="I9" s="1">
        <v>1</v>
      </c>
      <c r="J9" s="1"/>
      <c r="K9">
        <f t="shared" si="0"/>
        <v>100</v>
      </c>
      <c r="L9">
        <f t="shared" si="1"/>
        <v>0</v>
      </c>
      <c r="M9">
        <v>7</v>
      </c>
      <c r="O9" s="3">
        <v>151.49623541767281</v>
      </c>
      <c r="P9" s="3"/>
      <c r="Q9" s="3"/>
      <c r="R9" s="3"/>
    </row>
    <row r="10" spans="1:22" x14ac:dyDescent="0.25">
      <c r="O10" s="3">
        <v>117.52458648421324</v>
      </c>
      <c r="P10" s="3"/>
      <c r="Q10" s="3"/>
      <c r="R10" s="3"/>
    </row>
    <row r="12" spans="1:22" x14ac:dyDescent="0.25">
      <c r="A12" t="s">
        <v>16</v>
      </c>
      <c r="B12" t="s">
        <v>0</v>
      </c>
      <c r="C12" t="s">
        <v>5</v>
      </c>
      <c r="D12" t="s">
        <v>6</v>
      </c>
      <c r="E12" t="s">
        <v>7</v>
      </c>
      <c r="F12" t="s">
        <v>8</v>
      </c>
      <c r="G12" t="s">
        <v>9</v>
      </c>
      <c r="H12" t="s">
        <v>10</v>
      </c>
      <c r="I12" t="s">
        <v>11</v>
      </c>
      <c r="K12" t="s">
        <v>27</v>
      </c>
      <c r="L12" t="s">
        <v>28</v>
      </c>
      <c r="M12" t="s">
        <v>4</v>
      </c>
    </row>
    <row r="13" spans="1:22" x14ac:dyDescent="0.25">
      <c r="B13" s="1">
        <v>50</v>
      </c>
      <c r="C13" s="1">
        <v>0.13333333333333333</v>
      </c>
      <c r="D13" s="1">
        <v>0</v>
      </c>
      <c r="E13" s="1">
        <v>0</v>
      </c>
      <c r="K13">
        <f>AVERAGE(C13:I13)*100</f>
        <v>4.4444444444444446</v>
      </c>
      <c r="L13">
        <f>STDEV(C13:I13)/SQRT(COUNT(C13:I13))*100</f>
        <v>4.4444444444444446</v>
      </c>
      <c r="M13">
        <v>3</v>
      </c>
    </row>
    <row r="14" spans="1:22" x14ac:dyDescent="0.25">
      <c r="B14" s="1">
        <v>100</v>
      </c>
      <c r="C14" s="1">
        <v>0.13333333333333333</v>
      </c>
      <c r="D14" s="1">
        <v>0.125</v>
      </c>
      <c r="E14" s="1">
        <v>0.33333333333333331</v>
      </c>
      <c r="K14">
        <f t="shared" ref="K14:K18" si="2">AVERAGE(C14:I14)*100</f>
        <v>19.722222222222218</v>
      </c>
      <c r="L14">
        <f t="shared" ref="L14:L18" si="3">STDEV(C14:I14)/SQRT(COUNT(C14:I14))*100</f>
        <v>6.8098059289618176</v>
      </c>
      <c r="M14">
        <v>3</v>
      </c>
    </row>
    <row r="15" spans="1:22" x14ac:dyDescent="0.25">
      <c r="B15" s="1">
        <v>200</v>
      </c>
      <c r="C15" s="1">
        <v>0.33333333333333331</v>
      </c>
      <c r="D15" s="1">
        <v>0.4375</v>
      </c>
      <c r="E15" s="1">
        <v>0.55555555555555558</v>
      </c>
      <c r="K15">
        <f t="shared" si="2"/>
        <v>44.212962962962962</v>
      </c>
      <c r="L15">
        <f t="shared" si="3"/>
        <v>6.4191780666028126</v>
      </c>
      <c r="M15">
        <v>3</v>
      </c>
    </row>
    <row r="16" spans="1:22" x14ac:dyDescent="0.25">
      <c r="B16" s="1">
        <v>400</v>
      </c>
      <c r="C16" s="1">
        <v>0.6</v>
      </c>
      <c r="D16" s="1">
        <v>0.5625</v>
      </c>
      <c r="E16" s="1">
        <v>0.66666666666666663</v>
      </c>
      <c r="K16">
        <f t="shared" si="2"/>
        <v>60.972222222222214</v>
      </c>
      <c r="L16">
        <f t="shared" si="3"/>
        <v>3.04607113881407</v>
      </c>
      <c r="M16">
        <v>3</v>
      </c>
    </row>
    <row r="17" spans="1:13" x14ac:dyDescent="0.25">
      <c r="B17" s="1">
        <v>800</v>
      </c>
      <c r="C17" s="1">
        <v>0.73333333333333328</v>
      </c>
      <c r="D17" s="1">
        <v>1</v>
      </c>
      <c r="E17" s="1">
        <v>1</v>
      </c>
      <c r="K17">
        <f t="shared" si="2"/>
        <v>91.111111111111114</v>
      </c>
      <c r="L17">
        <f t="shared" si="3"/>
        <v>8.8888888888888609</v>
      </c>
      <c r="M17">
        <v>3</v>
      </c>
    </row>
    <row r="18" spans="1:13" x14ac:dyDescent="0.25">
      <c r="B18" s="1">
        <v>1000</v>
      </c>
      <c r="C18" s="4">
        <v>0.8666666666666667</v>
      </c>
      <c r="D18" s="4">
        <v>1</v>
      </c>
      <c r="E18" s="4">
        <v>1</v>
      </c>
      <c r="K18">
        <f t="shared" si="2"/>
        <v>95.555555555555557</v>
      </c>
      <c r="L18">
        <f t="shared" si="3"/>
        <v>4.4444444444444438</v>
      </c>
      <c r="M18">
        <v>3</v>
      </c>
    </row>
    <row r="21" spans="1:13" x14ac:dyDescent="0.25">
      <c r="A21" t="s">
        <v>17</v>
      </c>
      <c r="B21" t="s">
        <v>0</v>
      </c>
      <c r="C21" t="s">
        <v>5</v>
      </c>
      <c r="D21" t="s">
        <v>6</v>
      </c>
      <c r="E21" t="s">
        <v>7</v>
      </c>
      <c r="F21" t="s">
        <v>8</v>
      </c>
      <c r="G21" t="s">
        <v>9</v>
      </c>
      <c r="H21" t="s">
        <v>10</v>
      </c>
      <c r="I21" t="s">
        <v>11</v>
      </c>
      <c r="K21" t="s">
        <v>27</v>
      </c>
      <c r="L21" t="s">
        <v>28</v>
      </c>
      <c r="M21" t="s">
        <v>4</v>
      </c>
    </row>
    <row r="22" spans="1:13" x14ac:dyDescent="0.25">
      <c r="B22" s="1">
        <v>50</v>
      </c>
      <c r="C22" s="1">
        <v>0.2</v>
      </c>
      <c r="D22" s="1">
        <v>0.16666666666666666</v>
      </c>
      <c r="E22" s="1">
        <v>0.25</v>
      </c>
      <c r="K22">
        <f>AVERAGE(C22:I22)*100</f>
        <v>20.555555555555557</v>
      </c>
      <c r="L22">
        <f>STDEV(C22:I22)/SQRT(COUNT(C22:I22))*100</f>
        <v>2.4216105241892585</v>
      </c>
      <c r="M22">
        <v>3</v>
      </c>
    </row>
    <row r="23" spans="1:13" x14ac:dyDescent="0.25">
      <c r="B23" s="1">
        <v>100</v>
      </c>
      <c r="C23" s="1">
        <v>0.4</v>
      </c>
      <c r="D23" s="1">
        <v>0.25</v>
      </c>
      <c r="E23" s="1">
        <v>0.6875</v>
      </c>
      <c r="K23">
        <f t="shared" ref="K23:K27" si="4">AVERAGE(C23:I23)*100</f>
        <v>44.583333333333329</v>
      </c>
      <c r="L23">
        <f t="shared" ref="L23:L27" si="5">STDEV(C23:I23)/SQRT(COUNT(C23:I23))*100</f>
        <v>12.835768167291144</v>
      </c>
      <c r="M23">
        <v>3</v>
      </c>
    </row>
    <row r="24" spans="1:13" x14ac:dyDescent="0.25">
      <c r="B24" s="1">
        <v>200</v>
      </c>
      <c r="C24" s="1">
        <v>0.5</v>
      </c>
      <c r="D24" s="1">
        <v>0.58333333333333337</v>
      </c>
      <c r="E24" s="1">
        <v>0.875</v>
      </c>
      <c r="K24">
        <f t="shared" si="4"/>
        <v>65.277777777777786</v>
      </c>
      <c r="L24">
        <f t="shared" si="5"/>
        <v>11.368545516489514</v>
      </c>
      <c r="M24">
        <v>3</v>
      </c>
    </row>
    <row r="25" spans="1:13" x14ac:dyDescent="0.25">
      <c r="B25" s="1">
        <v>400</v>
      </c>
      <c r="C25" s="1">
        <v>0.8</v>
      </c>
      <c r="D25" s="1">
        <v>0.83333333333333337</v>
      </c>
      <c r="E25" s="1">
        <v>0.9375</v>
      </c>
      <c r="K25">
        <f t="shared" si="4"/>
        <v>85.694444444444443</v>
      </c>
      <c r="L25">
        <f t="shared" si="5"/>
        <v>4.1411254210765467</v>
      </c>
      <c r="M25">
        <v>3</v>
      </c>
    </row>
    <row r="26" spans="1:13" x14ac:dyDescent="0.25">
      <c r="B26" s="1">
        <v>800</v>
      </c>
      <c r="C26" s="1">
        <v>0.8</v>
      </c>
      <c r="D26" s="1">
        <v>0.83333333333333337</v>
      </c>
      <c r="E26" s="1">
        <v>1</v>
      </c>
      <c r="K26">
        <f t="shared" si="4"/>
        <v>87.777777777777771</v>
      </c>
      <c r="L26">
        <f t="shared" si="5"/>
        <v>6.1864048475889124</v>
      </c>
      <c r="M26">
        <v>3</v>
      </c>
    </row>
    <row r="27" spans="1:13" x14ac:dyDescent="0.25">
      <c r="B27" s="1">
        <v>1000</v>
      </c>
      <c r="C27" s="4">
        <v>1</v>
      </c>
      <c r="D27" s="4">
        <v>1</v>
      </c>
      <c r="E27" s="4">
        <v>1</v>
      </c>
      <c r="K27">
        <f t="shared" si="4"/>
        <v>100</v>
      </c>
      <c r="L27">
        <f t="shared" si="5"/>
        <v>0</v>
      </c>
      <c r="M27">
        <v>3</v>
      </c>
    </row>
    <row r="30" spans="1:13" x14ac:dyDescent="0.25">
      <c r="A30" t="s">
        <v>18</v>
      </c>
      <c r="B30" t="s">
        <v>0</v>
      </c>
      <c r="C30" t="s">
        <v>5</v>
      </c>
      <c r="D30" t="s">
        <v>6</v>
      </c>
      <c r="E30" t="s">
        <v>7</v>
      </c>
      <c r="F30" t="s">
        <v>8</v>
      </c>
      <c r="G30" t="s">
        <v>9</v>
      </c>
      <c r="H30" t="s">
        <v>10</v>
      </c>
      <c r="I30" t="s">
        <v>11</v>
      </c>
      <c r="K30" t="s">
        <v>27</v>
      </c>
      <c r="L30" t="s">
        <v>28</v>
      </c>
      <c r="M30" t="s">
        <v>4</v>
      </c>
    </row>
    <row r="31" spans="1:13" x14ac:dyDescent="0.25">
      <c r="B31" s="1">
        <v>50</v>
      </c>
      <c r="C31">
        <v>0</v>
      </c>
      <c r="D31">
        <v>6.25E-2</v>
      </c>
      <c r="E31">
        <v>0</v>
      </c>
      <c r="F31" s="1">
        <v>0.1</v>
      </c>
      <c r="G31" s="1">
        <v>0</v>
      </c>
      <c r="H31" s="1">
        <v>0</v>
      </c>
      <c r="K31">
        <f>AVERAGE(C31:I31)*100</f>
        <v>2.7083333333333335</v>
      </c>
      <c r="L31">
        <f>STDEV(C31:I31)/SQRT(COUNT(C31:I31))*100</f>
        <v>1.7800007802744857</v>
      </c>
      <c r="M31">
        <v>6</v>
      </c>
    </row>
    <row r="32" spans="1:13" x14ac:dyDescent="0.25">
      <c r="B32" s="1">
        <v>100</v>
      </c>
      <c r="C32">
        <v>0</v>
      </c>
      <c r="D32">
        <v>0.1875</v>
      </c>
      <c r="E32">
        <v>0.10526315789473684</v>
      </c>
      <c r="F32" s="1">
        <v>0.3</v>
      </c>
      <c r="G32" s="1">
        <v>0</v>
      </c>
      <c r="H32" s="1">
        <v>0.1111111111111111</v>
      </c>
      <c r="K32">
        <f t="shared" ref="K32:K36" si="6">AVERAGE(C32:I32)*100</f>
        <v>11.731237816764132</v>
      </c>
      <c r="L32">
        <f t="shared" ref="L32:L36" si="7">STDEV(C32:I32)/SQRT(COUNT(C32:I32))*100</f>
        <v>4.6907389963001158</v>
      </c>
      <c r="M32">
        <v>6</v>
      </c>
    </row>
    <row r="33" spans="2:13" x14ac:dyDescent="0.25">
      <c r="B33" s="1">
        <v>200</v>
      </c>
      <c r="C33">
        <v>0.375</v>
      </c>
      <c r="D33">
        <v>0.5</v>
      </c>
      <c r="E33">
        <v>0.36842105263157893</v>
      </c>
      <c r="F33" s="1">
        <v>0.5</v>
      </c>
      <c r="G33" s="1">
        <v>0.5</v>
      </c>
      <c r="H33" s="1">
        <v>0.33333333333333331</v>
      </c>
      <c r="K33">
        <f t="shared" si="6"/>
        <v>42.945906432748536</v>
      </c>
      <c r="L33">
        <f t="shared" si="7"/>
        <v>3.2072654777882277</v>
      </c>
      <c r="M33">
        <v>6</v>
      </c>
    </row>
    <row r="34" spans="2:13" x14ac:dyDescent="0.25">
      <c r="B34" s="1">
        <v>400</v>
      </c>
      <c r="C34">
        <v>0.625</v>
      </c>
      <c r="D34">
        <v>0.625</v>
      </c>
      <c r="E34">
        <v>0.68421052631578949</v>
      </c>
      <c r="F34" s="1">
        <v>0.7</v>
      </c>
      <c r="G34" s="1">
        <v>0.66666666666666663</v>
      </c>
      <c r="H34" s="1">
        <v>0.66666666666666663</v>
      </c>
      <c r="K34">
        <f t="shared" si="6"/>
        <v>66.125730994152036</v>
      </c>
      <c r="L34">
        <f t="shared" si="7"/>
        <v>1.2537348873987333</v>
      </c>
      <c r="M34">
        <v>6</v>
      </c>
    </row>
    <row r="35" spans="2:13" x14ac:dyDescent="0.25">
      <c r="B35" s="1">
        <v>800</v>
      </c>
      <c r="C35">
        <v>0.875</v>
      </c>
      <c r="D35">
        <v>0.875</v>
      </c>
      <c r="E35">
        <v>0.89473684210526316</v>
      </c>
      <c r="F35" s="1">
        <v>0.9</v>
      </c>
      <c r="G35" s="1">
        <v>0.91666666666666663</v>
      </c>
      <c r="H35" s="1">
        <v>0.88888888888888884</v>
      </c>
      <c r="K35">
        <f t="shared" si="6"/>
        <v>89.17153996101365</v>
      </c>
      <c r="L35">
        <f t="shared" si="7"/>
        <v>0.6499045512503614</v>
      </c>
      <c r="M35">
        <v>6</v>
      </c>
    </row>
    <row r="36" spans="2:13" x14ac:dyDescent="0.25">
      <c r="B36" s="1">
        <v>1000</v>
      </c>
      <c r="C36">
        <v>1</v>
      </c>
      <c r="D36">
        <v>0.9375</v>
      </c>
      <c r="E36">
        <v>1</v>
      </c>
      <c r="F36" s="1">
        <v>0.9</v>
      </c>
      <c r="G36" s="1">
        <v>1</v>
      </c>
      <c r="H36" s="1">
        <v>1</v>
      </c>
      <c r="K36">
        <f t="shared" si="6"/>
        <v>97.291666666666671</v>
      </c>
      <c r="L36">
        <f t="shared" si="7"/>
        <v>1.7800007802744857</v>
      </c>
      <c r="M36">
        <v>6</v>
      </c>
    </row>
  </sheetData>
  <mergeCells count="2">
    <mergeCell ref="A1:V1"/>
    <mergeCell ref="A2:I2"/>
  </mergeCells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Figure1-S2-A</vt:lpstr>
      <vt:lpstr>Figure1-S2-B</vt:lpstr>
      <vt:lpstr>Figure1-S2-C</vt:lpstr>
      <vt:lpstr>Figure1-S2-D</vt:lpstr>
      <vt:lpstr>Figure1-S2-E,F</vt:lpstr>
      <vt:lpstr>Figure1-S2-G,H</vt:lpstr>
      <vt:lpstr>Figure1-S2-I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2023-06-23T05:23:29Z</dcterms:created>
  <dcterms:modified xsi:type="dcterms:W3CDTF">2023-07-30T07:58:20Z</dcterms:modified>
</cp:coreProperties>
</file>