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0投elife\elife-0615\投稿需要用到的材料\最终版\投稿所需要的材料\最最终版\投稿所需要的材料\raw data\"/>
    </mc:Choice>
  </mc:AlternateContent>
  <xr:revisionPtr revIDLastSave="0" documentId="13_ncr:1_{1C29EA79-37A1-4A7C-BAE8-6863E0921772}" xr6:coauthVersionLast="36" xr6:coauthVersionMax="36" xr10:uidLastSave="{00000000-0000-0000-0000-000000000000}"/>
  <bookViews>
    <workbookView xWindow="0" yWindow="0" windowWidth="23040" windowHeight="8388" activeTab="3" xr2:uid="{00000000-000D-0000-FFFF-FFFF00000000}"/>
  </bookViews>
  <sheets>
    <sheet name="Figure 2-S1 B" sheetId="2" r:id="rId1"/>
    <sheet name="Figure 2-S1 C" sheetId="5" r:id="rId2"/>
    <sheet name="Figure 2-S1 D" sheetId="4" r:id="rId3"/>
    <sheet name="Figure 2-S1 E" sheetId="3" r:id="rId4"/>
  </sheets>
  <calcPr calcId="191029"/>
</workbook>
</file>

<file path=xl/calcChain.xml><?xml version="1.0" encoding="utf-8"?>
<calcChain xmlns="http://schemas.openxmlformats.org/spreadsheetml/2006/main">
  <c r="J14" i="4" l="1"/>
  <c r="J13" i="4"/>
  <c r="J12" i="4"/>
  <c r="J11" i="4"/>
  <c r="J10" i="4"/>
  <c r="K9" i="4"/>
  <c r="L13" i="4" s="1"/>
  <c r="J9" i="4"/>
  <c r="J8" i="4"/>
  <c r="L8" i="4" s="1"/>
  <c r="M8" i="4" s="1"/>
  <c r="J7" i="4"/>
  <c r="L7" i="4" s="1"/>
  <c r="J6" i="4"/>
  <c r="L6" i="4" s="1"/>
  <c r="M6" i="4" s="1"/>
  <c r="L11" i="4" l="1"/>
  <c r="L12" i="4"/>
  <c r="M7" i="4"/>
  <c r="L14" i="4"/>
  <c r="L10" i="4"/>
  <c r="L9" i="4"/>
  <c r="J14" i="3"/>
  <c r="J13" i="3"/>
  <c r="J12" i="3"/>
  <c r="J11" i="3"/>
  <c r="J10" i="3"/>
  <c r="J9" i="3"/>
  <c r="K9" i="3" l="1"/>
  <c r="L12" i="3" s="1"/>
  <c r="L14" i="3" l="1"/>
  <c r="L11" i="3"/>
  <c r="L13" i="3"/>
  <c r="L10" i="3"/>
  <c r="L9" i="3"/>
  <c r="J11" i="2" l="1"/>
  <c r="J10" i="2"/>
  <c r="K9" i="2" s="1"/>
  <c r="J12" i="2"/>
  <c r="J13" i="2"/>
  <c r="J14" i="2"/>
  <c r="J9" i="2"/>
  <c r="L9" i="2" l="1"/>
  <c r="L12" i="2"/>
  <c r="L13" i="2"/>
  <c r="L11" i="2"/>
  <c r="L10" i="2"/>
  <c r="L14" i="2"/>
</calcChain>
</file>

<file path=xl/sharedStrings.xml><?xml version="1.0" encoding="utf-8"?>
<sst xmlns="http://schemas.openxmlformats.org/spreadsheetml/2006/main" count="83" uniqueCount="23">
  <si>
    <t xml:space="preserve"> </t>
  </si>
  <si>
    <t>Area</t>
  </si>
  <si>
    <t>Mean</t>
  </si>
  <si>
    <t>Min</t>
  </si>
  <si>
    <t>Max</t>
  </si>
  <si>
    <t>IntDen</t>
  </si>
  <si>
    <t>RawIntDen</t>
  </si>
  <si>
    <t>H3</t>
    <phoneticPr fontId="18" type="noConversion"/>
  </si>
  <si>
    <t>H3K27me3</t>
    <phoneticPr fontId="18" type="noConversion"/>
  </si>
  <si>
    <t>ND</t>
    <phoneticPr fontId="18" type="noConversion"/>
  </si>
  <si>
    <t>F1</t>
    <phoneticPr fontId="18" type="noConversion"/>
  </si>
  <si>
    <t>ND</t>
    <phoneticPr fontId="18" type="noConversion"/>
  </si>
  <si>
    <t>F1</t>
    <phoneticPr fontId="18" type="noConversion"/>
  </si>
  <si>
    <t>H3K27me3/H3</t>
    <phoneticPr fontId="18" type="noConversion"/>
  </si>
  <si>
    <t>average ND</t>
    <phoneticPr fontId="18" type="noConversion"/>
  </si>
  <si>
    <t>Figure 2—figure supplement 1 B</t>
    <phoneticPr fontId="18" type="noConversion"/>
  </si>
  <si>
    <t>Figure 2—figure supplement 1 E</t>
    <phoneticPr fontId="18" type="noConversion"/>
  </si>
  <si>
    <t>Figure 2—figure supplement 1 D</t>
    <phoneticPr fontId="18" type="noConversion"/>
  </si>
  <si>
    <t>F0</t>
  </si>
  <si>
    <t>F0</t>
    <phoneticPr fontId="18" type="noConversion"/>
  </si>
  <si>
    <t>250 embryos/group</t>
    <phoneticPr fontId="18" type="noConversion"/>
  </si>
  <si>
    <t>20 flies/group</t>
    <phoneticPr fontId="18" type="noConversion"/>
  </si>
  <si>
    <t>Figure 2—figure supplement 1 C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</si>
</sst>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vertical="center"/>
    </xf>
    <xf numFmtId="0" fontId="20" fillId="0" borderId="0" xfId="0" applyFont="1">
      <alignment vertical="center"/>
    </xf>
    <xf numFmtId="0" fontId="19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"/><Relationship Id="rId1" Type="http://schemas.openxmlformats.org/officeDocument/2006/relationships/image" Target="../media/image2.T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22860</xdr:rowOff>
    </xdr:from>
    <xdr:to>
      <xdr:col>9</xdr:col>
      <xdr:colOff>877147</xdr:colOff>
      <xdr:row>56</xdr:row>
      <xdr:rowOff>39511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A8F51F2-3E3F-4A81-9708-69A289104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1760"/>
          <a:ext cx="6485467" cy="7202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</xdr:colOff>
      <xdr:row>1</xdr:row>
      <xdr:rowOff>76200</xdr:rowOff>
    </xdr:from>
    <xdr:to>
      <xdr:col>18</xdr:col>
      <xdr:colOff>441960</xdr:colOff>
      <xdr:row>33</xdr:row>
      <xdr:rowOff>125730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50EC6E3-89ED-43B3-92D1-C441B6AB4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251460"/>
          <a:ext cx="10058400" cy="5657850"/>
        </a:xfrm>
        <a:prstGeom prst="rect">
          <a:avLst/>
        </a:prstGeom>
      </xdr:spPr>
    </xdr:pic>
    <xdr:clientData/>
  </xdr:twoCellAnchor>
  <xdr:twoCellAnchor editAs="oneCell">
    <xdr:from>
      <xdr:col>2</xdr:col>
      <xdr:colOff>66180</xdr:colOff>
      <xdr:row>35</xdr:row>
      <xdr:rowOff>150000</xdr:rowOff>
    </xdr:from>
    <xdr:to>
      <xdr:col>18</xdr:col>
      <xdr:colOff>370980</xdr:colOff>
      <xdr:row>68</xdr:row>
      <xdr:rowOff>24270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F512227-4686-41C5-AA15-6AAA0E3BC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380" y="6284100"/>
          <a:ext cx="10058400" cy="5657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20</xdr:row>
      <xdr:rowOff>167640</xdr:rowOff>
    </xdr:from>
    <xdr:to>
      <xdr:col>10</xdr:col>
      <xdr:colOff>590751</xdr:colOff>
      <xdr:row>62</xdr:row>
      <xdr:rowOff>9625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96C372-EDC1-47B7-9E49-DD21227E6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3672840"/>
          <a:ext cx="6481011" cy="7202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15</xdr:row>
      <xdr:rowOff>114300</xdr:rowOff>
    </xdr:from>
    <xdr:to>
      <xdr:col>11</xdr:col>
      <xdr:colOff>135636</xdr:colOff>
      <xdr:row>56</xdr:row>
      <xdr:rowOff>129540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9B69D57-86BA-4AE3-8F5C-624F3EDC2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743200"/>
          <a:ext cx="6483096" cy="720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workbookViewId="0">
      <selection sqref="A1:V1"/>
    </sheetView>
  </sheetViews>
  <sheetFormatPr defaultRowHeight="13.8" x14ac:dyDescent="0.25"/>
  <cols>
    <col min="1" max="1" width="10.6640625" bestFit="1" customWidth="1"/>
    <col min="10" max="10" width="13.88671875" bestFit="1" customWidth="1"/>
    <col min="11" max="11" width="12.77734375" bestFit="1" customWidth="1"/>
  </cols>
  <sheetData>
    <row r="1" spans="1:22" x14ac:dyDescent="0.2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</row>
    <row r="3" spans="1:22" x14ac:dyDescent="0.25">
      <c r="A3" s="5" t="s">
        <v>7</v>
      </c>
      <c r="B3" s="5" t="s">
        <v>9</v>
      </c>
      <c r="C3">
        <v>1</v>
      </c>
      <c r="D3">
        <v>0.01</v>
      </c>
      <c r="E3">
        <v>65496.866000000002</v>
      </c>
      <c r="F3">
        <v>65376</v>
      </c>
      <c r="G3">
        <v>65531</v>
      </c>
      <c r="H3">
        <v>654.96900000000005</v>
      </c>
      <c r="I3">
        <v>58947179</v>
      </c>
    </row>
    <row r="4" spans="1:22" x14ac:dyDescent="0.25">
      <c r="A4" s="5"/>
      <c r="B4" s="5"/>
      <c r="C4">
        <v>2</v>
      </c>
      <c r="D4">
        <v>8.0000000000000002E-3</v>
      </c>
      <c r="E4">
        <v>65503.512999999999</v>
      </c>
      <c r="F4">
        <v>65387</v>
      </c>
      <c r="G4">
        <v>65532</v>
      </c>
      <c r="H4">
        <v>530.57799999999997</v>
      </c>
      <c r="I4">
        <v>47752061</v>
      </c>
    </row>
    <row r="5" spans="1:22" x14ac:dyDescent="0.25">
      <c r="A5" s="5"/>
      <c r="B5" s="5"/>
      <c r="C5">
        <v>3</v>
      </c>
      <c r="D5">
        <v>6.0000000000000001E-3</v>
      </c>
      <c r="E5">
        <v>65473.002</v>
      </c>
      <c r="F5">
        <v>65366</v>
      </c>
      <c r="G5">
        <v>65533</v>
      </c>
      <c r="H5">
        <v>368.10399999999998</v>
      </c>
      <c r="I5">
        <v>33129339</v>
      </c>
    </row>
    <row r="6" spans="1:22" x14ac:dyDescent="0.25">
      <c r="A6" s="5"/>
      <c r="B6" s="5" t="s">
        <v>10</v>
      </c>
      <c r="C6">
        <v>4</v>
      </c>
      <c r="D6">
        <v>8.9999999999999993E-3</v>
      </c>
      <c r="E6">
        <v>65494.347000000002</v>
      </c>
      <c r="F6">
        <v>65373</v>
      </c>
      <c r="G6">
        <v>65533</v>
      </c>
      <c r="H6">
        <v>587.99400000000003</v>
      </c>
      <c r="I6">
        <v>52919432</v>
      </c>
    </row>
    <row r="7" spans="1:22" x14ac:dyDescent="0.25">
      <c r="A7" s="5"/>
      <c r="B7" s="5"/>
      <c r="C7">
        <v>5</v>
      </c>
      <c r="D7">
        <v>7.0000000000000001E-3</v>
      </c>
      <c r="E7">
        <v>65480.76</v>
      </c>
      <c r="F7">
        <v>65367</v>
      </c>
      <c r="G7">
        <v>65533</v>
      </c>
      <c r="H7">
        <v>429.99</v>
      </c>
      <c r="I7">
        <v>38699129</v>
      </c>
      <c r="N7" s="6" t="s">
        <v>20</v>
      </c>
      <c r="O7" s="6"/>
    </row>
    <row r="8" spans="1:22" x14ac:dyDescent="0.25">
      <c r="A8" s="5"/>
      <c r="B8" s="5"/>
      <c r="C8">
        <v>6</v>
      </c>
      <c r="D8">
        <v>4.0000000000000001E-3</v>
      </c>
      <c r="E8">
        <v>65417.144</v>
      </c>
      <c r="F8">
        <v>65357</v>
      </c>
      <c r="G8">
        <v>65485</v>
      </c>
      <c r="H8">
        <v>268.20999999999998</v>
      </c>
      <c r="I8">
        <v>24138926</v>
      </c>
      <c r="J8" t="s">
        <v>13</v>
      </c>
      <c r="K8" t="s">
        <v>14</v>
      </c>
      <c r="N8" s="1" t="s">
        <v>11</v>
      </c>
      <c r="O8" s="1" t="s">
        <v>12</v>
      </c>
    </row>
    <row r="9" spans="1:22" x14ac:dyDescent="0.25">
      <c r="A9" s="5" t="s">
        <v>8</v>
      </c>
      <c r="B9" s="5" t="s">
        <v>9</v>
      </c>
      <c r="C9">
        <v>7</v>
      </c>
      <c r="D9">
        <v>8.0000000000000002E-3</v>
      </c>
      <c r="E9">
        <v>65482.680999999997</v>
      </c>
      <c r="F9">
        <v>65327</v>
      </c>
      <c r="G9">
        <v>65535</v>
      </c>
      <c r="H9">
        <v>521.67899999999997</v>
      </c>
      <c r="I9">
        <v>46951082</v>
      </c>
      <c r="J9">
        <f>H9/H3</f>
        <v>0.79649418522097981</v>
      </c>
      <c r="K9">
        <f>AVERAGE(J9,J10,J11)</f>
        <v>0.98242145940360059</v>
      </c>
      <c r="L9">
        <f>J9/$K$9</f>
        <v>0.81074591520477191</v>
      </c>
      <c r="N9" s="1">
        <v>0.81074591520477191</v>
      </c>
      <c r="O9" s="1">
        <v>1.8080943017103386</v>
      </c>
    </row>
    <row r="10" spans="1:22" x14ac:dyDescent="0.25">
      <c r="A10" s="5"/>
      <c r="B10" s="5"/>
      <c r="C10">
        <v>8</v>
      </c>
      <c r="D10">
        <v>8.0000000000000002E-3</v>
      </c>
      <c r="E10">
        <v>65458.5</v>
      </c>
      <c r="F10">
        <v>65351</v>
      </c>
      <c r="G10">
        <v>65524</v>
      </c>
      <c r="H10">
        <v>493.12099999999998</v>
      </c>
      <c r="I10">
        <v>44380863</v>
      </c>
      <c r="J10">
        <f t="shared" ref="J10:J14" si="0">H10/H4</f>
        <v>0.92940340534285248</v>
      </c>
      <c r="L10">
        <f t="shared" ref="L10:L14" si="1">J10/$K$9</f>
        <v>0.94603328993552949</v>
      </c>
      <c r="N10" s="1">
        <v>0.94603328993552949</v>
      </c>
      <c r="O10" s="1">
        <v>1.7769180844149393</v>
      </c>
    </row>
    <row r="11" spans="1:22" x14ac:dyDescent="0.25">
      <c r="A11" s="5"/>
      <c r="B11" s="5"/>
      <c r="C11">
        <v>9</v>
      </c>
      <c r="D11">
        <v>7.0000000000000001E-3</v>
      </c>
      <c r="E11">
        <v>65474.29</v>
      </c>
      <c r="F11">
        <v>65345</v>
      </c>
      <c r="G11">
        <v>65523</v>
      </c>
      <c r="H11">
        <v>449.59</v>
      </c>
      <c r="I11">
        <v>40463111</v>
      </c>
      <c r="J11">
        <f>H11/H5</f>
        <v>1.2213667876469694</v>
      </c>
      <c r="L11">
        <f t="shared" si="1"/>
        <v>1.2432207948596985</v>
      </c>
      <c r="N11" s="1">
        <v>1.2432207948596985</v>
      </c>
      <c r="O11" s="1">
        <v>2.4155652777278656</v>
      </c>
    </row>
    <row r="12" spans="1:22" x14ac:dyDescent="0.25">
      <c r="A12" s="5"/>
      <c r="B12" s="5" t="s">
        <v>10</v>
      </c>
      <c r="C12">
        <v>10</v>
      </c>
      <c r="D12">
        <v>1.6E-2</v>
      </c>
      <c r="E12">
        <v>65460.574000000001</v>
      </c>
      <c r="F12">
        <v>65349</v>
      </c>
      <c r="G12">
        <v>65507</v>
      </c>
      <c r="H12">
        <v>1044.46</v>
      </c>
      <c r="I12">
        <v>94001384</v>
      </c>
      <c r="J12">
        <f t="shared" si="0"/>
        <v>1.776310642625605</v>
      </c>
      <c r="L12">
        <f>J12/$K$9</f>
        <v>1.8080943017103386</v>
      </c>
    </row>
    <row r="13" spans="1:22" x14ac:dyDescent="0.25">
      <c r="A13" s="5"/>
      <c r="B13" s="5"/>
      <c r="C13">
        <v>11</v>
      </c>
      <c r="D13">
        <v>1.0999999999999999E-2</v>
      </c>
      <c r="E13">
        <v>65461.612000000001</v>
      </c>
      <c r="F13">
        <v>65347</v>
      </c>
      <c r="G13">
        <v>65518</v>
      </c>
      <c r="H13">
        <v>750.62599999999998</v>
      </c>
      <c r="I13">
        <v>67556384</v>
      </c>
      <c r="J13">
        <f t="shared" si="0"/>
        <v>1.745682457731575</v>
      </c>
      <c r="L13">
        <f t="shared" si="1"/>
        <v>1.7769180844149393</v>
      </c>
    </row>
    <row r="14" spans="1:22" x14ac:dyDescent="0.25">
      <c r="A14" s="5"/>
      <c r="B14" s="5"/>
      <c r="C14">
        <v>12</v>
      </c>
      <c r="D14">
        <v>0.01</v>
      </c>
      <c r="E14">
        <v>65467.550999999999</v>
      </c>
      <c r="F14">
        <v>65325</v>
      </c>
      <c r="G14">
        <v>65535</v>
      </c>
      <c r="H14">
        <v>636.49</v>
      </c>
      <c r="I14">
        <v>57284107</v>
      </c>
      <c r="J14">
        <f t="shared" si="0"/>
        <v>2.3731031654300736</v>
      </c>
      <c r="L14">
        <f t="shared" si="1"/>
        <v>2.4155652777278656</v>
      </c>
    </row>
  </sheetData>
  <mergeCells count="8">
    <mergeCell ref="A1:V1"/>
    <mergeCell ref="A3:A8"/>
    <mergeCell ref="A9:A14"/>
    <mergeCell ref="B3:B5"/>
    <mergeCell ref="B6:B8"/>
    <mergeCell ref="B9:B11"/>
    <mergeCell ref="B12:B14"/>
    <mergeCell ref="N7:O7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213A-50DC-4A0F-B5C2-B2F5DE94E75B}">
  <dimension ref="A1:V1"/>
  <sheetViews>
    <sheetView topLeftCell="A19" workbookViewId="0">
      <selection activeCell="T36" sqref="T36"/>
    </sheetView>
  </sheetViews>
  <sheetFormatPr defaultRowHeight="13.8" x14ac:dyDescent="0.25"/>
  <sheetData>
    <row r="1" spans="1:22" x14ac:dyDescent="0.25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</sheetData>
  <mergeCells count="1">
    <mergeCell ref="A1:V1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EE65-0D8F-497F-9B70-E83D7EF2B403}">
  <dimension ref="A1:V20"/>
  <sheetViews>
    <sheetView workbookViewId="0">
      <selection activeCell="Q9" sqref="Q9"/>
    </sheetView>
  </sheetViews>
  <sheetFormatPr defaultRowHeight="13.8" x14ac:dyDescent="0.25"/>
  <sheetData>
    <row r="1" spans="1:22" x14ac:dyDescent="0.2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</row>
    <row r="3" spans="1:22" x14ac:dyDescent="0.25">
      <c r="A3" s="5" t="s">
        <v>7</v>
      </c>
      <c r="B3" t="s">
        <v>9</v>
      </c>
      <c r="C3">
        <v>45</v>
      </c>
      <c r="D3">
        <v>625</v>
      </c>
      <c r="E3">
        <v>65454.014000000003</v>
      </c>
      <c r="F3">
        <v>65393</v>
      </c>
      <c r="G3">
        <v>65470</v>
      </c>
      <c r="H3">
        <v>40908759</v>
      </c>
      <c r="I3">
        <v>40908759</v>
      </c>
    </row>
    <row r="4" spans="1:22" x14ac:dyDescent="0.25">
      <c r="A4" s="5"/>
      <c r="B4" t="s">
        <v>19</v>
      </c>
      <c r="C4">
        <v>44</v>
      </c>
      <c r="D4">
        <v>756</v>
      </c>
      <c r="E4">
        <v>65472.756999999998</v>
      </c>
      <c r="F4">
        <v>65401</v>
      </c>
      <c r="G4">
        <v>65493</v>
      </c>
      <c r="H4">
        <v>49497404</v>
      </c>
      <c r="I4">
        <v>49497404</v>
      </c>
      <c r="O4" s="7" t="s">
        <v>21</v>
      </c>
      <c r="P4" s="7"/>
      <c r="Q4" s="7"/>
    </row>
    <row r="5" spans="1:22" x14ac:dyDescent="0.25">
      <c r="A5" s="5"/>
      <c r="B5" t="s">
        <v>10</v>
      </c>
      <c r="C5">
        <v>43</v>
      </c>
      <c r="D5">
        <v>606</v>
      </c>
      <c r="E5">
        <v>65482.243000000002</v>
      </c>
      <c r="F5">
        <v>65417</v>
      </c>
      <c r="G5">
        <v>65512</v>
      </c>
      <c r="H5">
        <v>39682239</v>
      </c>
      <c r="I5">
        <v>39682239</v>
      </c>
      <c r="J5" t="s">
        <v>13</v>
      </c>
      <c r="K5" t="s">
        <v>14</v>
      </c>
      <c r="O5" t="s">
        <v>9</v>
      </c>
      <c r="P5" t="s">
        <v>19</v>
      </c>
      <c r="Q5" t="s">
        <v>10</v>
      </c>
    </row>
    <row r="6" spans="1:22" x14ac:dyDescent="0.25">
      <c r="A6" s="5" t="s">
        <v>8</v>
      </c>
      <c r="B6" t="s">
        <v>9</v>
      </c>
      <c r="C6">
        <v>40</v>
      </c>
      <c r="D6">
        <v>7.0000000000000001E-3</v>
      </c>
      <c r="E6">
        <v>65431.012999999999</v>
      </c>
      <c r="F6">
        <v>65341</v>
      </c>
      <c r="G6">
        <v>65535</v>
      </c>
      <c r="H6">
        <v>459.471</v>
      </c>
      <c r="I6">
        <v>41352400</v>
      </c>
      <c r="J6">
        <f>H6*100000</f>
        <v>45947100</v>
      </c>
      <c r="L6">
        <f>J6/H3</f>
        <v>1.1231604459084179</v>
      </c>
      <c r="M6">
        <f>L6/$L$6</f>
        <v>1</v>
      </c>
      <c r="O6">
        <v>1</v>
      </c>
      <c r="P6">
        <v>1.5247980397834073</v>
      </c>
      <c r="Q6">
        <v>1.2290013099510702</v>
      </c>
    </row>
    <row r="7" spans="1:22" x14ac:dyDescent="0.25">
      <c r="A7" s="5"/>
      <c r="B7" t="s">
        <v>18</v>
      </c>
      <c r="C7">
        <v>41</v>
      </c>
      <c r="D7">
        <v>1.2999999999999999E-2</v>
      </c>
      <c r="E7">
        <v>65486.733</v>
      </c>
      <c r="F7">
        <v>65383</v>
      </c>
      <c r="G7">
        <v>65511</v>
      </c>
      <c r="H7">
        <v>847.68899999999996</v>
      </c>
      <c r="I7">
        <v>76292044</v>
      </c>
      <c r="J7">
        <f>H7*100000</f>
        <v>84768900</v>
      </c>
      <c r="L7">
        <f>J7/H4</f>
        <v>1.7125928462834132</v>
      </c>
      <c r="M7">
        <f>L7/$L$6</f>
        <v>1.5247980397834073</v>
      </c>
      <c r="O7">
        <v>0.92756242851277271</v>
      </c>
      <c r="P7">
        <v>1.5317233728870756</v>
      </c>
      <c r="Q7">
        <v>1.704996715046406</v>
      </c>
    </row>
    <row r="8" spans="1:22" x14ac:dyDescent="0.25">
      <c r="A8" s="5"/>
      <c r="B8" s="3" t="s">
        <v>10</v>
      </c>
      <c r="C8">
        <v>42</v>
      </c>
      <c r="D8">
        <v>8.0000000000000002E-3</v>
      </c>
      <c r="E8">
        <v>65469.373</v>
      </c>
      <c r="F8">
        <v>65358</v>
      </c>
      <c r="G8">
        <v>65520</v>
      </c>
      <c r="H8">
        <v>547.76</v>
      </c>
      <c r="I8">
        <v>49298438</v>
      </c>
      <c r="J8">
        <f>H8*100000</f>
        <v>54776000</v>
      </c>
      <c r="L8">
        <f>J8/H5</f>
        <v>1.3803656593066738</v>
      </c>
      <c r="M8">
        <f>L8/$L$6</f>
        <v>1.2290013099510702</v>
      </c>
      <c r="O8">
        <v>1.0724375714872274</v>
      </c>
      <c r="P8">
        <v>1.505797938228769</v>
      </c>
      <c r="Q8">
        <v>1.3938705170462851</v>
      </c>
    </row>
    <row r="9" spans="1:22" x14ac:dyDescent="0.25">
      <c r="A9" s="5" t="s">
        <v>8</v>
      </c>
      <c r="B9" t="s">
        <v>9</v>
      </c>
      <c r="C9">
        <v>7</v>
      </c>
      <c r="D9">
        <v>3.0000000000000001E-3</v>
      </c>
      <c r="E9">
        <v>65395.805999999997</v>
      </c>
      <c r="F9">
        <v>65289</v>
      </c>
      <c r="G9">
        <v>65486</v>
      </c>
      <c r="H9">
        <v>220.893</v>
      </c>
      <c r="I9">
        <v>19880325</v>
      </c>
      <c r="J9">
        <f>H9/H15</f>
        <v>0.66889841748578283</v>
      </c>
      <c r="K9">
        <f>AVERAGE(J9:J10)</f>
        <v>0.72113573914186624</v>
      </c>
      <c r="L9">
        <f>J9/$K$9</f>
        <v>0.92756242851277271</v>
      </c>
    </row>
    <row r="10" spans="1:22" x14ac:dyDescent="0.25">
      <c r="A10" s="5"/>
      <c r="B10" t="s">
        <v>9</v>
      </c>
      <c r="C10">
        <v>8</v>
      </c>
      <c r="D10">
        <v>4.0000000000000001E-3</v>
      </c>
      <c r="E10">
        <v>65436.347999999998</v>
      </c>
      <c r="F10">
        <v>65288</v>
      </c>
      <c r="G10">
        <v>65535</v>
      </c>
      <c r="H10">
        <v>248.65799999999999</v>
      </c>
      <c r="I10">
        <v>22379231</v>
      </c>
      <c r="J10">
        <f t="shared" ref="J10:J14" si="0">H10/H16</f>
        <v>0.77337306079794976</v>
      </c>
      <c r="L10">
        <f t="shared" ref="L10:L14" si="1">J10/$K$9</f>
        <v>1.0724375714872274</v>
      </c>
    </row>
    <row r="11" spans="1:22" x14ac:dyDescent="0.25">
      <c r="A11" s="5"/>
      <c r="B11" t="s">
        <v>18</v>
      </c>
      <c r="C11">
        <v>9</v>
      </c>
      <c r="D11">
        <v>6.0000000000000001E-3</v>
      </c>
      <c r="E11">
        <v>65464.928999999996</v>
      </c>
      <c r="F11">
        <v>65283</v>
      </c>
      <c r="G11">
        <v>65535</v>
      </c>
      <c r="H11">
        <v>392.06200000000001</v>
      </c>
      <c r="I11">
        <v>35285597</v>
      </c>
      <c r="J11">
        <f>H11/H17</f>
        <v>1.1045804666677936</v>
      </c>
      <c r="L11">
        <f t="shared" si="1"/>
        <v>1.5317233728870756</v>
      </c>
    </row>
    <row r="12" spans="1:22" x14ac:dyDescent="0.25">
      <c r="A12" s="5"/>
      <c r="B12" t="s">
        <v>18</v>
      </c>
      <c r="C12">
        <v>10</v>
      </c>
      <c r="D12">
        <v>6.0000000000000001E-3</v>
      </c>
      <c r="E12">
        <v>65481.080999999998</v>
      </c>
      <c r="F12">
        <v>65314</v>
      </c>
      <c r="G12">
        <v>65535</v>
      </c>
      <c r="H12">
        <v>423.44400000000002</v>
      </c>
      <c r="I12">
        <v>38109989</v>
      </c>
      <c r="J12">
        <f t="shared" si="0"/>
        <v>1.0858847091829016</v>
      </c>
      <c r="L12">
        <f>J12/$K$9</f>
        <v>1.505797938228769</v>
      </c>
    </row>
    <row r="13" spans="1:22" x14ac:dyDescent="0.25">
      <c r="A13" s="5"/>
      <c r="B13" t="s">
        <v>10</v>
      </c>
      <c r="C13">
        <v>11</v>
      </c>
      <c r="D13">
        <v>1.2999999999999999E-2</v>
      </c>
      <c r="E13">
        <v>65505.239000000001</v>
      </c>
      <c r="F13">
        <v>65309</v>
      </c>
      <c r="G13">
        <v>65533</v>
      </c>
      <c r="H13">
        <v>839.923</v>
      </c>
      <c r="I13">
        <v>75593046</v>
      </c>
      <c r="J13">
        <f t="shared" si="0"/>
        <v>1.2295340663394438</v>
      </c>
      <c r="L13">
        <f t="shared" si="1"/>
        <v>1.704996715046406</v>
      </c>
    </row>
    <row r="14" spans="1:22" x14ac:dyDescent="0.25">
      <c r="A14" s="5"/>
      <c r="B14" t="s">
        <v>10</v>
      </c>
      <c r="C14">
        <v>12</v>
      </c>
      <c r="D14">
        <v>0.01</v>
      </c>
      <c r="E14">
        <v>65513.239000000001</v>
      </c>
      <c r="F14">
        <v>65322</v>
      </c>
      <c r="G14">
        <v>65535</v>
      </c>
      <c r="H14">
        <v>656.58799999999997</v>
      </c>
      <c r="I14">
        <v>59092942</v>
      </c>
      <c r="J14">
        <f t="shared" si="0"/>
        <v>1.0051698455782281</v>
      </c>
      <c r="L14">
        <f t="shared" si="1"/>
        <v>1.3938705170462851</v>
      </c>
    </row>
    <row r="15" spans="1:22" x14ac:dyDescent="0.25">
      <c r="A15" s="5" t="s">
        <v>7</v>
      </c>
      <c r="B15" t="s">
        <v>9</v>
      </c>
      <c r="C15">
        <v>13</v>
      </c>
      <c r="D15">
        <v>5.0000000000000001E-3</v>
      </c>
      <c r="E15">
        <v>65464.858999999997</v>
      </c>
      <c r="F15">
        <v>65331</v>
      </c>
      <c r="G15">
        <v>65535</v>
      </c>
      <c r="H15">
        <v>330.23399999999998</v>
      </c>
      <c r="I15">
        <v>29721046</v>
      </c>
    </row>
    <row r="16" spans="1:22" x14ac:dyDescent="0.25">
      <c r="A16" s="5"/>
      <c r="B16" t="s">
        <v>9</v>
      </c>
      <c r="C16">
        <v>14</v>
      </c>
      <c r="D16">
        <v>5.0000000000000001E-3</v>
      </c>
      <c r="E16">
        <v>65468.595000000001</v>
      </c>
      <c r="F16">
        <v>65321</v>
      </c>
      <c r="G16">
        <v>65534</v>
      </c>
      <c r="H16">
        <v>321.524</v>
      </c>
      <c r="I16">
        <v>28937119</v>
      </c>
    </row>
    <row r="17" spans="1:9" x14ac:dyDescent="0.25">
      <c r="A17" s="5"/>
      <c r="B17" t="s">
        <v>18</v>
      </c>
      <c r="C17">
        <v>15</v>
      </c>
      <c r="D17">
        <v>5.0000000000000001E-3</v>
      </c>
      <c r="E17">
        <v>65460.605000000003</v>
      </c>
      <c r="F17">
        <v>65324</v>
      </c>
      <c r="G17">
        <v>65531</v>
      </c>
      <c r="H17">
        <v>354.94200000000001</v>
      </c>
      <c r="I17">
        <v>31944775</v>
      </c>
    </row>
    <row r="18" spans="1:9" x14ac:dyDescent="0.25">
      <c r="A18" s="5"/>
      <c r="B18" t="s">
        <v>18</v>
      </c>
      <c r="C18">
        <v>16</v>
      </c>
      <c r="D18">
        <v>6.0000000000000001E-3</v>
      </c>
      <c r="E18">
        <v>65477.161999999997</v>
      </c>
      <c r="F18">
        <v>65328</v>
      </c>
      <c r="G18">
        <v>65528</v>
      </c>
      <c r="H18">
        <v>389.95299999999997</v>
      </c>
      <c r="I18">
        <v>35095759</v>
      </c>
    </row>
    <row r="19" spans="1:9" x14ac:dyDescent="0.25">
      <c r="A19" s="5"/>
      <c r="B19" t="s">
        <v>10</v>
      </c>
      <c r="C19">
        <v>17</v>
      </c>
      <c r="D19">
        <v>0.01</v>
      </c>
      <c r="E19">
        <v>65475.055999999997</v>
      </c>
      <c r="F19">
        <v>65333</v>
      </c>
      <c r="G19">
        <v>65510</v>
      </c>
      <c r="H19">
        <v>683.12300000000005</v>
      </c>
      <c r="I19">
        <v>61481078</v>
      </c>
    </row>
    <row r="20" spans="1:9" x14ac:dyDescent="0.25">
      <c r="A20" s="5"/>
      <c r="B20" t="s">
        <v>10</v>
      </c>
      <c r="C20">
        <v>18</v>
      </c>
      <c r="D20">
        <v>0.01</v>
      </c>
      <c r="E20">
        <v>65466.580999999998</v>
      </c>
      <c r="F20">
        <v>65334</v>
      </c>
      <c r="G20">
        <v>65516</v>
      </c>
      <c r="H20">
        <v>653.21100000000001</v>
      </c>
      <c r="I20">
        <v>58788990</v>
      </c>
    </row>
  </sheetData>
  <mergeCells count="6">
    <mergeCell ref="A3:A5"/>
    <mergeCell ref="A6:A8"/>
    <mergeCell ref="A9:A14"/>
    <mergeCell ref="A15:A20"/>
    <mergeCell ref="A1:V1"/>
    <mergeCell ref="O4:Q4"/>
  </mergeCells>
  <phoneticPr fontId="1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C243-A777-4F79-A397-8939E8333291}">
  <dimension ref="A1:V14"/>
  <sheetViews>
    <sheetView tabSelected="1" workbookViewId="0">
      <selection activeCell="P7" sqref="P7"/>
    </sheetView>
  </sheetViews>
  <sheetFormatPr defaultRowHeight="13.8" x14ac:dyDescent="0.25"/>
  <cols>
    <col min="1" max="1" width="10.6640625" bestFit="1" customWidth="1"/>
    <col min="10" max="10" width="14.109375" bestFit="1" customWidth="1"/>
  </cols>
  <sheetData>
    <row r="1" spans="1:22" x14ac:dyDescent="0.25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</row>
    <row r="3" spans="1:22" x14ac:dyDescent="0.25">
      <c r="A3" s="5" t="s">
        <v>7</v>
      </c>
      <c r="B3" s="2" t="s">
        <v>9</v>
      </c>
      <c r="C3">
        <v>1</v>
      </c>
      <c r="D3">
        <v>7.0000000000000001E-3</v>
      </c>
      <c r="E3">
        <v>65511.62</v>
      </c>
      <c r="F3">
        <v>65376</v>
      </c>
      <c r="G3">
        <v>65535</v>
      </c>
      <c r="H3">
        <v>459.30900000000003</v>
      </c>
      <c r="I3">
        <v>41337832</v>
      </c>
    </row>
    <row r="4" spans="1:22" x14ac:dyDescent="0.25">
      <c r="A4" s="5"/>
      <c r="B4" s="2" t="s">
        <v>18</v>
      </c>
      <c r="C4">
        <v>2</v>
      </c>
      <c r="D4">
        <v>6.0000000000000001E-3</v>
      </c>
      <c r="E4">
        <v>65521.478999999999</v>
      </c>
      <c r="F4">
        <v>65403</v>
      </c>
      <c r="G4">
        <v>65531</v>
      </c>
      <c r="H4">
        <v>382.93700000000001</v>
      </c>
      <c r="I4">
        <v>34464298</v>
      </c>
    </row>
    <row r="5" spans="1:22" x14ac:dyDescent="0.25">
      <c r="A5" s="5"/>
      <c r="B5" s="2" t="s">
        <v>9</v>
      </c>
      <c r="C5">
        <v>3</v>
      </c>
      <c r="D5">
        <v>6.0000000000000001E-3</v>
      </c>
      <c r="E5">
        <v>65508.330999999998</v>
      </c>
      <c r="F5">
        <v>65383</v>
      </c>
      <c r="G5">
        <v>65530</v>
      </c>
      <c r="H5">
        <v>380.67599999999999</v>
      </c>
      <c r="I5">
        <v>34260857</v>
      </c>
    </row>
    <row r="6" spans="1:22" x14ac:dyDescent="0.25">
      <c r="A6" s="5"/>
      <c r="B6" s="2" t="s">
        <v>18</v>
      </c>
      <c r="C6">
        <v>4</v>
      </c>
      <c r="D6">
        <v>6.0000000000000001E-3</v>
      </c>
      <c r="E6">
        <v>65512.285000000003</v>
      </c>
      <c r="F6">
        <v>65375</v>
      </c>
      <c r="G6">
        <v>65525</v>
      </c>
      <c r="H6">
        <v>418.55099999999999</v>
      </c>
      <c r="I6">
        <v>37669564</v>
      </c>
    </row>
    <row r="7" spans="1:22" x14ac:dyDescent="0.25">
      <c r="A7" s="5"/>
      <c r="B7" s="2" t="s">
        <v>9</v>
      </c>
      <c r="C7">
        <v>5</v>
      </c>
      <c r="D7">
        <v>5.0000000000000001E-3</v>
      </c>
      <c r="E7">
        <v>65508.618999999999</v>
      </c>
      <c r="F7">
        <v>65405</v>
      </c>
      <c r="G7">
        <v>65524</v>
      </c>
      <c r="H7">
        <v>358.84199999999998</v>
      </c>
      <c r="I7">
        <v>32295749</v>
      </c>
      <c r="N7" s="6" t="s">
        <v>21</v>
      </c>
      <c r="O7" s="6"/>
    </row>
    <row r="8" spans="1:22" x14ac:dyDescent="0.25">
      <c r="A8" s="5"/>
      <c r="B8" s="2" t="s">
        <v>18</v>
      </c>
      <c r="C8">
        <v>6</v>
      </c>
      <c r="D8">
        <v>6.0000000000000001E-3</v>
      </c>
      <c r="E8">
        <v>65517.059000000001</v>
      </c>
      <c r="F8">
        <v>65386</v>
      </c>
      <c r="G8">
        <v>65532</v>
      </c>
      <c r="H8">
        <v>421.49299999999999</v>
      </c>
      <c r="I8">
        <v>37934377</v>
      </c>
      <c r="J8" t="s">
        <v>13</v>
      </c>
      <c r="K8" t="s">
        <v>14</v>
      </c>
      <c r="N8" s="1" t="s">
        <v>11</v>
      </c>
      <c r="O8" s="1" t="s">
        <v>12</v>
      </c>
    </row>
    <row r="9" spans="1:22" x14ac:dyDescent="0.25">
      <c r="A9" s="5" t="s">
        <v>8</v>
      </c>
      <c r="B9" s="2" t="s">
        <v>9</v>
      </c>
      <c r="C9">
        <v>7</v>
      </c>
      <c r="D9">
        <v>5.0000000000000001E-3</v>
      </c>
      <c r="E9">
        <v>65428.459000000003</v>
      </c>
      <c r="F9">
        <v>65343</v>
      </c>
      <c r="G9">
        <v>65535</v>
      </c>
      <c r="H9">
        <v>300.971</v>
      </c>
      <c r="I9">
        <v>27087382</v>
      </c>
      <c r="J9">
        <f>H9/H3</f>
        <v>0.65526911077292194</v>
      </c>
      <c r="K9">
        <f>AVERAGE(J9,J11,J13)</f>
        <v>0.74870578476365168</v>
      </c>
      <c r="L9">
        <f>J9/$K$9</f>
        <v>0.87520241476399774</v>
      </c>
      <c r="N9" s="1">
        <v>0.87520241476399774</v>
      </c>
      <c r="O9" s="1">
        <v>1.4155698736676017</v>
      </c>
    </row>
    <row r="10" spans="1:22" x14ac:dyDescent="0.25">
      <c r="A10" s="5"/>
      <c r="B10" s="2" t="s">
        <v>18</v>
      </c>
      <c r="C10">
        <v>8</v>
      </c>
      <c r="D10">
        <v>6.0000000000000001E-3</v>
      </c>
      <c r="E10">
        <v>65460.247000000003</v>
      </c>
      <c r="F10">
        <v>65341</v>
      </c>
      <c r="G10">
        <v>65534</v>
      </c>
      <c r="H10">
        <v>405.85399999999998</v>
      </c>
      <c r="I10">
        <v>36526818</v>
      </c>
      <c r="J10">
        <f t="shared" ref="J10:J14" si="0">H10/H4</f>
        <v>1.0598453531520851</v>
      </c>
      <c r="L10">
        <f t="shared" ref="L10:L14" si="1">J10/$K$9</f>
        <v>1.4155698736676017</v>
      </c>
      <c r="N10" s="1">
        <v>1.1051304240790667</v>
      </c>
      <c r="O10" s="1">
        <v>1.789926338865313</v>
      </c>
    </row>
    <row r="11" spans="1:22" x14ac:dyDescent="0.25">
      <c r="A11" s="5"/>
      <c r="B11" s="2" t="s">
        <v>9</v>
      </c>
      <c r="C11">
        <v>9</v>
      </c>
      <c r="D11">
        <v>5.0000000000000001E-3</v>
      </c>
      <c r="E11">
        <v>65468.843000000001</v>
      </c>
      <c r="F11">
        <v>65365</v>
      </c>
      <c r="G11">
        <v>65524</v>
      </c>
      <c r="H11">
        <v>314.97800000000001</v>
      </c>
      <c r="I11">
        <v>28348009</v>
      </c>
      <c r="J11">
        <f t="shared" si="0"/>
        <v>0.82741754142630486</v>
      </c>
      <c r="L11">
        <f t="shared" si="1"/>
        <v>1.1051304240790667</v>
      </c>
      <c r="N11" s="1">
        <v>1.0196671611569357</v>
      </c>
      <c r="O11" s="1">
        <v>1.5997819982447941</v>
      </c>
    </row>
    <row r="12" spans="1:22" x14ac:dyDescent="0.25">
      <c r="A12" s="5"/>
      <c r="B12" s="2" t="s">
        <v>18</v>
      </c>
      <c r="C12">
        <v>10</v>
      </c>
      <c r="D12">
        <v>8.9999999999999993E-3</v>
      </c>
      <c r="E12">
        <v>65476.118999999999</v>
      </c>
      <c r="F12">
        <v>65358</v>
      </c>
      <c r="G12">
        <v>65511</v>
      </c>
      <c r="H12">
        <v>560.91200000000003</v>
      </c>
      <c r="I12">
        <v>50482088</v>
      </c>
      <c r="J12">
        <f t="shared" si="0"/>
        <v>1.3401282042092841</v>
      </c>
      <c r="L12">
        <f t="shared" si="1"/>
        <v>1.789926338865313</v>
      </c>
    </row>
    <row r="13" spans="1:22" x14ac:dyDescent="0.25">
      <c r="A13" s="5"/>
      <c r="B13" s="2" t="s">
        <v>9</v>
      </c>
      <c r="C13">
        <v>11</v>
      </c>
      <c r="D13">
        <v>4.0000000000000001E-3</v>
      </c>
      <c r="E13">
        <v>65399.464</v>
      </c>
      <c r="F13">
        <v>65350</v>
      </c>
      <c r="G13">
        <v>65453</v>
      </c>
      <c r="H13">
        <v>273.95100000000002</v>
      </c>
      <c r="I13">
        <v>24655598</v>
      </c>
      <c r="J13">
        <f t="shared" si="0"/>
        <v>0.76343070209172847</v>
      </c>
      <c r="L13">
        <f t="shared" si="1"/>
        <v>1.0196671611569357</v>
      </c>
    </row>
    <row r="14" spans="1:22" x14ac:dyDescent="0.25">
      <c r="A14" s="5"/>
      <c r="B14" s="2" t="s">
        <v>18</v>
      </c>
      <c r="C14">
        <v>12</v>
      </c>
      <c r="D14">
        <v>8.0000000000000002E-3</v>
      </c>
      <c r="E14">
        <v>65470.444000000003</v>
      </c>
      <c r="F14">
        <v>65358</v>
      </c>
      <c r="G14">
        <v>65517</v>
      </c>
      <c r="H14">
        <v>504.85</v>
      </c>
      <c r="I14">
        <v>45436488</v>
      </c>
      <c r="J14">
        <f t="shared" si="0"/>
        <v>1.1977660364466314</v>
      </c>
      <c r="L14">
        <f t="shared" si="1"/>
        <v>1.5997819982447941</v>
      </c>
    </row>
  </sheetData>
  <mergeCells count="4">
    <mergeCell ref="A3:A8"/>
    <mergeCell ref="A9:A14"/>
    <mergeCell ref="A1:V1"/>
    <mergeCell ref="N7:O7"/>
  </mergeCells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2-S1 B</vt:lpstr>
      <vt:lpstr>Figure 2-S1 C</vt:lpstr>
      <vt:lpstr>Figure 2-S1 D</vt:lpstr>
      <vt:lpstr>Figure 2-S1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2023-06-22T07:03:02Z</dcterms:created>
  <dcterms:modified xsi:type="dcterms:W3CDTF">2023-08-04T08:54:01Z</dcterms:modified>
</cp:coreProperties>
</file>