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mariana_del_unimelb_edu_au/Documents/Desktop/POST DOC/Paper PreBotC--Facial/Manuscript/SUBMISSION/Full Submission -eLife/1 revision/Statistics/"/>
    </mc:Choice>
  </mc:AlternateContent>
  <xr:revisionPtr revIDLastSave="1129" documentId="8_{5277B697-D20E-4BAA-AD88-A2CD695D39BF}" xr6:coauthVersionLast="47" xr6:coauthVersionMax="47" xr10:uidLastSave="{F55873C0-8327-4155-AC2A-62C6F387B4D0}"/>
  <bookViews>
    <workbookView xWindow="28680" yWindow="-120" windowWidth="29040" windowHeight="15720" tabRatio="842" firstSheet="3" activeTab="8" xr2:uid="{F83C988D-311A-41EF-802B-6DB0EBC90DB3}"/>
  </bookViews>
  <sheets>
    <sheet name="fR - mix vs control" sheetId="8" r:id="rId1"/>
    <sheet name="DIA activity (AUC) mix vs contr" sheetId="6" r:id="rId2"/>
    <sheet name="HR - mix vs control" sheetId="4" r:id="rId3"/>
    <sheet name="apnea duration mix" sheetId="14" r:id="rId4"/>
    <sheet name="MP Activity (AUC) mix vs contro" sheetId="5" r:id="rId5"/>
    <sheet name="fR preBotC to 7n" sheetId="9" r:id="rId6"/>
    <sheet name="DIA activity- preBotC to 7n" sheetId="13" r:id="rId7"/>
    <sheet name="HR preBotC to 7n" sheetId="11" r:id="rId8"/>
    <sheet name="MP activity- preBotC to 7n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5" i="12" l="1"/>
  <c r="AA46" i="12"/>
  <c r="AA47" i="12"/>
  <c r="AA48" i="12"/>
  <c r="Z45" i="12"/>
  <c r="Z46" i="12"/>
  <c r="Z47" i="12"/>
  <c r="Z48" i="12"/>
  <c r="Y45" i="12"/>
  <c r="Y46" i="12"/>
  <c r="Y47" i="12"/>
  <c r="Y48" i="12"/>
  <c r="Y44" i="12"/>
  <c r="Z44" i="12"/>
  <c r="AA44" i="12"/>
  <c r="X45" i="12"/>
  <c r="X46" i="12"/>
  <c r="X47" i="12"/>
  <c r="X48" i="12"/>
  <c r="X44" i="12"/>
  <c r="AA31" i="12"/>
  <c r="AA32" i="12"/>
  <c r="AA33" i="12"/>
  <c r="AA34" i="12"/>
  <c r="Z31" i="12"/>
  <c r="Z32" i="12"/>
  <c r="Z33" i="12"/>
  <c r="Z34" i="12"/>
  <c r="Y31" i="12"/>
  <c r="Y32" i="12"/>
  <c r="Y33" i="12"/>
  <c r="Y34" i="12"/>
  <c r="Y30" i="12"/>
  <c r="Z30" i="12"/>
  <c r="AA30" i="12"/>
  <c r="X31" i="12"/>
  <c r="X32" i="12"/>
  <c r="X33" i="12"/>
  <c r="X34" i="12"/>
  <c r="X30" i="12"/>
  <c r="AR18" i="11"/>
  <c r="AQ18" i="11"/>
  <c r="AP18" i="11"/>
  <c r="AO18" i="11"/>
  <c r="AR17" i="11"/>
  <c r="AQ17" i="11"/>
  <c r="AP17" i="11"/>
  <c r="AO17" i="11"/>
  <c r="AR16" i="11"/>
  <c r="AQ16" i="11"/>
  <c r="AP16" i="11"/>
  <c r="AO16" i="11"/>
  <c r="AR5" i="11"/>
  <c r="AR6" i="11"/>
  <c r="AR7" i="11"/>
  <c r="AR8" i="11"/>
  <c r="AQ5" i="11"/>
  <c r="AQ6" i="11"/>
  <c r="AQ7" i="11"/>
  <c r="AQ8" i="11"/>
  <c r="AP5" i="11"/>
  <c r="AP6" i="11"/>
  <c r="AP7" i="11"/>
  <c r="AP8" i="11"/>
  <c r="AP4" i="11"/>
  <c r="AQ4" i="11"/>
  <c r="AR4" i="11"/>
  <c r="AO5" i="11"/>
  <c r="AO6" i="11"/>
  <c r="AO7" i="11"/>
  <c r="AO8" i="11"/>
  <c r="AO4" i="11"/>
  <c r="Y18" i="13"/>
  <c r="Y19" i="13"/>
  <c r="Y20" i="13"/>
  <c r="Y21" i="13"/>
  <c r="X18" i="13"/>
  <c r="X19" i="13"/>
  <c r="X20" i="13"/>
  <c r="X21" i="13"/>
  <c r="W18" i="13"/>
  <c r="W19" i="13"/>
  <c r="W20" i="13"/>
  <c r="W21" i="13"/>
  <c r="V18" i="13"/>
  <c r="V19" i="13"/>
  <c r="V20" i="13"/>
  <c r="V21" i="13"/>
  <c r="W17" i="13"/>
  <c r="X17" i="13"/>
  <c r="Y17" i="13"/>
  <c r="V17" i="13"/>
  <c r="AH19" i="13" l="1"/>
  <c r="AG19" i="13"/>
  <c r="AF19" i="13"/>
  <c r="AE19" i="13"/>
  <c r="AH18" i="13"/>
  <c r="AG18" i="13"/>
  <c r="AF18" i="13"/>
  <c r="AE18" i="13"/>
  <c r="AH17" i="13"/>
  <c r="AG17" i="13"/>
  <c r="AF17" i="13"/>
  <c r="AE17" i="13"/>
  <c r="AU17" i="9"/>
  <c r="AT17" i="9"/>
  <c r="AS17" i="9"/>
  <c r="AR17" i="9"/>
  <c r="AU16" i="9"/>
  <c r="AT16" i="9"/>
  <c r="AS16" i="9"/>
  <c r="AR16" i="9"/>
  <c r="AU15" i="9"/>
  <c r="AT15" i="9"/>
  <c r="AS15" i="9"/>
  <c r="AR15" i="9"/>
  <c r="AU5" i="9"/>
  <c r="AU6" i="9"/>
  <c r="AU7" i="9"/>
  <c r="AU8" i="9"/>
  <c r="AT5" i="9"/>
  <c r="AT6" i="9"/>
  <c r="AT7" i="9"/>
  <c r="AT8" i="9"/>
  <c r="AS5" i="9"/>
  <c r="AS6" i="9"/>
  <c r="AS7" i="9"/>
  <c r="AS8" i="9"/>
  <c r="AS4" i="9"/>
  <c r="AT4" i="9"/>
  <c r="AU4" i="9"/>
  <c r="AR5" i="9"/>
  <c r="AR6" i="9"/>
  <c r="AR7" i="9"/>
  <c r="AR8" i="9"/>
  <c r="AR4" i="9"/>
  <c r="AI45" i="12"/>
  <c r="AI46" i="12"/>
  <c r="AH45" i="12"/>
  <c r="AH46" i="12"/>
  <c r="AG45" i="12"/>
  <c r="AG46" i="12"/>
  <c r="AG44" i="12"/>
  <c r="AH44" i="12"/>
  <c r="AI44" i="12"/>
  <c r="AF45" i="12"/>
  <c r="AF46" i="12"/>
  <c r="AF44" i="12"/>
  <c r="AI32" i="12"/>
  <c r="AI31" i="12"/>
  <c r="AI30" i="12"/>
  <c r="AH32" i="12"/>
  <c r="AH31" i="12"/>
  <c r="AH30" i="12"/>
  <c r="AG32" i="12"/>
  <c r="AG31" i="12"/>
  <c r="AG30" i="12"/>
  <c r="AF32" i="12"/>
  <c r="AF31" i="12"/>
  <c r="AF30" i="12"/>
  <c r="B15" i="14"/>
  <c r="B11" i="14"/>
  <c r="B10" i="14"/>
  <c r="D7" i="14"/>
  <c r="D6" i="14"/>
  <c r="D5" i="14"/>
  <c r="D4" i="14"/>
  <c r="D3" i="14"/>
  <c r="D15" i="14" s="1"/>
  <c r="D10" i="14" l="1"/>
  <c r="D11" i="14"/>
  <c r="AG45" i="5" l="1"/>
  <c r="AG46" i="5"/>
  <c r="AF45" i="5"/>
  <c r="AF46" i="5"/>
  <c r="AE45" i="5"/>
  <c r="AE46" i="5"/>
  <c r="AE44" i="5"/>
  <c r="AF44" i="5"/>
  <c r="AG44" i="5"/>
  <c r="AD45" i="5"/>
  <c r="AD46" i="5"/>
  <c r="AD44" i="5"/>
  <c r="AE32" i="5"/>
  <c r="AF32" i="5"/>
  <c r="AG32" i="5"/>
  <c r="AE31" i="5"/>
  <c r="AF31" i="5"/>
  <c r="AG31" i="5"/>
  <c r="AD32" i="5"/>
  <c r="AD31" i="5"/>
  <c r="AE30" i="5"/>
  <c r="AF30" i="5"/>
  <c r="AG30" i="5"/>
  <c r="AD30" i="5"/>
  <c r="Y45" i="5"/>
  <c r="Y46" i="5"/>
  <c r="Y47" i="5"/>
  <c r="Y48" i="5"/>
  <c r="X45" i="5"/>
  <c r="X46" i="5"/>
  <c r="X48" i="5"/>
  <c r="W45" i="5"/>
  <c r="W46" i="5"/>
  <c r="W47" i="5"/>
  <c r="W48" i="5"/>
  <c r="W44" i="5"/>
  <c r="X44" i="5"/>
  <c r="Y44" i="5"/>
  <c r="V45" i="5"/>
  <c r="V46" i="5"/>
  <c r="V47" i="5"/>
  <c r="V48" i="5"/>
  <c r="V44" i="5"/>
  <c r="W34" i="5"/>
  <c r="X34" i="5"/>
  <c r="Y34" i="5"/>
  <c r="V34" i="5"/>
  <c r="W33" i="5"/>
  <c r="Y33" i="5"/>
  <c r="V33" i="5"/>
  <c r="W32" i="5"/>
  <c r="X32" i="5"/>
  <c r="Y32" i="5"/>
  <c r="V32" i="5"/>
  <c r="W31" i="5"/>
  <c r="X31" i="5"/>
  <c r="Y31" i="5"/>
  <c r="V31" i="5"/>
  <c r="X30" i="5"/>
  <c r="Y30" i="5"/>
  <c r="W30" i="5"/>
  <c r="V30" i="5"/>
  <c r="AS18" i="4"/>
  <c r="AR18" i="4"/>
  <c r="AQ18" i="4"/>
  <c r="AP18" i="4"/>
  <c r="AS17" i="4"/>
  <c r="AR17" i="4"/>
  <c r="AQ17" i="4"/>
  <c r="AP17" i="4"/>
  <c r="AS16" i="4"/>
  <c r="AR16" i="4"/>
  <c r="AQ16" i="4"/>
  <c r="AP16" i="4"/>
  <c r="AS5" i="4"/>
  <c r="AS6" i="4"/>
  <c r="AS7" i="4"/>
  <c r="AS8" i="4"/>
  <c r="AR5" i="4"/>
  <c r="AR6" i="4"/>
  <c r="AR8" i="4"/>
  <c r="AQ5" i="4"/>
  <c r="AQ6" i="4"/>
  <c r="AQ7" i="4"/>
  <c r="AQ8" i="4"/>
  <c r="AQ4" i="4"/>
  <c r="AR4" i="4"/>
  <c r="AS4" i="4"/>
  <c r="AP5" i="4"/>
  <c r="AP6" i="4"/>
  <c r="AP7" i="4"/>
  <c r="AP8" i="4"/>
  <c r="AP4" i="4"/>
  <c r="AH18" i="6"/>
  <c r="AH19" i="6"/>
  <c r="AG18" i="6"/>
  <c r="AG19" i="6"/>
  <c r="AF18" i="6"/>
  <c r="AF19" i="6"/>
  <c r="AF17" i="6"/>
  <c r="AG17" i="6"/>
  <c r="AH17" i="6"/>
  <c r="AE18" i="6"/>
  <c r="AE19" i="6"/>
  <c r="AE17" i="6"/>
  <c r="Y18" i="6"/>
  <c r="Y19" i="6"/>
  <c r="Y20" i="6"/>
  <c r="Y21" i="6"/>
  <c r="X18" i="6"/>
  <c r="X19" i="6"/>
  <c r="X21" i="6"/>
  <c r="W18" i="6"/>
  <c r="W19" i="6"/>
  <c r="W20" i="6"/>
  <c r="W21" i="6"/>
  <c r="W17" i="6"/>
  <c r="X17" i="6"/>
  <c r="Y17" i="6"/>
  <c r="V18" i="6"/>
  <c r="V19" i="6"/>
  <c r="V20" i="6"/>
  <c r="V21" i="6"/>
  <c r="V17" i="6"/>
  <c r="AU17" i="8"/>
  <c r="AT17" i="8"/>
  <c r="AS17" i="8"/>
  <c r="AR17" i="8"/>
  <c r="AU16" i="8"/>
  <c r="AT16" i="8"/>
  <c r="AS16" i="8"/>
  <c r="AR16" i="8"/>
  <c r="AU15" i="8"/>
  <c r="AT15" i="8"/>
  <c r="AS15" i="8"/>
  <c r="AR15" i="8"/>
  <c r="AU5" i="8"/>
  <c r="AU6" i="8"/>
  <c r="AU7" i="8"/>
  <c r="AU8" i="8"/>
  <c r="AT5" i="8"/>
  <c r="AT6" i="8"/>
  <c r="AT8" i="8"/>
  <c r="AS4" i="8"/>
  <c r="AS5" i="8"/>
  <c r="AS6" i="8"/>
  <c r="AS7" i="8"/>
  <c r="AS8" i="8"/>
  <c r="AT4" i="8"/>
  <c r="AU4" i="8"/>
  <c r="AR5" i="8"/>
  <c r="AR6" i="8"/>
  <c r="AR7" i="8"/>
  <c r="AR8" i="8"/>
  <c r="AR4" i="8"/>
</calcChain>
</file>

<file path=xl/sharedStrings.xml><?xml version="1.0" encoding="utf-8"?>
<sst xmlns="http://schemas.openxmlformats.org/spreadsheetml/2006/main" count="1175" uniqueCount="242">
  <si>
    <t>Table Analyzed</t>
  </si>
  <si>
    <t>Column B</t>
  </si>
  <si>
    <t>vs.</t>
  </si>
  <si>
    <t>Column A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</si>
  <si>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</si>
  <si>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</si>
  <si>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</si>
  <si>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</si>
  <si>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</si>
  <si>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</si>
  <si>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</si>
  <si>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</si>
  <si>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</si>
  <si>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</si>
  <si>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</si>
  <si>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</si>
  <si>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ns</t>
  </si>
  <si>
    <t>No</t>
  </si>
  <si>
    <t>Data analyzed</t>
  </si>
  <si>
    <t>Sample size, column A</t>
  </si>
  <si>
    <t>Sample size, column B</t>
  </si>
  <si>
    <t>control</t>
  </si>
  <si>
    <t>General Linear Model</t>
  </si>
  <si>
    <t xml:space="preserve">Dependent Variable: data </t>
  </si>
  <si>
    <t>Normality Test:</t>
  </si>
  <si>
    <t>Failed</t>
  </si>
  <si>
    <t>(P &lt; 0.050)</t>
  </si>
  <si>
    <t>Equal Variance Test:</t>
  </si>
  <si>
    <t>Passed</t>
  </si>
  <si>
    <t>Two Way Analysis of Variance SigmaPlot v11</t>
  </si>
  <si>
    <t>Test details</t>
  </si>
  <si>
    <t>Test name</t>
  </si>
  <si>
    <t>Mann-Whitney test</t>
  </si>
  <si>
    <t>Comparison for each test</t>
  </si>
  <si>
    <t>Compare ranks</t>
  </si>
  <si>
    <t>Multiple comparisons</t>
  </si>
  <si>
    <t>Set P value threshold</t>
  </si>
  <si>
    <t>Method</t>
  </si>
  <si>
    <t>Bonferroni-Dunn method</t>
  </si>
  <si>
    <t>Alpha</t>
  </si>
  <si>
    <t>Number of tests performed</t>
  </si>
  <si>
    <t>Number of rows omitted</t>
  </si>
  <si>
    <t>Analysis Summary</t>
  </si>
  <si>
    <t>Below threshold?</t>
  </si>
  <si>
    <t>Mean rank of GtACR2</t>
  </si>
  <si>
    <t>Mean rank of control</t>
  </si>
  <si>
    <t>Mean rank diff.</t>
  </si>
  <si>
    <t>Mann-Whitney U</t>
  </si>
  <si>
    <t>Adjusted P Value</t>
  </si>
  <si>
    <t>&gt;0.999999</t>
  </si>
  <si>
    <t>Mann-Whitney Analysis</t>
  </si>
  <si>
    <t>P1</t>
  </si>
  <si>
    <t>P2</t>
  </si>
  <si>
    <t>time</t>
  </si>
  <si>
    <t>HR</t>
  </si>
  <si>
    <t>rats</t>
  </si>
  <si>
    <t xml:space="preserve">P1 </t>
  </si>
  <si>
    <t>AUC DIA</t>
  </si>
  <si>
    <t>DATA control</t>
  </si>
  <si>
    <t>AUC MP</t>
  </si>
  <si>
    <t>Two Way Analysis of Variance</t>
  </si>
  <si>
    <t>Data source: Data 1 in Notebook1</t>
  </si>
  <si>
    <t>preBotC to 7n</t>
  </si>
  <si>
    <t>DATA preBotC to 7n</t>
  </si>
  <si>
    <t>off</t>
  </si>
  <si>
    <t>20210715A</t>
  </si>
  <si>
    <t>20210715C</t>
  </si>
  <si>
    <t>20210715D</t>
  </si>
  <si>
    <t>20210713A</t>
  </si>
  <si>
    <t>20210713B</t>
  </si>
  <si>
    <t>DATA mix Dio-GtACR2+cre</t>
  </si>
  <si>
    <t>fR</t>
  </si>
  <si>
    <t>DIA amplitude</t>
  </si>
  <si>
    <t>20210917B</t>
  </si>
  <si>
    <t>20210917C</t>
  </si>
  <si>
    <t>20210917D</t>
  </si>
  <si>
    <t>off2</t>
  </si>
  <si>
    <t>20210716A</t>
  </si>
  <si>
    <t>20210716B</t>
  </si>
  <si>
    <t>20210716C</t>
  </si>
  <si>
    <t>20210714A</t>
  </si>
  <si>
    <t>20210714B</t>
  </si>
  <si>
    <t>**</t>
  </si>
  <si>
    <t>p2</t>
  </si>
  <si>
    <t>Mean rank of 50 HZ mix</t>
  </si>
  <si>
    <t>Two-way ANOVA , not RM</t>
  </si>
  <si>
    <t>Data source: Data 1 in DIA activity</t>
  </si>
  <si>
    <t>***</t>
  </si>
  <si>
    <t>Source of Variation</t>
  </si>
  <si>
    <t>Residual</t>
  </si>
  <si>
    <t>20210914A</t>
  </si>
  <si>
    <t>20210914B</t>
  </si>
  <si>
    <t>20210913A</t>
  </si>
  <si>
    <t>20210913B</t>
  </si>
  <si>
    <t>50 HZ mix</t>
  </si>
  <si>
    <t>(P = 0.445)</t>
  </si>
  <si>
    <t>Shapiro-Wilk test</t>
  </si>
  <si>
    <t>W</t>
  </si>
  <si>
    <t>Passed normality test (alpha=0.05)?</t>
  </si>
  <si>
    <t>Test for normal distribution</t>
  </si>
  <si>
    <t>Normality and Lognormality test GraphPad</t>
  </si>
  <si>
    <t>Two-way RM ANOVA</t>
  </si>
  <si>
    <t>Matching: Stacked</t>
  </si>
  <si>
    <t>Assume sphericity?</t>
  </si>
  <si>
    <t>% of total variation</t>
  </si>
  <si>
    <t>Significant?</t>
  </si>
  <si>
    <t>Geisser-Greenhouse's epsilon</t>
  </si>
  <si>
    <t>Time x Column Factor</t>
  </si>
  <si>
    <t>Time</t>
  </si>
  <si>
    <t>Column Factor</t>
  </si>
  <si>
    <t>Subject</t>
  </si>
  <si>
    <t>ANOVA table</t>
  </si>
  <si>
    <t>SS</t>
  </si>
  <si>
    <t>DF</t>
  </si>
  <si>
    <t>MS</t>
  </si>
  <si>
    <t>F (DFn, DFd)</t>
  </si>
  <si>
    <t>Difference between column means</t>
  </si>
  <si>
    <t>Mean of preBotC to 7n</t>
  </si>
  <si>
    <t>Mean of control</t>
  </si>
  <si>
    <t>Difference between means</t>
  </si>
  <si>
    <t>SE of difference</t>
  </si>
  <si>
    <t>95% CI of difference</t>
  </si>
  <si>
    <t>Data summary</t>
  </si>
  <si>
    <t>Number of columns (Column Factor)</t>
  </si>
  <si>
    <t>Number of rows (Time)</t>
  </si>
  <si>
    <t>Number of subjects (Subject)</t>
  </si>
  <si>
    <t>Compare each cell mean with the other cell mean in that row</t>
  </si>
  <si>
    <t>Number of families</t>
  </si>
  <si>
    <t>Number of comparisons per family</t>
  </si>
  <si>
    <t>Bonferroni's multiple comparisons test</t>
  </si>
  <si>
    <t>Mean Diff.</t>
  </si>
  <si>
    <t>95.00% CI of diff.</t>
  </si>
  <si>
    <t>Summary</t>
  </si>
  <si>
    <t>preBotC to 7n - control</t>
  </si>
  <si>
    <t>p1</t>
  </si>
  <si>
    <t>&gt;0.9999</t>
  </si>
  <si>
    <t>Mean 1</t>
  </si>
  <si>
    <t>Mean 2</t>
  </si>
  <si>
    <t>SE of diff.</t>
  </si>
  <si>
    <t>N1</t>
  </si>
  <si>
    <t>N2</t>
  </si>
  <si>
    <t>t</t>
  </si>
  <si>
    <t>ANOVA results</t>
  </si>
  <si>
    <t>Multiple Comparisons</t>
  </si>
  <si>
    <t>Data source: Data 1 in DIA AUC</t>
  </si>
  <si>
    <t>(P = 0.249)</t>
  </si>
  <si>
    <t>fR GtACr2-GFP</t>
  </si>
  <si>
    <t>basal</t>
  </si>
  <si>
    <t>5 cycles after stim</t>
  </si>
  <si>
    <t>fR control</t>
  </si>
  <si>
    <t>HR GtACr2-GFP</t>
  </si>
  <si>
    <t>HR control</t>
  </si>
  <si>
    <t>noise</t>
  </si>
  <si>
    <t>missed resp cycles</t>
  </si>
  <si>
    <t>recovery</t>
  </si>
  <si>
    <t>DATA GtACr2-GFP</t>
  </si>
  <si>
    <t>apnea duration</t>
  </si>
  <si>
    <t>1 resp cycle</t>
  </si>
  <si>
    <t>missed res cycles</t>
  </si>
  <si>
    <t>GtACR2+CRE</t>
  </si>
  <si>
    <t>average</t>
  </si>
  <si>
    <t>SD</t>
  </si>
  <si>
    <t>confidence 95%</t>
  </si>
  <si>
    <t>bottom limit</t>
  </si>
  <si>
    <t>upper limit</t>
  </si>
  <si>
    <t>n</t>
  </si>
  <si>
    <t>(P = 0.455)</t>
  </si>
  <si>
    <t>Data source: Data 1 in HR - normality test</t>
  </si>
  <si>
    <t>(P = 0.539)</t>
  </si>
  <si>
    <t>MP activity</t>
  </si>
  <si>
    <t>Data source: Data 1 in MP activity</t>
  </si>
  <si>
    <t>(P = 0.155)</t>
  </si>
  <si>
    <t>Unpaired t test with Welch's correction</t>
  </si>
  <si>
    <t>Welch-corrected t, df</t>
  </si>
  <si>
    <t>t=10.32, df=4.000</t>
  </si>
  <si>
    <t>-12.47 ± 1.208</t>
  </si>
  <si>
    <t>-15.82 to -9.117</t>
  </si>
  <si>
    <t>t=7.174, df=4.000</t>
  </si>
  <si>
    <t>-23.87 ± 3.327</t>
  </si>
  <si>
    <t>-33.11 to -14.63</t>
  </si>
  <si>
    <t>fR preBotC--7n</t>
  </si>
  <si>
    <t>HR preBotC--7n</t>
  </si>
  <si>
    <t>Data source: Data 1 in fR - normality test</t>
  </si>
  <si>
    <t>(P = 0.384)</t>
  </si>
  <si>
    <t>(P = 0.507)</t>
  </si>
  <si>
    <t>F (3, 18) = 11.05</t>
  </si>
  <si>
    <t>P=0.0002</t>
  </si>
  <si>
    <t>F (1.536, 9.215) = 14.45</t>
  </si>
  <si>
    <t>P=0.0021</t>
  </si>
  <si>
    <t>F (1, 6) = 31.03</t>
  </si>
  <si>
    <t>P=0.0014</t>
  </si>
  <si>
    <t>F (6, 18) = 0.7823</t>
  </si>
  <si>
    <t>P=0.5947</t>
  </si>
  <si>
    <t>63.43 to 162.8</t>
  </si>
  <si>
    <t>196.9 to 479.8</t>
  </si>
  <si>
    <t>-114.6 to 217.6</t>
  </si>
  <si>
    <t>-95.97 to 221.2</t>
  </si>
  <si>
    <t>Statistics - only period P1</t>
  </si>
  <si>
    <t>Mann-Whitney Rank Sum Test</t>
  </si>
  <si>
    <t>Thursday, November 24, 2022, 10:02:56 AM</t>
  </si>
  <si>
    <t>Data source: Data 1 in Notebook4</t>
  </si>
  <si>
    <t>Group</t>
  </si>
  <si>
    <t xml:space="preserve">N </t>
  </si>
  <si>
    <t>Missing</t>
  </si>
  <si>
    <t xml:space="preserve"> Median </t>
  </si>
  <si>
    <t>mix GtACR2+cre</t>
  </si>
  <si>
    <t>Mann-Whitney U Statistic= 0.000</t>
  </si>
  <si>
    <t>T = 21.000  n(small)= 3  n(big)= 5  P(est.)= 0.017  P(exact)= 0.036</t>
  </si>
  <si>
    <t>ormality Test:</t>
  </si>
  <si>
    <t>(P = 0.379)</t>
  </si>
  <si>
    <t>(P = 0.771)</t>
  </si>
  <si>
    <t xml:space="preserve">Group Name </t>
  </si>
  <si>
    <t>Mean</t>
  </si>
  <si>
    <t>Std Dev</t>
  </si>
  <si>
    <t>SEM</t>
  </si>
  <si>
    <t>Difference</t>
  </si>
  <si>
    <t>t = -3.168  with 6 degrees of freedom. (P = 0.019)</t>
  </si>
  <si>
    <t>95 percent confidence interval for difference of means: -88.454 to -11.365</t>
  </si>
  <si>
    <t>(P = 0.151)</t>
  </si>
  <si>
    <t>(P = 0.163)</t>
  </si>
  <si>
    <t>t = 0.132  with 6 degrees of freedom. (P = 0.899)</t>
  </si>
  <si>
    <t>95 percent confidence interval for difference of means: -41.795 to 46.552</t>
  </si>
  <si>
    <t>(P = 0.138)</t>
  </si>
  <si>
    <t>(P = 0.223)</t>
  </si>
  <si>
    <t>t = 2.041  with 6 degrees of freedom. (P = 0.087)</t>
  </si>
  <si>
    <t>95 percent confidence interval for difference of means: -84.467 to 934.734</t>
  </si>
  <si>
    <t>(P = 0.446)</t>
  </si>
  <si>
    <t>(P = 0.256)</t>
  </si>
  <si>
    <t>t = -3.892  with 6 degrees of freedom. (P = 0.008)</t>
  </si>
  <si>
    <t>95 percent confidence interval for difference of means: -57.792 to -13.173</t>
  </si>
  <si>
    <t>(P = 0.437)</t>
  </si>
  <si>
    <t>(P = 0.585)</t>
  </si>
  <si>
    <t>t = 0.418  with 6 degrees of freedom. (P = 0.691)</t>
  </si>
  <si>
    <t>95 percent confidence interval for difference of means: -42.837 to 60.478</t>
  </si>
  <si>
    <t>(P = 0.090)</t>
  </si>
  <si>
    <t>(P = 0.623)</t>
  </si>
  <si>
    <t>t = -1.113  with 6 degrees of freedom. (P = 0.308)</t>
  </si>
  <si>
    <t>95 percent confidence interval for difference of means: -25.036 to 9.383</t>
  </si>
  <si>
    <t>(P = 0.481)</t>
  </si>
  <si>
    <t>(P = 0.482)</t>
  </si>
  <si>
    <t>t = 7.185  with 6 degrees of freedom. (P = &lt;0.001)</t>
  </si>
  <si>
    <t>95 percent confidence interval for difference of means: 223.107 to 453.562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</si>
</sst>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6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 applyAlignment="1">
      <alignment horizontal="center"/>
    </xf>
    <xf numFmtId="0" fontId="4" fillId="0" borderId="0" xfId="0" applyFont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wrapText="1"/>
    </xf>
    <xf numFmtId="9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C620B-1903-45E7-B930-7E89493A29FA}">
  <dimension ref="A1:AU180"/>
  <sheetViews>
    <sheetView topLeftCell="A6" zoomScale="80" zoomScaleNormal="80" workbookViewId="0">
      <selection activeCell="F22" sqref="F22:M22"/>
    </sheetView>
  </sheetViews>
  <sheetFormatPr defaultRowHeight="15" x14ac:dyDescent="0.25"/>
  <cols>
    <col min="1" max="1" width="34" style="2" customWidth="1"/>
    <col min="2" max="2" width="26.6640625" style="2" customWidth="1"/>
    <col min="3" max="3" width="14.88671875" style="2" customWidth="1"/>
    <col min="4" max="5" width="8.88671875" style="2"/>
    <col min="6" max="6" width="25.44140625" style="2" customWidth="1"/>
    <col min="7" max="7" width="28.33203125" style="2" customWidth="1"/>
    <col min="8" max="8" width="19.88671875" style="2" customWidth="1"/>
    <col min="9" max="9" width="14.44140625" style="2" customWidth="1"/>
    <col min="10" max="12" width="8.88671875" style="2"/>
    <col min="13" max="13" width="13.44140625" style="2" customWidth="1"/>
    <col min="14" max="14" width="21.77734375" style="2" customWidth="1"/>
    <col min="15" max="15" width="25.21875" style="2" customWidth="1"/>
    <col min="16" max="16" width="17" style="2" customWidth="1"/>
    <col min="17" max="21" width="8.88671875" style="2"/>
    <col min="22" max="22" width="21.6640625" style="2" customWidth="1"/>
    <col min="23" max="23" width="19" style="2" customWidth="1"/>
    <col min="24" max="24" width="14.21875" style="2" customWidth="1"/>
    <col min="25" max="26" width="14.77734375" style="2" customWidth="1"/>
    <col min="27" max="36" width="8.88671875" style="2"/>
    <col min="37" max="38" width="11.21875" style="2" customWidth="1"/>
    <col min="39" max="39" width="8.88671875" style="2"/>
    <col min="40" max="40" width="10.88671875" style="2" customWidth="1"/>
    <col min="41" max="41" width="17.21875" style="2" customWidth="1"/>
    <col min="42" max="42" width="8.88671875" style="2"/>
    <col min="43" max="43" width="13.21875" style="2" customWidth="1"/>
    <col min="44" max="46" width="8.88671875" style="2"/>
    <col min="47" max="47" width="13.33203125" style="2" customWidth="1"/>
    <col min="48" max="16384" width="8.88671875" style="2"/>
  </cols>
  <sheetData>
    <row r="1" spans="1:47" s="7" customFormat="1" ht="15.6" x14ac:dyDescent="0.3">
      <c r="A1" s="45" t="s">
        <v>29</v>
      </c>
      <c r="B1" s="45"/>
      <c r="C1" s="45"/>
      <c r="D1" s="6"/>
      <c r="E1" s="6"/>
      <c r="F1" s="45" t="s">
        <v>42</v>
      </c>
      <c r="G1" s="45"/>
      <c r="H1" s="2"/>
      <c r="I1" s="45" t="s">
        <v>50</v>
      </c>
      <c r="J1" s="45"/>
      <c r="K1" s="45"/>
      <c r="L1" s="45"/>
      <c r="M1" s="45"/>
      <c r="N1" s="45"/>
      <c r="O1" s="45"/>
      <c r="P1" s="45"/>
      <c r="U1" s="48" t="s">
        <v>70</v>
      </c>
      <c r="V1" s="48"/>
      <c r="W1" s="48"/>
      <c r="X1" s="48"/>
      <c r="Y1" s="48"/>
      <c r="Z1" s="48"/>
      <c r="AD1" s="49" t="s">
        <v>58</v>
      </c>
      <c r="AE1" s="49"/>
      <c r="AF1" s="49"/>
      <c r="AG1" s="49"/>
      <c r="AK1" s="48" t="s">
        <v>146</v>
      </c>
      <c r="AL1" s="48"/>
      <c r="AM1" s="48"/>
      <c r="AN1" s="48"/>
      <c r="AO1" s="48"/>
      <c r="AP1"/>
      <c r="AQ1" s="48" t="s">
        <v>146</v>
      </c>
      <c r="AR1" s="48"/>
      <c r="AS1" s="48"/>
      <c r="AT1" s="48"/>
      <c r="AU1" s="48"/>
    </row>
    <row r="2" spans="1:47" ht="16.2" thickBot="1" x14ac:dyDescent="0.35">
      <c r="H2" s="1"/>
      <c r="I2" s="1"/>
      <c r="N2" s="1"/>
      <c r="O2" s="1"/>
      <c r="U2" s="46" t="s">
        <v>71</v>
      </c>
      <c r="V2" s="46"/>
      <c r="W2" s="46"/>
      <c r="X2" s="46"/>
      <c r="Y2" s="46"/>
      <c r="Z2" s="46"/>
      <c r="AD2" s="47" t="s">
        <v>71</v>
      </c>
      <c r="AE2" s="47"/>
      <c r="AF2" s="47"/>
      <c r="AG2" s="47"/>
      <c r="AK2" s="50"/>
      <c r="AL2" s="50"/>
      <c r="AM2" s="50"/>
      <c r="AN2" s="50"/>
      <c r="AO2" s="50"/>
      <c r="AP2"/>
      <c r="AQ2" s="50"/>
      <c r="AR2" s="50"/>
      <c r="AS2" s="50"/>
      <c r="AT2" s="50"/>
      <c r="AU2" s="50"/>
    </row>
    <row r="3" spans="1:47" ht="16.8" thickTop="1" thickBot="1" x14ac:dyDescent="0.35">
      <c r="A3" s="2" t="s">
        <v>60</v>
      </c>
      <c r="F3" s="42" t="s">
        <v>0</v>
      </c>
      <c r="G3" s="42" t="s">
        <v>71</v>
      </c>
      <c r="H3" s="1"/>
      <c r="I3" s="1"/>
      <c r="J3" s="42" t="s">
        <v>43</v>
      </c>
      <c r="K3" s="42" t="s">
        <v>4</v>
      </c>
      <c r="L3" s="42" t="s">
        <v>84</v>
      </c>
      <c r="M3" s="42" t="s">
        <v>45</v>
      </c>
      <c r="N3" s="42" t="s">
        <v>46</v>
      </c>
      <c r="O3" s="42" t="s">
        <v>47</v>
      </c>
      <c r="P3" s="42" t="s">
        <v>48</v>
      </c>
      <c r="U3" s="2" t="s">
        <v>53</v>
      </c>
      <c r="V3" s="2" t="s">
        <v>65</v>
      </c>
      <c r="W3" s="2" t="s">
        <v>66</v>
      </c>
      <c r="X3" s="2" t="s">
        <v>67</v>
      </c>
      <c r="Y3" s="2" t="s">
        <v>92</v>
      </c>
      <c r="Z3" s="2" t="s">
        <v>93</v>
      </c>
      <c r="AD3" s="2" t="s">
        <v>53</v>
      </c>
      <c r="AE3" s="2" t="s">
        <v>73</v>
      </c>
      <c r="AF3" s="2" t="s">
        <v>74</v>
      </c>
      <c r="AG3" s="2" t="s">
        <v>75</v>
      </c>
      <c r="AK3" s="18" t="s">
        <v>55</v>
      </c>
      <c r="AL3" s="18" t="s">
        <v>147</v>
      </c>
      <c r="AM3" s="18" t="s">
        <v>56</v>
      </c>
      <c r="AN3" s="18" t="s">
        <v>52</v>
      </c>
      <c r="AO3" s="18" t="s">
        <v>154</v>
      </c>
      <c r="AP3"/>
      <c r="AQ3" s="18" t="s">
        <v>55</v>
      </c>
      <c r="AR3" s="18" t="s">
        <v>147</v>
      </c>
      <c r="AS3" s="18" t="s">
        <v>56</v>
      </c>
      <c r="AT3" s="18" t="s">
        <v>52</v>
      </c>
      <c r="AU3" s="18" t="s">
        <v>154</v>
      </c>
    </row>
    <row r="4" spans="1:47" ht="15" customHeight="1" thickTop="1" x14ac:dyDescent="0.3">
      <c r="F4" s="42"/>
      <c r="G4" s="42"/>
      <c r="H4" s="1"/>
      <c r="I4" s="42" t="s">
        <v>64</v>
      </c>
      <c r="J4" s="42" t="s">
        <v>17</v>
      </c>
      <c r="K4" s="42" t="s">
        <v>49</v>
      </c>
      <c r="L4" s="42">
        <v>4.5</v>
      </c>
      <c r="M4" s="42">
        <v>4.5</v>
      </c>
      <c r="N4" s="42">
        <v>0</v>
      </c>
      <c r="O4" s="42">
        <v>7.5</v>
      </c>
      <c r="P4" s="42" t="s">
        <v>49</v>
      </c>
      <c r="Q4" s="43"/>
      <c r="R4" s="43"/>
      <c r="S4" s="43"/>
      <c r="U4" s="12">
        <v>0</v>
      </c>
      <c r="V4" s="12">
        <v>109.018929</v>
      </c>
      <c r="W4" s="12">
        <v>134.30645799999999</v>
      </c>
      <c r="X4" s="12">
        <v>81.565971000000005</v>
      </c>
      <c r="Y4" s="12">
        <v>136.695572</v>
      </c>
      <c r="Z4" s="12">
        <v>96.391541000000004</v>
      </c>
      <c r="AD4" s="12">
        <v>0</v>
      </c>
      <c r="AE4" s="12">
        <v>173.343582</v>
      </c>
      <c r="AF4" s="12">
        <v>166.89344800000001</v>
      </c>
      <c r="AG4" s="12">
        <v>212.57510400000001</v>
      </c>
      <c r="AK4" s="19" t="s">
        <v>65</v>
      </c>
      <c r="AL4" s="19">
        <v>133.21707000000001</v>
      </c>
      <c r="AM4" s="19">
        <v>0</v>
      </c>
      <c r="AN4" s="19">
        <v>136.93609000000001</v>
      </c>
      <c r="AO4" s="19">
        <v>182.18700999999999</v>
      </c>
      <c r="AP4"/>
      <c r="AQ4" s="19" t="s">
        <v>65</v>
      </c>
      <c r="AR4" s="21">
        <f>(AL4*100)/$AL4</f>
        <v>100</v>
      </c>
      <c r="AS4" s="21">
        <f>(AM4*100)/$AL4</f>
        <v>0</v>
      </c>
      <c r="AT4" s="21">
        <f t="shared" ref="AS4:AU8" si="0">(AN4*100)/$AL4</f>
        <v>102.79169929199013</v>
      </c>
      <c r="AU4" s="21">
        <f t="shared" si="0"/>
        <v>136.75950837231292</v>
      </c>
    </row>
    <row r="5" spans="1:47" ht="15.6" x14ac:dyDescent="0.3">
      <c r="A5" s="2" t="s">
        <v>61</v>
      </c>
      <c r="F5" s="42" t="s">
        <v>3</v>
      </c>
      <c r="G5" s="42" t="s">
        <v>94</v>
      </c>
      <c r="H5" s="1"/>
      <c r="I5" s="42" t="s">
        <v>51</v>
      </c>
      <c r="J5" s="42" t="s">
        <v>17</v>
      </c>
      <c r="K5" s="42">
        <v>1.7857000000000001E-2</v>
      </c>
      <c r="L5" s="42">
        <v>3</v>
      </c>
      <c r="M5" s="42">
        <v>7</v>
      </c>
      <c r="N5" s="42">
        <v>-4</v>
      </c>
      <c r="O5" s="42">
        <v>0</v>
      </c>
      <c r="P5" s="42">
        <v>7.1429000000000006E-2</v>
      </c>
      <c r="Q5" s="43"/>
      <c r="R5" s="43"/>
      <c r="S5" s="43"/>
      <c r="U5" s="12">
        <v>1</v>
      </c>
      <c r="V5" s="12">
        <v>115.39962800000001</v>
      </c>
      <c r="W5" s="12">
        <v>134.296143</v>
      </c>
      <c r="X5" s="12">
        <v>80.901961999999997</v>
      </c>
      <c r="Y5" s="12">
        <v>129.44375600000001</v>
      </c>
      <c r="Z5" s="12">
        <v>89.534058000000002</v>
      </c>
      <c r="AD5" s="12">
        <v>1</v>
      </c>
      <c r="AE5" s="12">
        <v>250.63954200000001</v>
      </c>
      <c r="AF5" s="12">
        <v>211.13204999999999</v>
      </c>
      <c r="AG5" s="12">
        <v>227.725571</v>
      </c>
      <c r="AK5" s="19" t="s">
        <v>66</v>
      </c>
      <c r="AL5" s="19">
        <v>144.68192999999999</v>
      </c>
      <c r="AM5" s="19">
        <v>0</v>
      </c>
      <c r="AN5" s="19">
        <v>127.27885000000001</v>
      </c>
      <c r="AO5" s="19">
        <v>153.22028</v>
      </c>
      <c r="AP5"/>
      <c r="AQ5" s="19" t="s">
        <v>66</v>
      </c>
      <c r="AR5" s="19">
        <f t="shared" ref="AR5:AR8" si="1">(AL5*100)/$AL5</f>
        <v>100</v>
      </c>
      <c r="AS5" s="19">
        <f t="shared" si="0"/>
        <v>0</v>
      </c>
      <c r="AT5" s="19">
        <f t="shared" si="0"/>
        <v>87.971490289077565</v>
      </c>
      <c r="AU5" s="19">
        <f t="shared" si="0"/>
        <v>105.90146260835752</v>
      </c>
    </row>
    <row r="6" spans="1:47" ht="15" customHeight="1" x14ac:dyDescent="0.3">
      <c r="F6" s="42" t="s">
        <v>2</v>
      </c>
      <c r="G6" s="42" t="s">
        <v>2</v>
      </c>
      <c r="H6" s="1"/>
      <c r="I6" s="42" t="s">
        <v>52</v>
      </c>
      <c r="J6" s="42" t="s">
        <v>17</v>
      </c>
      <c r="K6" s="42">
        <v>0.85714299999999999</v>
      </c>
      <c r="L6" s="42">
        <v>3.75</v>
      </c>
      <c r="M6" s="42">
        <v>4.3330000000000002</v>
      </c>
      <c r="N6" s="42">
        <v>-0.58330000000000004</v>
      </c>
      <c r="O6" s="42">
        <v>5</v>
      </c>
      <c r="P6" s="42" t="s">
        <v>49</v>
      </c>
      <c r="Q6" s="43"/>
      <c r="R6" s="43"/>
      <c r="S6" s="43"/>
      <c r="U6" s="12">
        <v>2</v>
      </c>
      <c r="V6" s="12">
        <v>114.72550200000001</v>
      </c>
      <c r="W6" s="12">
        <v>143.22425799999999</v>
      </c>
      <c r="X6" s="12">
        <v>81.043487999999996</v>
      </c>
      <c r="Y6" s="12">
        <v>141.170975</v>
      </c>
      <c r="Z6" s="12">
        <v>99.744452999999993</v>
      </c>
      <c r="AD6" s="12">
        <v>2</v>
      </c>
      <c r="AE6" s="12">
        <v>154.51547199999999</v>
      </c>
      <c r="AF6" s="12">
        <v>175.22285500000001</v>
      </c>
      <c r="AG6" s="12">
        <v>228.556915</v>
      </c>
      <c r="AK6" s="19" t="s">
        <v>67</v>
      </c>
      <c r="AL6" s="19">
        <v>162.22359</v>
      </c>
      <c r="AM6" s="19">
        <v>0</v>
      </c>
      <c r="AN6" s="19">
        <v>171.75064</v>
      </c>
      <c r="AO6" s="19">
        <v>185.87968000000001</v>
      </c>
      <c r="AP6"/>
      <c r="AQ6" s="19" t="s">
        <v>67</v>
      </c>
      <c r="AR6" s="19">
        <f t="shared" si="1"/>
        <v>100</v>
      </c>
      <c r="AS6" s="19">
        <f t="shared" si="0"/>
        <v>0</v>
      </c>
      <c r="AT6" s="19">
        <f t="shared" si="0"/>
        <v>105.8727895246308</v>
      </c>
      <c r="AU6" s="19">
        <f t="shared" si="0"/>
        <v>114.58239828128573</v>
      </c>
    </row>
    <row r="7" spans="1:47" ht="15.6" x14ac:dyDescent="0.3">
      <c r="A7" s="2" t="s">
        <v>22</v>
      </c>
      <c r="F7" s="42" t="s">
        <v>1</v>
      </c>
      <c r="G7" s="42" t="s">
        <v>21</v>
      </c>
      <c r="H7" s="1"/>
      <c r="I7" s="42" t="s">
        <v>64</v>
      </c>
      <c r="J7" s="42" t="s">
        <v>17</v>
      </c>
      <c r="K7" s="42">
        <v>0.78571400000000002</v>
      </c>
      <c r="L7" s="42">
        <v>4.8</v>
      </c>
      <c r="M7" s="42">
        <v>4</v>
      </c>
      <c r="N7" s="42">
        <v>0.8</v>
      </c>
      <c r="O7" s="42">
        <v>6</v>
      </c>
      <c r="P7" s="42" t="s">
        <v>49</v>
      </c>
      <c r="Q7" s="43"/>
      <c r="R7" s="43"/>
      <c r="S7" s="43"/>
      <c r="U7" s="12">
        <v>3</v>
      </c>
      <c r="V7" s="12">
        <v>124.076981</v>
      </c>
      <c r="W7" s="12">
        <v>139.84129300000001</v>
      </c>
      <c r="X7" s="12">
        <v>80.950103999999996</v>
      </c>
      <c r="Y7" s="12">
        <v>132.683212</v>
      </c>
      <c r="Z7" s="12">
        <v>87.889258999999996</v>
      </c>
      <c r="AD7" s="12">
        <v>3</v>
      </c>
      <c r="AE7" s="12">
        <v>263.54879799999998</v>
      </c>
      <c r="AF7" s="12">
        <v>312.69485500000002</v>
      </c>
      <c r="AG7" s="12">
        <v>223.47193899999999</v>
      </c>
      <c r="AK7" s="19" t="s">
        <v>68</v>
      </c>
      <c r="AL7" s="19">
        <v>157.89064999999999</v>
      </c>
      <c r="AM7" s="19">
        <v>0</v>
      </c>
      <c r="AN7" s="19"/>
      <c r="AO7" s="19">
        <v>200.15057999999999</v>
      </c>
      <c r="AP7"/>
      <c r="AQ7" s="19" t="s">
        <v>68</v>
      </c>
      <c r="AR7" s="19">
        <f t="shared" si="1"/>
        <v>100</v>
      </c>
      <c r="AS7" s="19">
        <f t="shared" si="0"/>
        <v>0</v>
      </c>
      <c r="AT7" s="19"/>
      <c r="AU7" s="19">
        <f t="shared" si="0"/>
        <v>126.76531510890605</v>
      </c>
    </row>
    <row r="8" spans="1:47" ht="16.2" thickBot="1" x14ac:dyDescent="0.35">
      <c r="F8" s="42"/>
      <c r="G8" s="42"/>
      <c r="H8" s="1"/>
      <c r="I8" s="1"/>
      <c r="J8" s="4"/>
      <c r="K8" s="4"/>
      <c r="L8" s="4"/>
      <c r="M8" s="4"/>
      <c r="N8" s="1"/>
      <c r="O8" s="1"/>
      <c r="U8" s="12">
        <v>4</v>
      </c>
      <c r="V8" s="12">
        <v>110.78112</v>
      </c>
      <c r="W8" s="12">
        <v>139.02975499999999</v>
      </c>
      <c r="X8" s="12">
        <v>82.101112000000001</v>
      </c>
      <c r="Y8" s="12">
        <v>152.630585</v>
      </c>
      <c r="Z8" s="12">
        <v>90.233672999999996</v>
      </c>
      <c r="AD8" s="12">
        <v>4</v>
      </c>
      <c r="AE8" s="12">
        <v>145.30938699999999</v>
      </c>
      <c r="AF8" s="12">
        <v>251.84414699999999</v>
      </c>
      <c r="AG8" s="12">
        <v>223.994766</v>
      </c>
      <c r="AK8" s="20" t="s">
        <v>69</v>
      </c>
      <c r="AL8" s="20">
        <v>105.2341</v>
      </c>
      <c r="AM8" s="20">
        <v>0</v>
      </c>
      <c r="AN8" s="20">
        <v>135.04750999999999</v>
      </c>
      <c r="AO8" s="20">
        <v>218.99535</v>
      </c>
      <c r="AP8"/>
      <c r="AQ8" s="20" t="s">
        <v>69</v>
      </c>
      <c r="AR8" s="20">
        <f t="shared" si="1"/>
        <v>100</v>
      </c>
      <c r="AS8" s="20">
        <f t="shared" si="0"/>
        <v>0</v>
      </c>
      <c r="AT8" s="20">
        <f t="shared" si="0"/>
        <v>128.3305601511297</v>
      </c>
      <c r="AU8" s="20">
        <f t="shared" si="0"/>
        <v>208.10302934124965</v>
      </c>
    </row>
    <row r="9" spans="1:47" ht="16.2" thickTop="1" x14ac:dyDescent="0.3">
      <c r="A9" s="2" t="s">
        <v>23</v>
      </c>
      <c r="F9" s="42" t="s">
        <v>30</v>
      </c>
      <c r="G9" s="42"/>
      <c r="H9" s="1"/>
      <c r="I9" s="1"/>
      <c r="N9" s="1"/>
      <c r="O9" s="1"/>
      <c r="U9" s="12">
        <v>5</v>
      </c>
      <c r="V9" s="12">
        <v>121.254547</v>
      </c>
      <c r="W9" s="12">
        <v>125.99546100000001</v>
      </c>
      <c r="X9" s="12">
        <v>85.927605</v>
      </c>
      <c r="Y9" s="12">
        <v>147.16082800000001</v>
      </c>
      <c r="Z9" s="12">
        <v>89.536697000000004</v>
      </c>
      <c r="AD9" s="12">
        <v>5</v>
      </c>
      <c r="AE9" s="12">
        <v>199.83128400000001</v>
      </c>
      <c r="AF9" s="12">
        <v>305.70788599999997</v>
      </c>
      <c r="AG9" s="12">
        <v>151.536743</v>
      </c>
    </row>
    <row r="10" spans="1:47" ht="15.6" x14ac:dyDescent="0.3">
      <c r="F10" s="42" t="s">
        <v>31</v>
      </c>
      <c r="G10" s="42" t="s">
        <v>32</v>
      </c>
      <c r="H10" s="1"/>
      <c r="I10" s="1"/>
      <c r="N10" s="1"/>
      <c r="O10" s="1"/>
      <c r="U10" s="12">
        <v>6</v>
      </c>
      <c r="V10" s="12">
        <v>131.40382399999999</v>
      </c>
      <c r="W10" s="12">
        <v>136.712952</v>
      </c>
      <c r="X10" s="12">
        <v>86.361937999999995</v>
      </c>
      <c r="Y10" s="12">
        <v>135.76237499999999</v>
      </c>
      <c r="Z10" s="12">
        <v>101.225784</v>
      </c>
      <c r="AD10" s="12">
        <v>6</v>
      </c>
      <c r="AE10" s="12">
        <v>194.31231700000001</v>
      </c>
      <c r="AF10" s="12">
        <v>182.464935</v>
      </c>
      <c r="AG10" s="12">
        <v>244.72996499999999</v>
      </c>
    </row>
    <row r="11" spans="1:47" ht="15.6" x14ac:dyDescent="0.3">
      <c r="A11" s="2" t="s">
        <v>24</v>
      </c>
      <c r="B11" s="2" t="s">
        <v>25</v>
      </c>
      <c r="C11" s="2" t="s">
        <v>26</v>
      </c>
      <c r="F11" s="42" t="s">
        <v>33</v>
      </c>
      <c r="G11" s="42" t="s">
        <v>34</v>
      </c>
      <c r="H11" s="1"/>
      <c r="I11" s="1"/>
      <c r="N11" s="1"/>
      <c r="O11" s="1"/>
      <c r="U11" s="12">
        <v>7</v>
      </c>
      <c r="V11" s="12">
        <v>126.80970000000001</v>
      </c>
      <c r="W11" s="12">
        <v>114.531013</v>
      </c>
      <c r="X11" s="12">
        <v>86.923973000000004</v>
      </c>
      <c r="Y11" s="12">
        <v>146.60107400000001</v>
      </c>
      <c r="Z11" s="12">
        <v>94.857697000000002</v>
      </c>
      <c r="AD11" s="12">
        <v>7</v>
      </c>
      <c r="AE11" s="12">
        <v>169.65919500000001</v>
      </c>
      <c r="AF11" s="12">
        <v>208.156586</v>
      </c>
      <c r="AG11" s="12">
        <v>236.68138099999999</v>
      </c>
    </row>
    <row r="12" spans="1:47" ht="15.6" x14ac:dyDescent="0.3">
      <c r="F12" s="42" t="s">
        <v>35</v>
      </c>
      <c r="G12" s="42" t="s">
        <v>36</v>
      </c>
      <c r="H12" s="1"/>
      <c r="I12" s="1"/>
      <c r="N12" s="1"/>
      <c r="O12" s="1"/>
      <c r="U12" s="12">
        <v>8</v>
      </c>
      <c r="V12" s="12">
        <v>93.641632000000001</v>
      </c>
      <c r="W12" s="12">
        <v>94.506339999999994</v>
      </c>
      <c r="X12" s="12">
        <v>79.399979000000002</v>
      </c>
      <c r="Y12" s="12">
        <v>143.08802800000001</v>
      </c>
      <c r="Z12" s="12">
        <v>107.11979700000001</v>
      </c>
      <c r="AD12" s="12">
        <v>8</v>
      </c>
      <c r="AE12" s="12">
        <v>187.84178199999999</v>
      </c>
      <c r="AF12" s="12">
        <v>186.09671</v>
      </c>
      <c r="AG12" s="12">
        <v>248.166</v>
      </c>
      <c r="AK12" s="49" t="s">
        <v>149</v>
      </c>
      <c r="AL12" s="49"/>
      <c r="AM12" s="49"/>
      <c r="AN12" s="49"/>
      <c r="AO12" s="49"/>
      <c r="AP12"/>
      <c r="AQ12" s="49" t="s">
        <v>149</v>
      </c>
      <c r="AR12" s="49"/>
      <c r="AS12" s="49"/>
      <c r="AT12" s="49"/>
      <c r="AU12" s="49"/>
    </row>
    <row r="13" spans="1:47" ht="16.2" thickBot="1" x14ac:dyDescent="0.35">
      <c r="A13" s="2" t="s">
        <v>27</v>
      </c>
      <c r="B13" s="2" t="s">
        <v>28</v>
      </c>
      <c r="C13" s="2" t="s">
        <v>166</v>
      </c>
      <c r="F13" s="42" t="s">
        <v>37</v>
      </c>
      <c r="G13" s="42" t="s">
        <v>38</v>
      </c>
      <c r="H13" s="1"/>
      <c r="I13" s="1"/>
      <c r="N13" s="1"/>
      <c r="O13" s="1"/>
      <c r="U13" s="12">
        <v>9</v>
      </c>
      <c r="V13" s="12">
        <v>68.364547999999999</v>
      </c>
      <c r="W13" s="12">
        <v>57.337012999999999</v>
      </c>
      <c r="X13" s="12">
        <v>84.447577999999993</v>
      </c>
      <c r="Y13" s="12">
        <v>164.91655</v>
      </c>
      <c r="Z13" s="12">
        <v>112.98172</v>
      </c>
      <c r="AD13" s="12">
        <v>9</v>
      </c>
      <c r="AE13" s="12">
        <v>202.48620600000001</v>
      </c>
      <c r="AF13" s="12">
        <v>268.16366599999998</v>
      </c>
      <c r="AG13" s="12">
        <v>237.709</v>
      </c>
      <c r="AK13" s="50"/>
      <c r="AL13" s="50"/>
      <c r="AM13" s="50"/>
      <c r="AN13" s="50"/>
      <c r="AO13" s="50"/>
      <c r="AP13"/>
      <c r="AQ13" s="50"/>
      <c r="AR13" s="50"/>
      <c r="AS13" s="50"/>
      <c r="AT13" s="50"/>
      <c r="AU13" s="50"/>
    </row>
    <row r="14" spans="1:47" ht="16.8" thickTop="1" thickBot="1" x14ac:dyDescent="0.35">
      <c r="F14" s="42" t="s">
        <v>39</v>
      </c>
      <c r="G14" s="42">
        <v>0.05</v>
      </c>
      <c r="H14" s="1"/>
      <c r="I14" s="1"/>
      <c r="N14" s="1"/>
      <c r="O14" s="1"/>
      <c r="U14" s="12">
        <v>10</v>
      </c>
      <c r="V14" s="12">
        <v>139.68626399999999</v>
      </c>
      <c r="W14" s="12">
        <v>42.442017</v>
      </c>
      <c r="X14" s="12">
        <v>89.286552</v>
      </c>
      <c r="Y14" s="12">
        <v>143.39662200000001</v>
      </c>
      <c r="Z14" s="12">
        <v>109.963165</v>
      </c>
      <c r="AD14" s="12">
        <v>10</v>
      </c>
      <c r="AE14" s="12">
        <v>187.57725500000001</v>
      </c>
      <c r="AF14" s="12">
        <v>231.363449</v>
      </c>
      <c r="AG14" s="12">
        <v>241.255875</v>
      </c>
      <c r="AK14" s="18" t="s">
        <v>55</v>
      </c>
      <c r="AL14" s="18" t="s">
        <v>147</v>
      </c>
      <c r="AM14" s="18" t="s">
        <v>56</v>
      </c>
      <c r="AN14" s="18" t="s">
        <v>52</v>
      </c>
      <c r="AO14" s="18" t="s">
        <v>154</v>
      </c>
      <c r="AP14"/>
      <c r="AQ14" s="18" t="s">
        <v>55</v>
      </c>
      <c r="AR14" s="18" t="s">
        <v>147</v>
      </c>
      <c r="AS14" s="18" t="s">
        <v>56</v>
      </c>
      <c r="AT14" s="18" t="s">
        <v>52</v>
      </c>
      <c r="AU14" s="18" t="s">
        <v>154</v>
      </c>
    </row>
    <row r="15" spans="1:47" ht="16.2" thickTop="1" x14ac:dyDescent="0.3">
      <c r="F15" s="42"/>
      <c r="G15" s="42"/>
      <c r="H15" s="1"/>
      <c r="I15" s="1"/>
      <c r="N15" s="1"/>
      <c r="O15" s="1"/>
      <c r="U15" s="12">
        <v>11</v>
      </c>
      <c r="V15" s="12">
        <v>148.784164</v>
      </c>
      <c r="W15" s="12">
        <v>48.495967999999998</v>
      </c>
      <c r="X15" s="12">
        <v>86.374519000000006</v>
      </c>
      <c r="Y15" s="12">
        <v>147.326538</v>
      </c>
      <c r="Z15" s="12">
        <v>105.295982</v>
      </c>
      <c r="AD15" s="12">
        <v>11</v>
      </c>
      <c r="AE15" s="12">
        <v>178.99754300000001</v>
      </c>
      <c r="AF15" s="12">
        <v>234.52267499999999</v>
      </c>
      <c r="AG15" s="12">
        <v>254.90222199999999</v>
      </c>
      <c r="AK15" s="19" t="s">
        <v>73</v>
      </c>
      <c r="AL15" s="19">
        <v>187.56788</v>
      </c>
      <c r="AM15" s="19">
        <v>211.71127000000001</v>
      </c>
      <c r="AN15" s="19">
        <v>195.16645</v>
      </c>
      <c r="AO15" s="19">
        <v>291.34242999999998</v>
      </c>
      <c r="AP15"/>
      <c r="AQ15" s="19" t="s">
        <v>73</v>
      </c>
      <c r="AR15" s="21">
        <f>(AL15*100)/$AL15</f>
        <v>100</v>
      </c>
      <c r="AS15" s="21">
        <f>(AM15*100)/$AL15</f>
        <v>112.87181472648729</v>
      </c>
      <c r="AT15" s="21">
        <f t="shared" ref="AT15:AT17" si="2">(AN15*100)/$AL15</f>
        <v>104.05110405896788</v>
      </c>
      <c r="AU15" s="21">
        <f t="shared" ref="AU15:AU17" si="3">(AO15*100)/$AL15</f>
        <v>155.32639703556919</v>
      </c>
    </row>
    <row r="16" spans="1:47" ht="15.6" x14ac:dyDescent="0.3">
      <c r="F16" s="42" t="s">
        <v>40</v>
      </c>
      <c r="G16" s="42">
        <v>4</v>
      </c>
      <c r="H16" s="1"/>
      <c r="I16" s="1"/>
      <c r="N16" s="1"/>
      <c r="O16" s="1"/>
      <c r="U16" s="12">
        <v>12</v>
      </c>
      <c r="V16" s="12">
        <v>137.50379899999999</v>
      </c>
      <c r="W16" s="12">
        <v>45.395203000000002</v>
      </c>
      <c r="X16" s="12">
        <v>86.277161000000007</v>
      </c>
      <c r="Y16" s="12">
        <v>169.371216</v>
      </c>
      <c r="Z16" s="12">
        <v>112.20401</v>
      </c>
      <c r="AD16" s="12">
        <v>12</v>
      </c>
      <c r="AE16" s="12">
        <v>168.01786799999999</v>
      </c>
      <c r="AF16" s="12">
        <v>231.62188699999999</v>
      </c>
      <c r="AG16" s="12">
        <v>273.13378899999998</v>
      </c>
      <c r="AK16" s="19" t="s">
        <v>74</v>
      </c>
      <c r="AL16" s="19">
        <v>256.02911</v>
      </c>
      <c r="AM16" s="19">
        <v>266.42316</v>
      </c>
      <c r="AN16" s="19">
        <v>265.96906999999999</v>
      </c>
      <c r="AO16" s="19">
        <v>304.55031000000002</v>
      </c>
      <c r="AP16"/>
      <c r="AQ16" s="19" t="s">
        <v>74</v>
      </c>
      <c r="AR16" s="19">
        <f t="shared" ref="AR16:AR17" si="4">(AL16*100)/$AL16</f>
        <v>100</v>
      </c>
      <c r="AS16" s="19">
        <f t="shared" ref="AS16:AS17" si="5">(AM16*100)/$AL16</f>
        <v>104.05971414734832</v>
      </c>
      <c r="AT16" s="19">
        <f t="shared" si="2"/>
        <v>103.88235540872677</v>
      </c>
      <c r="AU16" s="19">
        <f t="shared" si="3"/>
        <v>118.95143876413117</v>
      </c>
    </row>
    <row r="17" spans="6:47" ht="15.6" x14ac:dyDescent="0.3">
      <c r="F17" s="42" t="s">
        <v>41</v>
      </c>
      <c r="G17" s="42">
        <v>0</v>
      </c>
      <c r="H17" s="1"/>
      <c r="I17" s="1"/>
      <c r="N17" s="1"/>
      <c r="O17" s="1"/>
      <c r="U17" s="12">
        <v>13</v>
      </c>
      <c r="V17" s="12">
        <v>133.258713</v>
      </c>
      <c r="W17" s="12">
        <v>61.753456</v>
      </c>
      <c r="X17" s="12">
        <v>86.325980999999999</v>
      </c>
      <c r="Y17" s="12">
        <v>152.677322</v>
      </c>
      <c r="Z17" s="12">
        <v>96.468185000000005</v>
      </c>
      <c r="AD17" s="12">
        <v>13</v>
      </c>
      <c r="AE17" s="12">
        <v>175.554047</v>
      </c>
      <c r="AF17" s="12">
        <v>208.07255599999999</v>
      </c>
      <c r="AG17" s="12">
        <v>239.359711</v>
      </c>
      <c r="AK17" s="19" t="s">
        <v>75</v>
      </c>
      <c r="AL17" s="19">
        <v>239.73835</v>
      </c>
      <c r="AM17" s="19">
        <v>261.22489000000002</v>
      </c>
      <c r="AN17" s="19">
        <v>268.29412000000002</v>
      </c>
      <c r="AO17" s="19">
        <v>243.82959</v>
      </c>
      <c r="AP17"/>
      <c r="AQ17" s="19" t="s">
        <v>75</v>
      </c>
      <c r="AR17" s="19">
        <f t="shared" si="4"/>
        <v>100</v>
      </c>
      <c r="AS17" s="19">
        <f t="shared" si="5"/>
        <v>108.96249598781338</v>
      </c>
      <c r="AT17" s="19">
        <f t="shared" si="2"/>
        <v>111.911223214809</v>
      </c>
      <c r="AU17" s="19">
        <f t="shared" si="3"/>
        <v>101.70654382162887</v>
      </c>
    </row>
    <row r="18" spans="6:47" ht="15.6" x14ac:dyDescent="0.3">
      <c r="G18" s="1"/>
      <c r="H18" s="1"/>
      <c r="I18" s="1"/>
      <c r="N18" s="1"/>
      <c r="O18" s="1"/>
      <c r="U18" s="12">
        <v>14</v>
      </c>
      <c r="V18" s="12">
        <v>142.259018</v>
      </c>
      <c r="W18" s="12">
        <v>74.884521000000007</v>
      </c>
      <c r="X18" s="12">
        <v>88.405524999999997</v>
      </c>
      <c r="Y18" s="12">
        <v>154.59196499999999</v>
      </c>
      <c r="Z18" s="12">
        <v>101.84380299999999</v>
      </c>
      <c r="AD18" s="12">
        <v>14</v>
      </c>
      <c r="AE18" s="12">
        <v>146.17678799999999</v>
      </c>
      <c r="AF18" s="12">
        <v>171.62841800000001</v>
      </c>
      <c r="AG18" s="12">
        <v>242.35434000000001</v>
      </c>
      <c r="AK18" s="19"/>
      <c r="AL18" s="19"/>
      <c r="AM18" s="19"/>
      <c r="AN18" s="19"/>
      <c r="AO18" s="19"/>
      <c r="AP18"/>
      <c r="AQ18" s="19"/>
      <c r="AR18" s="19"/>
      <c r="AS18" s="19"/>
      <c r="AT18" s="19"/>
      <c r="AU18" s="19"/>
    </row>
    <row r="19" spans="6:47" ht="16.2" thickBot="1" x14ac:dyDescent="0.35">
      <c r="G19" s="1"/>
      <c r="H19" s="1"/>
      <c r="I19" s="1"/>
      <c r="N19" s="1"/>
      <c r="O19" s="1"/>
      <c r="U19" s="12">
        <v>15</v>
      </c>
      <c r="V19" s="12">
        <v>143.22636399999999</v>
      </c>
      <c r="W19" s="12">
        <v>56.359634</v>
      </c>
      <c r="X19" s="12">
        <v>89.335196999999994</v>
      </c>
      <c r="Y19" s="12">
        <v>174.903717</v>
      </c>
      <c r="Z19" s="12">
        <v>115.924797</v>
      </c>
      <c r="AD19" s="12">
        <v>15</v>
      </c>
      <c r="AE19" s="12">
        <v>161.628693</v>
      </c>
      <c r="AF19" s="12">
        <v>240.59114099999999</v>
      </c>
      <c r="AG19" s="12">
        <v>273.00131199999998</v>
      </c>
      <c r="AK19" s="20"/>
      <c r="AL19" s="20"/>
      <c r="AM19" s="20"/>
      <c r="AN19" s="20"/>
      <c r="AO19" s="20"/>
      <c r="AP19"/>
      <c r="AQ19" s="20"/>
      <c r="AR19" s="20"/>
      <c r="AS19" s="20"/>
      <c r="AT19" s="20"/>
      <c r="AU19" s="20"/>
    </row>
    <row r="20" spans="6:47" ht="16.2" thickTop="1" x14ac:dyDescent="0.3">
      <c r="G20" s="1"/>
      <c r="H20" s="1"/>
      <c r="I20" s="1"/>
      <c r="N20" s="1"/>
      <c r="O20" s="1"/>
      <c r="U20" s="15">
        <v>16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D20" s="15">
        <v>16</v>
      </c>
      <c r="AE20" s="13">
        <v>201.68507399999999</v>
      </c>
      <c r="AF20" s="13">
        <v>224.24056999999999</v>
      </c>
      <c r="AG20" s="13">
        <v>291.99005099999999</v>
      </c>
    </row>
    <row r="21" spans="6:47" ht="15.6" x14ac:dyDescent="0.3">
      <c r="G21" s="1"/>
      <c r="H21" s="1"/>
      <c r="I21" s="1"/>
      <c r="N21" s="1"/>
      <c r="O21" s="1"/>
      <c r="U21" s="15">
        <v>17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D21" s="15">
        <v>17</v>
      </c>
      <c r="AE21" s="13">
        <v>248.88484199999999</v>
      </c>
      <c r="AF21" s="13">
        <v>207.52928199999999</v>
      </c>
      <c r="AG21" s="13">
        <v>282.64932299999998</v>
      </c>
    </row>
    <row r="22" spans="6:47" ht="15.6" x14ac:dyDescent="0.3">
      <c r="F22" s="45" t="s">
        <v>197</v>
      </c>
      <c r="G22" s="45"/>
      <c r="H22" s="45"/>
      <c r="I22" s="45"/>
      <c r="J22" s="45"/>
      <c r="K22" s="45"/>
      <c r="L22" s="45"/>
      <c r="M22" s="45"/>
      <c r="N22" s="1"/>
      <c r="O22" s="1"/>
      <c r="U22" s="15">
        <v>18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D22" s="15">
        <v>18</v>
      </c>
      <c r="AE22" s="13">
        <v>210.10282900000001</v>
      </c>
      <c r="AF22" s="13">
        <v>238.30450400000001</v>
      </c>
      <c r="AG22" s="13">
        <v>271.461365</v>
      </c>
    </row>
    <row r="23" spans="6:47" ht="15.6" x14ac:dyDescent="0.3">
      <c r="G23" s="1"/>
      <c r="H23" s="1"/>
      <c r="I23" s="1"/>
      <c r="N23" s="1"/>
      <c r="O23" s="1"/>
      <c r="U23" s="15">
        <v>19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D23" s="15">
        <v>19</v>
      </c>
      <c r="AE23" s="13">
        <v>171.161148</v>
      </c>
      <c r="AF23" s="13">
        <v>257.76989700000001</v>
      </c>
      <c r="AG23" s="13">
        <v>267.15579200000002</v>
      </c>
    </row>
    <row r="24" spans="6:47" ht="15.6" x14ac:dyDescent="0.3">
      <c r="F24" s="2" t="s">
        <v>198</v>
      </c>
      <c r="G24" s="1" t="s">
        <v>199</v>
      </c>
      <c r="H24" s="1"/>
      <c r="I24" s="1"/>
      <c r="N24" s="1"/>
      <c r="O24" s="1"/>
      <c r="U24" s="15">
        <v>20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D24" s="15">
        <v>20</v>
      </c>
      <c r="AE24" s="13">
        <v>197.894791</v>
      </c>
      <c r="AF24" s="13">
        <v>236.346588</v>
      </c>
      <c r="AG24" s="13">
        <v>251.79016100000001</v>
      </c>
    </row>
    <row r="25" spans="6:47" ht="15.6" x14ac:dyDescent="0.3">
      <c r="G25" s="1"/>
      <c r="H25" s="1"/>
      <c r="I25" s="1"/>
      <c r="N25" s="1"/>
      <c r="O25" s="1"/>
      <c r="U25" s="15">
        <v>21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D25" s="15">
        <v>21</v>
      </c>
      <c r="AE25" s="13">
        <v>195.67063899999999</v>
      </c>
      <c r="AF25" s="13">
        <v>271.23239100000001</v>
      </c>
      <c r="AG25" s="13">
        <v>265.226044</v>
      </c>
    </row>
    <row r="26" spans="6:47" ht="15.6" x14ac:dyDescent="0.3">
      <c r="F26" s="2" t="s">
        <v>200</v>
      </c>
      <c r="G26" s="1"/>
      <c r="H26" s="1"/>
      <c r="I26" s="1"/>
      <c r="N26" s="1"/>
      <c r="O26" s="1"/>
      <c r="U26" s="15">
        <v>22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D26" s="15">
        <v>22</v>
      </c>
      <c r="AE26" s="13">
        <v>202.72813400000001</v>
      </c>
      <c r="AF26" s="13">
        <v>209.98838799999999</v>
      </c>
      <c r="AG26" s="13">
        <v>254.93663000000001</v>
      </c>
    </row>
    <row r="27" spans="6:47" ht="15.6" x14ac:dyDescent="0.3">
      <c r="G27" s="1"/>
      <c r="H27" s="1"/>
      <c r="I27" s="1"/>
      <c r="N27" s="1"/>
      <c r="O27" s="1"/>
      <c r="U27" s="15">
        <v>23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D27" s="15">
        <v>23</v>
      </c>
      <c r="AE27" s="13">
        <v>189.69072</v>
      </c>
      <c r="AF27" s="13">
        <v>176.35621599999999</v>
      </c>
      <c r="AG27" s="13">
        <v>256.37832600000002</v>
      </c>
    </row>
    <row r="28" spans="6:47" ht="15.6" x14ac:dyDescent="0.3">
      <c r="F28" s="2" t="s">
        <v>201</v>
      </c>
      <c r="G28" s="1" t="s">
        <v>202</v>
      </c>
      <c r="H28" s="1" t="s">
        <v>203</v>
      </c>
      <c r="I28" s="1" t="s">
        <v>204</v>
      </c>
      <c r="J28" s="44">
        <v>0.25</v>
      </c>
      <c r="K28" s="44">
        <v>0.75</v>
      </c>
      <c r="N28" s="1"/>
      <c r="O28" s="1"/>
      <c r="U28" s="15">
        <v>24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D28" s="15">
        <v>24</v>
      </c>
      <c r="AE28" s="13">
        <v>200.15193199999999</v>
      </c>
      <c r="AF28" s="13">
        <v>153.90841699999999</v>
      </c>
      <c r="AG28" s="13">
        <v>261.570831</v>
      </c>
    </row>
    <row r="29" spans="6:47" ht="15.6" x14ac:dyDescent="0.3">
      <c r="F29" s="2" t="s">
        <v>205</v>
      </c>
      <c r="G29" s="1">
        <v>5</v>
      </c>
      <c r="H29" s="1">
        <v>0</v>
      </c>
      <c r="I29" s="1">
        <v>0</v>
      </c>
      <c r="J29" s="2">
        <v>0</v>
      </c>
      <c r="K29" s="2">
        <v>0</v>
      </c>
      <c r="N29" s="1"/>
      <c r="O29" s="1"/>
      <c r="U29" s="15">
        <v>25</v>
      </c>
      <c r="V29" s="13">
        <v>0</v>
      </c>
      <c r="W29" s="13">
        <v>145.67854299999999</v>
      </c>
      <c r="X29" s="13">
        <v>0</v>
      </c>
      <c r="Y29" s="13">
        <v>0</v>
      </c>
      <c r="Z29" s="13">
        <v>0</v>
      </c>
      <c r="AD29" s="15">
        <v>25</v>
      </c>
      <c r="AE29" s="13">
        <v>256.33068800000001</v>
      </c>
      <c r="AF29" s="13">
        <v>173.38336200000001</v>
      </c>
      <c r="AG29" s="13">
        <v>264.38720699999999</v>
      </c>
    </row>
    <row r="30" spans="6:47" ht="15.6" x14ac:dyDescent="0.3">
      <c r="F30" s="2" t="s">
        <v>21</v>
      </c>
      <c r="G30" s="1">
        <v>3</v>
      </c>
      <c r="H30" s="1">
        <v>0</v>
      </c>
      <c r="I30" s="1">
        <v>108.962</v>
      </c>
      <c r="J30" s="2">
        <v>105.285</v>
      </c>
      <c r="K30" s="2">
        <v>111.89400000000001</v>
      </c>
      <c r="N30" s="1"/>
      <c r="O30" s="1"/>
      <c r="U30" s="15">
        <v>26</v>
      </c>
      <c r="V30" s="13">
        <v>0</v>
      </c>
      <c r="W30" s="13">
        <v>139.671539</v>
      </c>
      <c r="X30" s="13">
        <v>0</v>
      </c>
      <c r="Y30" s="13">
        <v>0</v>
      </c>
      <c r="Z30" s="13">
        <v>0</v>
      </c>
      <c r="AD30" s="15">
        <v>26</v>
      </c>
      <c r="AE30" s="13">
        <v>243.975784</v>
      </c>
      <c r="AF30" s="13">
        <v>244.19497699999999</v>
      </c>
      <c r="AG30" s="13">
        <v>243.47554</v>
      </c>
    </row>
    <row r="31" spans="6:47" ht="15.6" x14ac:dyDescent="0.3">
      <c r="G31" s="1"/>
      <c r="H31" s="1"/>
      <c r="I31" s="1"/>
      <c r="N31" s="1"/>
      <c r="O31" s="1"/>
      <c r="U31" s="15">
        <v>27</v>
      </c>
      <c r="V31" s="13">
        <v>0</v>
      </c>
      <c r="W31" s="13">
        <v>198.37962300000001</v>
      </c>
      <c r="X31" s="13">
        <v>8.1755060000000004</v>
      </c>
      <c r="Y31" s="13">
        <v>0</v>
      </c>
      <c r="Z31" s="13">
        <v>0</v>
      </c>
      <c r="AD31" s="15">
        <v>27</v>
      </c>
      <c r="AE31" s="13">
        <v>263.83108499999997</v>
      </c>
      <c r="AF31" s="13">
        <v>187.60089099999999</v>
      </c>
      <c r="AG31" s="13">
        <v>246.602722</v>
      </c>
    </row>
    <row r="32" spans="6:47" ht="15.6" x14ac:dyDescent="0.3">
      <c r="F32" s="2" t="s">
        <v>206</v>
      </c>
      <c r="G32" s="1"/>
      <c r="H32" s="1"/>
      <c r="I32" s="1"/>
      <c r="N32" s="1"/>
      <c r="O32" s="1"/>
      <c r="U32" s="15">
        <v>28</v>
      </c>
      <c r="V32" s="13">
        <v>23.15494</v>
      </c>
      <c r="W32" s="13">
        <v>136.35124200000001</v>
      </c>
      <c r="X32" s="13">
        <v>34.946930000000002</v>
      </c>
      <c r="Y32" s="13">
        <v>0</v>
      </c>
      <c r="Z32" s="13">
        <v>0</v>
      </c>
      <c r="AD32" s="15">
        <v>28</v>
      </c>
      <c r="AE32" s="13">
        <v>177.912125</v>
      </c>
      <c r="AF32" s="13">
        <v>194.97447199999999</v>
      </c>
      <c r="AG32" s="13">
        <v>255.66529800000001</v>
      </c>
    </row>
    <row r="33" spans="6:33" ht="15.6" x14ac:dyDescent="0.3">
      <c r="G33" s="1"/>
      <c r="H33" s="1"/>
      <c r="I33" s="1"/>
      <c r="U33" s="15">
        <v>29</v>
      </c>
      <c r="V33" s="13">
        <v>10.496161000000001</v>
      </c>
      <c r="W33" s="13">
        <v>78.544678000000005</v>
      </c>
      <c r="X33" s="13">
        <v>88.686852000000002</v>
      </c>
      <c r="Y33" s="12">
        <v>124.368813</v>
      </c>
      <c r="Z33" s="13">
        <v>0</v>
      </c>
      <c r="AD33" s="15">
        <v>29</v>
      </c>
      <c r="AE33" s="13">
        <v>288.51669299999998</v>
      </c>
      <c r="AF33" s="13">
        <v>185.459259</v>
      </c>
      <c r="AG33" s="13">
        <v>259.06310999999999</v>
      </c>
    </row>
    <row r="34" spans="6:33" ht="15.6" x14ac:dyDescent="0.3">
      <c r="F34" s="2" t="s">
        <v>207</v>
      </c>
      <c r="G34" s="1"/>
      <c r="H34" s="1"/>
      <c r="I34" s="1"/>
      <c r="U34" s="15">
        <v>30</v>
      </c>
      <c r="V34" s="13">
        <v>128.670197</v>
      </c>
      <c r="W34" s="13">
        <v>76.692481999999998</v>
      </c>
      <c r="X34" s="13">
        <v>91.118888999999996</v>
      </c>
      <c r="Y34" s="12">
        <v>196.36088599999999</v>
      </c>
      <c r="Z34" s="13">
        <v>0</v>
      </c>
      <c r="AD34" s="15">
        <v>30</v>
      </c>
      <c r="AE34" s="13">
        <v>253.95481899999999</v>
      </c>
      <c r="AF34" s="13">
        <v>255.55306999999999</v>
      </c>
      <c r="AG34" s="13">
        <v>262.12582400000002</v>
      </c>
    </row>
    <row r="35" spans="6:33" ht="15.6" x14ac:dyDescent="0.3">
      <c r="G35" s="1"/>
      <c r="H35" s="1"/>
      <c r="I35" s="1"/>
      <c r="U35" s="15">
        <v>31</v>
      </c>
      <c r="V35" s="13">
        <v>146.47512800000001</v>
      </c>
      <c r="W35" s="13">
        <v>93.281386999999995</v>
      </c>
      <c r="X35" s="13">
        <v>87.361450000000005</v>
      </c>
      <c r="Y35" s="12">
        <v>207.220078</v>
      </c>
      <c r="Z35" s="13">
        <v>0</v>
      </c>
      <c r="AD35" s="15">
        <v>31</v>
      </c>
      <c r="AE35" s="13">
        <v>266.90982100000002</v>
      </c>
      <c r="AF35" s="13">
        <v>234.74517800000001</v>
      </c>
      <c r="AG35" s="13">
        <v>263.52835099999999</v>
      </c>
    </row>
    <row r="36" spans="6:33" ht="15.6" x14ac:dyDescent="0.3">
      <c r="G36" s="1"/>
      <c r="H36" s="1"/>
      <c r="I36" s="1"/>
      <c r="U36" s="15">
        <v>32</v>
      </c>
      <c r="V36" s="13">
        <v>148.15013099999999</v>
      </c>
      <c r="W36" s="13">
        <v>112.194305</v>
      </c>
      <c r="X36" s="13">
        <v>83.297950999999998</v>
      </c>
      <c r="Y36" s="12">
        <v>199.36731</v>
      </c>
      <c r="Z36" s="13">
        <v>0</v>
      </c>
      <c r="AD36" s="15">
        <v>32</v>
      </c>
      <c r="AE36" s="13">
        <v>288.10552999999999</v>
      </c>
      <c r="AF36" s="13">
        <v>343.802795</v>
      </c>
      <c r="AG36" s="13">
        <v>275.21783399999998</v>
      </c>
    </row>
    <row r="37" spans="6:33" ht="15.6" x14ac:dyDescent="0.3">
      <c r="G37" s="1"/>
      <c r="H37" s="1"/>
      <c r="I37" s="1"/>
      <c r="U37" s="12">
        <v>33</v>
      </c>
      <c r="V37" s="13">
        <v>152.480469</v>
      </c>
      <c r="W37" s="13">
        <v>123.61483800000001</v>
      </c>
      <c r="X37" s="12">
        <v>78.946526000000006</v>
      </c>
      <c r="Y37" s="12">
        <v>197.30452</v>
      </c>
      <c r="Z37" s="13">
        <v>106.66258999999999</v>
      </c>
      <c r="AD37" s="12">
        <v>33</v>
      </c>
      <c r="AE37" s="13">
        <v>140.177628</v>
      </c>
      <c r="AF37" s="13">
        <v>418.751282</v>
      </c>
      <c r="AG37" s="13">
        <v>275.05688500000002</v>
      </c>
    </row>
    <row r="38" spans="6:33" ht="15.6" x14ac:dyDescent="0.3">
      <c r="G38" s="1"/>
      <c r="H38" s="1"/>
      <c r="I38" s="1"/>
      <c r="U38" s="12">
        <v>34</v>
      </c>
      <c r="V38" s="13">
        <v>123.268806</v>
      </c>
      <c r="W38" s="13">
        <v>89.075539000000006</v>
      </c>
      <c r="X38" s="12">
        <v>121.848618</v>
      </c>
      <c r="Y38" s="12">
        <v>217.315155</v>
      </c>
      <c r="Z38" s="13">
        <v>92.106277000000006</v>
      </c>
      <c r="AD38" s="12">
        <v>34</v>
      </c>
      <c r="AE38" s="13">
        <v>323.39080799999999</v>
      </c>
      <c r="AF38" s="13">
        <v>203.71639999999999</v>
      </c>
      <c r="AG38" s="13">
        <v>279.90734900000001</v>
      </c>
    </row>
    <row r="39" spans="6:33" ht="15.6" x14ac:dyDescent="0.3">
      <c r="G39" s="1"/>
      <c r="H39" s="1"/>
      <c r="I39" s="1"/>
      <c r="U39" s="12">
        <v>35</v>
      </c>
      <c r="V39" s="13">
        <v>131.62545800000001</v>
      </c>
      <c r="W39" s="12">
        <v>84.314223999999996</v>
      </c>
      <c r="X39" s="12">
        <v>128.13299599999999</v>
      </c>
      <c r="Y39" s="12">
        <v>212.624481</v>
      </c>
      <c r="Z39" s="13">
        <v>132.02560399999999</v>
      </c>
      <c r="AD39" s="12">
        <v>35</v>
      </c>
      <c r="AE39" s="13">
        <v>308.54174799999998</v>
      </c>
      <c r="AF39" s="13">
        <v>162.93232699999999</v>
      </c>
      <c r="AG39" s="13">
        <v>253.908661</v>
      </c>
    </row>
    <row r="40" spans="6:33" ht="15.6" x14ac:dyDescent="0.3">
      <c r="G40" s="1"/>
      <c r="H40" s="1"/>
      <c r="I40" s="1"/>
      <c r="U40" s="12">
        <v>36</v>
      </c>
      <c r="V40" s="13">
        <v>95.896957</v>
      </c>
      <c r="W40" s="12">
        <v>97.227089000000007</v>
      </c>
      <c r="X40" s="12">
        <v>122.368752</v>
      </c>
      <c r="Y40" s="12">
        <v>194.00561500000001</v>
      </c>
      <c r="Z40" s="13">
        <v>138.14471399999999</v>
      </c>
      <c r="AD40" s="12">
        <v>36</v>
      </c>
      <c r="AE40" s="13">
        <v>322.10543799999999</v>
      </c>
      <c r="AF40" s="13">
        <v>148.578903</v>
      </c>
      <c r="AG40" s="13">
        <v>271.988831</v>
      </c>
    </row>
    <row r="41" spans="6:33" ht="15.6" x14ac:dyDescent="0.3">
      <c r="G41" s="1"/>
      <c r="H41" s="1"/>
      <c r="I41" s="1"/>
      <c r="U41" s="12">
        <v>37</v>
      </c>
      <c r="V41" s="13">
        <v>178.24262999999999</v>
      </c>
      <c r="W41" s="12">
        <v>66.577270999999996</v>
      </c>
      <c r="X41" s="12">
        <v>116.816772</v>
      </c>
      <c r="Y41" s="12">
        <v>228.69412199999999</v>
      </c>
      <c r="Z41" s="13">
        <v>98.364975000000001</v>
      </c>
      <c r="AD41" s="12">
        <v>37</v>
      </c>
      <c r="AE41" s="13">
        <v>262.47839399999998</v>
      </c>
      <c r="AF41" s="13">
        <v>153.85754399999999</v>
      </c>
      <c r="AG41" s="13">
        <v>281.64984099999998</v>
      </c>
    </row>
    <row r="42" spans="6:33" ht="15.6" x14ac:dyDescent="0.3">
      <c r="G42" s="1"/>
      <c r="H42" s="1"/>
      <c r="I42" s="1"/>
      <c r="U42" s="12">
        <v>38</v>
      </c>
      <c r="V42" s="13">
        <v>160.956863</v>
      </c>
      <c r="W42" s="12">
        <v>111.85936700000001</v>
      </c>
      <c r="X42" s="12">
        <v>113.156296</v>
      </c>
      <c r="Y42" s="12">
        <v>238.71489</v>
      </c>
      <c r="Z42" s="13">
        <v>169.043228</v>
      </c>
      <c r="AD42" s="12">
        <v>38</v>
      </c>
      <c r="AE42" s="13">
        <v>309.61416600000001</v>
      </c>
      <c r="AF42" s="13">
        <v>289.70880099999999</v>
      </c>
      <c r="AG42" s="13">
        <v>266.09295700000001</v>
      </c>
    </row>
    <row r="43" spans="6:33" ht="15.6" x14ac:dyDescent="0.3">
      <c r="G43" s="1"/>
      <c r="H43" s="1"/>
      <c r="I43" s="1"/>
      <c r="U43" s="12">
        <v>39</v>
      </c>
      <c r="V43" s="13">
        <v>159.23315400000001</v>
      </c>
      <c r="W43" s="12">
        <v>160.20472699999999</v>
      </c>
      <c r="X43" s="12">
        <v>119.68373099999999</v>
      </c>
      <c r="Y43" s="12">
        <v>210.38128699999999</v>
      </c>
      <c r="Z43" s="13">
        <v>164.866074</v>
      </c>
      <c r="AD43" s="12">
        <v>39</v>
      </c>
      <c r="AE43" s="13">
        <v>310.770599</v>
      </c>
      <c r="AF43" s="13">
        <v>177.79852299999999</v>
      </c>
      <c r="AG43" s="13">
        <v>275.11251800000002</v>
      </c>
    </row>
    <row r="44" spans="6:33" ht="15.6" x14ac:dyDescent="0.3">
      <c r="G44" s="1"/>
      <c r="H44" s="1"/>
      <c r="I44" s="1"/>
      <c r="U44" s="12">
        <v>40</v>
      </c>
      <c r="V44" s="13">
        <v>145.19407699999999</v>
      </c>
      <c r="W44" s="12">
        <v>141.42645300000001</v>
      </c>
      <c r="X44" s="12">
        <v>118.34227799999999</v>
      </c>
      <c r="Y44" s="12">
        <v>206.56601000000001</v>
      </c>
      <c r="Z44" s="13">
        <v>136.76577800000001</v>
      </c>
      <c r="AD44" s="12">
        <v>40</v>
      </c>
      <c r="AE44" s="12">
        <v>307.312836</v>
      </c>
      <c r="AF44" s="13">
        <v>277.75036599999999</v>
      </c>
      <c r="AG44" s="13">
        <v>281.97695900000002</v>
      </c>
    </row>
    <row r="45" spans="6:33" ht="15.6" x14ac:dyDescent="0.3">
      <c r="G45" s="1"/>
      <c r="H45" s="1"/>
      <c r="I45" s="1"/>
      <c r="U45" s="12">
        <v>41</v>
      </c>
      <c r="V45" s="13">
        <v>105.91091900000001</v>
      </c>
      <c r="W45" s="12">
        <v>131.72363300000001</v>
      </c>
      <c r="X45" s="12">
        <v>129.650879</v>
      </c>
      <c r="Y45" s="12">
        <v>211.59660299999999</v>
      </c>
      <c r="Z45" s="13">
        <v>166.74421699999999</v>
      </c>
      <c r="AD45" s="12">
        <v>41</v>
      </c>
      <c r="AE45" s="12">
        <v>291.60723899999999</v>
      </c>
      <c r="AF45" s="13">
        <v>283.50210600000003</v>
      </c>
      <c r="AG45" s="13">
        <v>246.05702199999999</v>
      </c>
    </row>
    <row r="46" spans="6:33" ht="15.6" x14ac:dyDescent="0.3">
      <c r="G46" s="1"/>
      <c r="H46" s="1"/>
      <c r="I46" s="1"/>
      <c r="U46" s="12">
        <v>42</v>
      </c>
      <c r="V46" s="13">
        <v>118.956886</v>
      </c>
      <c r="W46" s="12">
        <v>148.121658</v>
      </c>
      <c r="X46" s="12">
        <v>132.832382</v>
      </c>
      <c r="Y46" s="12">
        <v>166.568893</v>
      </c>
      <c r="Z46" s="13">
        <v>162.33531199999999</v>
      </c>
      <c r="AD46" s="12">
        <v>42</v>
      </c>
      <c r="AE46" s="12">
        <v>303.32015999999999</v>
      </c>
      <c r="AF46" s="13">
        <v>136.71521000000001</v>
      </c>
      <c r="AG46" s="13">
        <v>240.76367200000001</v>
      </c>
    </row>
    <row r="47" spans="6:33" ht="15.6" x14ac:dyDescent="0.3">
      <c r="G47" s="1"/>
      <c r="H47" s="1"/>
      <c r="I47" s="1"/>
      <c r="U47" s="12">
        <v>43</v>
      </c>
      <c r="V47" s="12">
        <v>111.26664</v>
      </c>
      <c r="W47" s="12">
        <v>157.29357899999999</v>
      </c>
      <c r="X47" s="12">
        <v>136.75349399999999</v>
      </c>
      <c r="Y47" s="12"/>
      <c r="Z47" s="13">
        <v>199.45871</v>
      </c>
      <c r="AD47" s="12">
        <v>43</v>
      </c>
      <c r="AE47" s="12">
        <v>306.37164300000001</v>
      </c>
      <c r="AF47" s="13">
        <v>256.608002</v>
      </c>
      <c r="AG47" s="13">
        <v>225.73541299999999</v>
      </c>
    </row>
    <row r="48" spans="6:33" ht="15.6" x14ac:dyDescent="0.3">
      <c r="G48" s="1"/>
      <c r="H48" s="1"/>
      <c r="I48" s="1"/>
      <c r="U48" s="12">
        <v>44</v>
      </c>
      <c r="V48" s="12">
        <v>163.25019800000001</v>
      </c>
      <c r="W48" s="12">
        <v>182.390411</v>
      </c>
      <c r="X48" s="12">
        <v>141.68956</v>
      </c>
      <c r="Y48" s="12"/>
      <c r="Z48" s="13">
        <v>179.35681199999999</v>
      </c>
      <c r="AD48" s="12">
        <v>44</v>
      </c>
      <c r="AE48" s="12">
        <v>302.54626500000001</v>
      </c>
      <c r="AF48" s="13">
        <v>242.80291700000001</v>
      </c>
      <c r="AG48" s="13">
        <v>235.86203</v>
      </c>
    </row>
    <row r="49" spans="7:33" ht="14.4" customHeight="1" x14ac:dyDescent="0.3">
      <c r="G49" s="1"/>
      <c r="H49" s="1"/>
      <c r="U49" s="12">
        <v>45</v>
      </c>
      <c r="V49" s="12">
        <v>149.52259799999999</v>
      </c>
      <c r="W49" s="12">
        <v>179.802109</v>
      </c>
      <c r="X49" s="12">
        <v>124.21828499999999</v>
      </c>
      <c r="Y49" s="12"/>
      <c r="Z49" s="13">
        <v>181.20280500000001</v>
      </c>
      <c r="AD49" s="12">
        <v>45</v>
      </c>
      <c r="AE49" s="12">
        <v>303.82473800000002</v>
      </c>
      <c r="AF49" s="13">
        <v>241.789368</v>
      </c>
      <c r="AG49" s="13">
        <v>245.93713399999999</v>
      </c>
    </row>
    <row r="50" spans="7:33" ht="14.4" customHeight="1" x14ac:dyDescent="0.3">
      <c r="G50" s="1"/>
      <c r="H50" s="1"/>
      <c r="U50" s="12">
        <v>46</v>
      </c>
      <c r="V50" s="12">
        <v>170.07751500000001</v>
      </c>
      <c r="W50" s="12">
        <v>167.776794</v>
      </c>
      <c r="X50" s="12">
        <v>134.363586</v>
      </c>
      <c r="Y50" s="12"/>
      <c r="Z50" s="12">
        <v>139.351685</v>
      </c>
      <c r="AD50" s="12">
        <v>46</v>
      </c>
      <c r="AE50" s="12">
        <v>297.16564899999997</v>
      </c>
      <c r="AF50" s="12">
        <v>202.336838</v>
      </c>
      <c r="AG50" s="13">
        <v>189.53956600000001</v>
      </c>
    </row>
    <row r="51" spans="7:33" ht="14.4" customHeight="1" x14ac:dyDescent="0.3">
      <c r="G51" s="1"/>
      <c r="H51" s="1"/>
      <c r="U51" s="12">
        <v>47</v>
      </c>
      <c r="V51" s="12">
        <v>189.47049000000001</v>
      </c>
      <c r="W51" s="12">
        <v>189.921021</v>
      </c>
      <c r="X51" s="12">
        <v>125.234818</v>
      </c>
      <c r="Y51" s="12"/>
      <c r="Z51" s="12">
        <v>194.608215</v>
      </c>
      <c r="AD51" s="12">
        <v>47</v>
      </c>
      <c r="AE51" s="12">
        <v>305.42752100000001</v>
      </c>
      <c r="AF51" s="12">
        <v>297.82092299999999</v>
      </c>
      <c r="AG51" s="13">
        <v>227.68095400000001</v>
      </c>
    </row>
    <row r="52" spans="7:33" ht="14.4" customHeight="1" x14ac:dyDescent="0.3">
      <c r="G52" s="1"/>
      <c r="H52" s="1"/>
      <c r="U52" s="12">
        <v>48</v>
      </c>
      <c r="V52" s="12">
        <v>164.47422800000001</v>
      </c>
      <c r="W52" s="12">
        <v>191.79184000000001</v>
      </c>
      <c r="X52" s="12"/>
      <c r="Y52" s="12"/>
      <c r="Z52" s="12">
        <v>213.29818700000001</v>
      </c>
      <c r="AD52" s="12">
        <v>48</v>
      </c>
      <c r="AE52" s="12">
        <v>282.13220200000001</v>
      </c>
      <c r="AF52" s="12">
        <v>278.24401899999998</v>
      </c>
      <c r="AG52" s="13">
        <v>169.305466</v>
      </c>
    </row>
    <row r="53" spans="7:33" ht="14.4" customHeight="1" x14ac:dyDescent="0.3">
      <c r="G53" s="1"/>
      <c r="H53" s="1"/>
      <c r="U53" s="12">
        <v>49</v>
      </c>
      <c r="V53" s="12">
        <v>156.10766599999999</v>
      </c>
      <c r="W53" s="12"/>
      <c r="X53" s="12"/>
      <c r="Y53" s="12"/>
      <c r="Z53" s="12">
        <v>200.99328600000001</v>
      </c>
      <c r="AD53" s="12">
        <v>49</v>
      </c>
      <c r="AE53" s="12">
        <v>311.41403200000002</v>
      </c>
      <c r="AF53" s="12">
        <v>316.36154199999999</v>
      </c>
      <c r="AG53" s="13">
        <v>208.729095</v>
      </c>
    </row>
    <row r="54" spans="7:33" ht="14.4" customHeight="1" x14ac:dyDescent="0.3">
      <c r="G54" s="1"/>
      <c r="H54" s="1"/>
      <c r="U54" s="12">
        <v>50</v>
      </c>
      <c r="V54" s="12">
        <v>172.03486599999999</v>
      </c>
      <c r="W54" s="12"/>
      <c r="X54" s="12"/>
      <c r="Y54" s="12"/>
      <c r="Z54" s="12">
        <v>180.71994000000001</v>
      </c>
      <c r="AD54" s="12">
        <v>50</v>
      </c>
      <c r="AE54" s="12">
        <v>232.797516</v>
      </c>
      <c r="AF54" s="12">
        <v>226.10905500000001</v>
      </c>
      <c r="AG54" s="12">
        <v>218.10763499999999</v>
      </c>
    </row>
    <row r="55" spans="7:33" ht="14.4" customHeight="1" x14ac:dyDescent="0.3">
      <c r="G55" s="1"/>
      <c r="H55" s="1"/>
      <c r="U55" s="12">
        <v>51</v>
      </c>
      <c r="V55" s="12">
        <v>179.04196200000001</v>
      </c>
      <c r="W55" s="12"/>
      <c r="X55" s="12"/>
      <c r="Y55" s="12"/>
      <c r="Z55" s="12">
        <v>153.817871</v>
      </c>
      <c r="AD55" s="12">
        <v>51</v>
      </c>
      <c r="AE55" s="12">
        <v>267.86395299999998</v>
      </c>
      <c r="AF55" s="12">
        <v>226.438278</v>
      </c>
      <c r="AG55" s="12">
        <v>221.50262499999999</v>
      </c>
    </row>
    <row r="56" spans="7:33" ht="14.4" customHeight="1" x14ac:dyDescent="0.3">
      <c r="G56" s="1"/>
      <c r="H56" s="1"/>
      <c r="U56" s="12">
        <v>52</v>
      </c>
      <c r="V56" s="12">
        <v>167.07456999999999</v>
      </c>
      <c r="W56" s="12"/>
      <c r="X56" s="12"/>
      <c r="Y56" s="12"/>
      <c r="Z56" s="12">
        <v>219.50166300000001</v>
      </c>
      <c r="AD56" s="12">
        <v>52</v>
      </c>
      <c r="AE56" s="12">
        <v>294.42340100000001</v>
      </c>
      <c r="AF56" s="12">
        <v>246.45114100000001</v>
      </c>
      <c r="AG56" s="12">
        <v>234.61151100000001</v>
      </c>
    </row>
    <row r="57" spans="7:33" ht="14.4" customHeight="1" x14ac:dyDescent="0.3">
      <c r="G57" s="1"/>
      <c r="H57" s="1"/>
      <c r="U57" s="12">
        <v>53</v>
      </c>
      <c r="V57" s="12">
        <v>177.30278000000001</v>
      </c>
      <c r="W57" s="12"/>
      <c r="X57" s="12"/>
      <c r="Y57" s="12"/>
      <c r="Z57" s="12">
        <v>238.56744399999999</v>
      </c>
      <c r="AD57" s="12">
        <v>53</v>
      </c>
      <c r="AE57" s="12">
        <v>275.47872899999999</v>
      </c>
      <c r="AF57" s="12">
        <v>343.81189000000001</v>
      </c>
      <c r="AG57" s="12">
        <v>222.06289699999999</v>
      </c>
    </row>
    <row r="58" spans="7:33" ht="14.4" customHeight="1" x14ac:dyDescent="0.3">
      <c r="G58" s="1"/>
      <c r="H58" s="1"/>
      <c r="U58" s="12">
        <v>54</v>
      </c>
      <c r="V58" s="12">
        <v>172.69555700000001</v>
      </c>
      <c r="W58" s="12"/>
      <c r="X58" s="12"/>
      <c r="Y58" s="12"/>
      <c r="Z58" s="12">
        <v>226.64953600000001</v>
      </c>
      <c r="AD58" s="12">
        <v>54</v>
      </c>
      <c r="AE58" s="12">
        <v>300.31204200000002</v>
      </c>
      <c r="AF58" s="12">
        <v>281.23330700000002</v>
      </c>
      <c r="AG58" s="12">
        <v>255.89323400000001</v>
      </c>
    </row>
    <row r="59" spans="7:33" ht="15.6" x14ac:dyDescent="0.3">
      <c r="G59" s="1"/>
      <c r="H59" s="1"/>
      <c r="U59" s="12">
        <v>55</v>
      </c>
      <c r="V59" s="12">
        <v>185.73843400000001</v>
      </c>
      <c r="W59" s="12"/>
      <c r="X59" s="12"/>
      <c r="Y59" s="12"/>
      <c r="Z59" s="12">
        <v>174.712738</v>
      </c>
      <c r="AD59" s="12">
        <v>55</v>
      </c>
      <c r="AE59" s="12"/>
      <c r="AF59" s="12">
        <v>260.10079999999999</v>
      </c>
      <c r="AG59" s="12">
        <v>264.299194</v>
      </c>
    </row>
    <row r="60" spans="7:33" ht="15.6" x14ac:dyDescent="0.3">
      <c r="G60" s="1"/>
      <c r="H60" s="1"/>
      <c r="U60" s="12">
        <v>56</v>
      </c>
      <c r="V60" s="12">
        <v>176.72491500000001</v>
      </c>
      <c r="W60" s="12"/>
      <c r="X60" s="12"/>
      <c r="Y60" s="12"/>
      <c r="Z60" s="12">
        <v>238.348602</v>
      </c>
      <c r="AD60" s="12">
        <v>56</v>
      </c>
      <c r="AE60" s="12"/>
      <c r="AF60" s="12">
        <v>134.437073</v>
      </c>
      <c r="AG60" s="12">
        <v>155.332932</v>
      </c>
    </row>
    <row r="61" spans="7:33" ht="15.6" x14ac:dyDescent="0.3">
      <c r="G61" s="1"/>
      <c r="H61" s="1"/>
      <c r="U61" s="12">
        <v>57</v>
      </c>
      <c r="V61" s="12">
        <v>200.14218099999999</v>
      </c>
      <c r="W61" s="12"/>
      <c r="X61" s="12"/>
      <c r="Y61" s="12"/>
      <c r="Z61" s="12">
        <v>199.80664100000001</v>
      </c>
      <c r="AD61" s="12">
        <v>57</v>
      </c>
      <c r="AE61" s="12"/>
      <c r="AF61" s="12">
        <v>265.58673099999999</v>
      </c>
      <c r="AG61" s="12">
        <v>245.27198799999999</v>
      </c>
    </row>
    <row r="62" spans="7:33" ht="15.6" x14ac:dyDescent="0.3">
      <c r="G62" s="1"/>
      <c r="H62" s="1"/>
      <c r="U62" s="12">
        <v>58</v>
      </c>
      <c r="V62" s="12"/>
      <c r="W62" s="12"/>
      <c r="X62" s="12"/>
      <c r="Y62" s="12"/>
      <c r="Z62" s="12">
        <v>234.51324500000001</v>
      </c>
      <c r="AD62" s="12">
        <v>58</v>
      </c>
      <c r="AE62" s="12"/>
      <c r="AF62" s="12">
        <v>207.52323899999999</v>
      </c>
      <c r="AG62" s="12">
        <v>262.167419</v>
      </c>
    </row>
    <row r="63" spans="7:33" ht="15.6" x14ac:dyDescent="0.3">
      <c r="G63" s="1"/>
      <c r="H63" s="1"/>
      <c r="U63" s="12">
        <v>59</v>
      </c>
      <c r="V63" s="12"/>
      <c r="W63" s="12"/>
      <c r="X63" s="12"/>
      <c r="Y63" s="12"/>
      <c r="Z63" s="12">
        <v>229.20341500000001</v>
      </c>
      <c r="AD63" s="12">
        <v>59</v>
      </c>
      <c r="AE63" s="12"/>
      <c r="AF63" s="12">
        <v>373.95117199999999</v>
      </c>
      <c r="AG63" s="12">
        <v>260.49255399999998</v>
      </c>
    </row>
    <row r="64" spans="7:33" ht="15.6" x14ac:dyDescent="0.3">
      <c r="G64" s="1"/>
      <c r="H64" s="1"/>
      <c r="U64" s="12">
        <v>60</v>
      </c>
      <c r="V64" s="12"/>
      <c r="W64" s="12"/>
      <c r="X64" s="12"/>
      <c r="Y64" s="12"/>
      <c r="Z64" s="12">
        <v>248.155777</v>
      </c>
      <c r="AD64" s="12">
        <v>60</v>
      </c>
      <c r="AE64" s="12"/>
      <c r="AF64" s="12">
        <v>343.186218</v>
      </c>
      <c r="AG64" s="12">
        <v>268.32067899999998</v>
      </c>
    </row>
    <row r="65" spans="7:33" ht="15.6" x14ac:dyDescent="0.3">
      <c r="G65" s="1"/>
      <c r="H65" s="1"/>
      <c r="U65" s="12"/>
      <c r="V65" s="12"/>
      <c r="W65" s="12"/>
      <c r="X65" s="12"/>
      <c r="Y65" s="12"/>
      <c r="Z65" s="12"/>
      <c r="AD65" s="12">
        <v>61</v>
      </c>
      <c r="AE65" s="12"/>
      <c r="AF65" s="12"/>
      <c r="AG65" s="12">
        <v>268.58114599999999</v>
      </c>
    </row>
    <row r="66" spans="7:33" ht="15.6" x14ac:dyDescent="0.3">
      <c r="G66" s="1"/>
      <c r="H66" s="1"/>
      <c r="U66" s="12"/>
      <c r="V66" s="12"/>
      <c r="W66" s="12"/>
      <c r="X66" s="12"/>
      <c r="Y66" s="12"/>
      <c r="Z66" s="12"/>
      <c r="AD66" s="12">
        <v>62</v>
      </c>
      <c r="AE66" s="12"/>
      <c r="AF66" s="12"/>
      <c r="AG66" s="12">
        <v>248.308044</v>
      </c>
    </row>
    <row r="67" spans="7:33" ht="15.6" x14ac:dyDescent="0.3">
      <c r="G67" s="1"/>
      <c r="H67" s="1"/>
      <c r="U67" s="12"/>
      <c r="V67" s="12"/>
      <c r="W67" s="12"/>
      <c r="X67" s="12"/>
      <c r="Y67" s="12"/>
      <c r="Z67" s="12"/>
      <c r="AD67" s="12">
        <v>63</v>
      </c>
      <c r="AE67" s="12"/>
      <c r="AF67" s="12"/>
      <c r="AG67" s="12">
        <v>249.41841099999999</v>
      </c>
    </row>
    <row r="68" spans="7:33" ht="15.6" x14ac:dyDescent="0.3">
      <c r="G68" s="1"/>
      <c r="H68" s="1"/>
      <c r="U68" s="12"/>
      <c r="V68" s="12"/>
      <c r="W68" s="12"/>
      <c r="X68" s="12"/>
      <c r="Y68" s="12"/>
      <c r="Z68" s="12"/>
      <c r="AD68" s="12">
        <v>64</v>
      </c>
      <c r="AE68" s="12"/>
      <c r="AF68" s="12"/>
      <c r="AG68" s="12">
        <v>249.01887500000001</v>
      </c>
    </row>
    <row r="69" spans="7:33" ht="15.6" x14ac:dyDescent="0.3">
      <c r="G69" s="1"/>
      <c r="H69" s="1"/>
      <c r="U69" s="12"/>
      <c r="V69" s="12"/>
      <c r="W69" s="12"/>
      <c r="X69" s="12"/>
      <c r="Y69" s="12"/>
      <c r="Z69" s="12"/>
      <c r="AD69" s="12"/>
      <c r="AE69" s="12"/>
      <c r="AF69" s="12"/>
      <c r="AG69" s="12"/>
    </row>
    <row r="70" spans="7:33" ht="15.6" x14ac:dyDescent="0.3">
      <c r="G70" s="1"/>
      <c r="H70" s="1"/>
      <c r="U70" s="12"/>
      <c r="V70" s="12"/>
      <c r="W70" s="12"/>
      <c r="X70" s="12"/>
      <c r="Y70" s="12"/>
      <c r="Z70" s="12"/>
      <c r="AD70" s="12"/>
      <c r="AE70" s="12"/>
      <c r="AF70" s="12"/>
      <c r="AG70" s="12"/>
    </row>
    <row r="71" spans="7:33" ht="15.6" x14ac:dyDescent="0.3">
      <c r="G71" s="1"/>
      <c r="H71" s="1"/>
      <c r="U71" s="12"/>
      <c r="V71" s="12"/>
      <c r="W71" s="12"/>
      <c r="X71" s="12"/>
      <c r="Y71" s="12"/>
      <c r="Z71" s="12"/>
      <c r="AD71" s="12"/>
      <c r="AE71" s="12"/>
      <c r="AF71" s="12"/>
      <c r="AG71" s="12"/>
    </row>
    <row r="72" spans="7:33" ht="15.6" x14ac:dyDescent="0.3">
      <c r="G72" s="1"/>
      <c r="H72" s="1"/>
      <c r="U72" s="12"/>
      <c r="V72" s="12"/>
      <c r="W72" s="12"/>
      <c r="X72" s="12"/>
      <c r="Y72" s="12"/>
      <c r="Z72" s="12"/>
      <c r="AD72" s="12"/>
      <c r="AE72" s="12"/>
      <c r="AF72" s="12"/>
      <c r="AG72" s="12"/>
    </row>
    <row r="73" spans="7:33" ht="15.6" x14ac:dyDescent="0.3">
      <c r="G73" s="1"/>
      <c r="H73" s="1"/>
      <c r="U73" s="12"/>
      <c r="V73" s="12"/>
      <c r="W73" s="12"/>
      <c r="X73" s="12"/>
      <c r="Y73" s="12"/>
      <c r="Z73" s="12"/>
      <c r="AD73" s="12"/>
      <c r="AE73" s="12"/>
      <c r="AF73" s="12"/>
      <c r="AG73" s="12"/>
    </row>
    <row r="74" spans="7:33" ht="15.6" x14ac:dyDescent="0.3">
      <c r="G74" s="1"/>
      <c r="H74" s="1"/>
      <c r="U74" s="12"/>
      <c r="V74" s="12"/>
      <c r="W74" s="12"/>
      <c r="X74" s="12"/>
      <c r="Y74" s="12"/>
      <c r="Z74" s="12"/>
      <c r="AD74" s="12"/>
      <c r="AE74" s="12"/>
      <c r="AF74" s="12"/>
      <c r="AG74" s="12"/>
    </row>
    <row r="75" spans="7:33" ht="15.6" x14ac:dyDescent="0.3">
      <c r="G75" s="1"/>
      <c r="H75" s="1"/>
      <c r="U75" s="12"/>
      <c r="V75" s="12"/>
      <c r="W75" s="12"/>
      <c r="X75" s="12"/>
      <c r="Y75" s="12"/>
      <c r="Z75" s="12"/>
      <c r="AD75" s="12"/>
      <c r="AE75" s="12"/>
      <c r="AF75" s="12"/>
      <c r="AG75" s="12"/>
    </row>
    <row r="76" spans="7:33" ht="15.6" x14ac:dyDescent="0.3">
      <c r="G76" s="1"/>
      <c r="H76" s="1"/>
      <c r="U76" s="12"/>
      <c r="V76" s="12"/>
      <c r="W76" s="12"/>
      <c r="X76" s="12"/>
      <c r="Y76" s="12"/>
      <c r="Z76" s="12"/>
      <c r="AD76" s="12"/>
      <c r="AE76" s="12"/>
      <c r="AF76" s="12"/>
      <c r="AG76" s="12"/>
    </row>
    <row r="77" spans="7:33" ht="15.6" x14ac:dyDescent="0.3">
      <c r="G77" s="1"/>
      <c r="H77" s="1"/>
      <c r="U77" s="12"/>
      <c r="V77" s="12"/>
      <c r="W77" s="12"/>
      <c r="X77" s="12"/>
      <c r="Y77" s="12"/>
      <c r="Z77" s="12"/>
      <c r="AD77" s="12"/>
      <c r="AE77" s="12"/>
      <c r="AF77" s="12"/>
      <c r="AG77" s="12"/>
    </row>
    <row r="78" spans="7:33" ht="15.6" x14ac:dyDescent="0.3">
      <c r="G78" s="1"/>
      <c r="H78" s="1"/>
      <c r="U78" s="12"/>
      <c r="V78" s="12"/>
      <c r="W78" s="12"/>
      <c r="X78" s="12"/>
      <c r="Y78" s="12"/>
      <c r="Z78" s="12"/>
      <c r="AD78" s="12"/>
      <c r="AE78" s="12"/>
      <c r="AF78" s="12"/>
      <c r="AG78" s="12"/>
    </row>
    <row r="79" spans="7:33" ht="15.6" x14ac:dyDescent="0.3">
      <c r="G79" s="1"/>
      <c r="H79" s="1"/>
      <c r="U79" s="12"/>
      <c r="V79" s="12"/>
      <c r="W79" s="12"/>
      <c r="X79" s="12"/>
      <c r="Y79" s="12"/>
      <c r="Z79" s="12"/>
      <c r="AD79" s="12"/>
      <c r="AE79" s="12"/>
      <c r="AF79" s="12"/>
      <c r="AG79" s="12"/>
    </row>
    <row r="80" spans="7:33" ht="15.6" x14ac:dyDescent="0.3">
      <c r="G80" s="1"/>
      <c r="H80" s="1"/>
      <c r="U80" s="12"/>
      <c r="V80" s="12"/>
      <c r="W80" s="12"/>
      <c r="X80" s="12"/>
      <c r="Y80" s="12"/>
      <c r="Z80" s="12"/>
    </row>
    <row r="81" spans="7:26" ht="15.6" x14ac:dyDescent="0.3">
      <c r="G81" s="1"/>
      <c r="H81" s="1"/>
      <c r="U81" s="12"/>
      <c r="V81" s="12"/>
      <c r="W81" s="12"/>
      <c r="X81" s="12"/>
      <c r="Y81" s="12"/>
      <c r="Z81" s="12"/>
    </row>
    <row r="82" spans="7:26" ht="15.6" x14ac:dyDescent="0.3">
      <c r="G82" s="1"/>
      <c r="H82" s="1"/>
      <c r="U82" s="12"/>
      <c r="V82" s="12"/>
      <c r="W82" s="12"/>
      <c r="X82" s="12"/>
      <c r="Y82" s="12"/>
      <c r="Z82" s="12"/>
    </row>
    <row r="83" spans="7:26" x14ac:dyDescent="0.25">
      <c r="G83" s="1"/>
      <c r="H83" s="1"/>
    </row>
    <row r="84" spans="7:26" x14ac:dyDescent="0.25">
      <c r="G84" s="1"/>
      <c r="H84" s="1"/>
    </row>
    <row r="85" spans="7:26" x14ac:dyDescent="0.25">
      <c r="G85" s="1"/>
      <c r="H85" s="1"/>
    </row>
    <row r="86" spans="7:26" x14ac:dyDescent="0.25">
      <c r="G86" s="1"/>
      <c r="H86" s="1"/>
    </row>
    <row r="87" spans="7:26" x14ac:dyDescent="0.25">
      <c r="G87" s="1"/>
      <c r="H87" s="1"/>
    </row>
    <row r="88" spans="7:26" x14ac:dyDescent="0.25">
      <c r="G88" s="1"/>
      <c r="H88" s="1"/>
    </row>
    <row r="89" spans="7:26" x14ac:dyDescent="0.25">
      <c r="G89" s="1"/>
      <c r="H89" s="1"/>
    </row>
    <row r="90" spans="7:26" x14ac:dyDescent="0.25">
      <c r="G90" s="1"/>
      <c r="H90" s="1"/>
    </row>
    <row r="91" spans="7:26" x14ac:dyDescent="0.25">
      <c r="G91" s="1"/>
      <c r="H91" s="1"/>
    </row>
    <row r="92" spans="7:26" x14ac:dyDescent="0.25">
      <c r="G92" s="1"/>
      <c r="H92" s="1"/>
    </row>
    <row r="93" spans="7:26" x14ac:dyDescent="0.25">
      <c r="G93" s="1"/>
      <c r="H93" s="1"/>
    </row>
    <row r="94" spans="7:26" x14ac:dyDescent="0.25">
      <c r="G94" s="1"/>
      <c r="H94" s="1"/>
    </row>
    <row r="95" spans="7:26" x14ac:dyDescent="0.25">
      <c r="G95" s="1"/>
      <c r="H95" s="1"/>
    </row>
    <row r="96" spans="7:26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ht="14.4" customHeight="1" x14ac:dyDescent="0.25">
      <c r="G124" s="1"/>
      <c r="H124" s="1"/>
    </row>
    <row r="125" spans="7:8" ht="14.4" customHeight="1" x14ac:dyDescent="0.25">
      <c r="G125" s="1"/>
      <c r="H125" s="1"/>
    </row>
    <row r="126" spans="7:8" ht="14.4" customHeight="1" x14ac:dyDescent="0.25">
      <c r="G126" s="1"/>
      <c r="H126" s="1"/>
    </row>
    <row r="127" spans="7:8" ht="14.4" customHeight="1" x14ac:dyDescent="0.25">
      <c r="G127" s="1"/>
      <c r="H127" s="1"/>
    </row>
    <row r="128" spans="7:8" ht="14.4" customHeight="1" x14ac:dyDescent="0.25">
      <c r="G128" s="1"/>
      <c r="H128" s="1"/>
    </row>
    <row r="129" spans="7:8" ht="14.4" customHeight="1" x14ac:dyDescent="0.25">
      <c r="G129" s="1"/>
      <c r="H129" s="1"/>
    </row>
    <row r="130" spans="7:8" ht="14.4" customHeight="1" x14ac:dyDescent="0.25">
      <c r="G130" s="1"/>
      <c r="H130" s="1"/>
    </row>
    <row r="131" spans="7:8" ht="14.4" customHeight="1" x14ac:dyDescent="0.25">
      <c r="G131" s="1"/>
      <c r="H131" s="1"/>
    </row>
    <row r="132" spans="7:8" ht="14.4" customHeight="1" x14ac:dyDescent="0.25">
      <c r="G132" s="1"/>
      <c r="H132" s="1"/>
    </row>
    <row r="133" spans="7:8" ht="14.4" customHeight="1" x14ac:dyDescent="0.25">
      <c r="G133" s="1"/>
      <c r="H133" s="1"/>
    </row>
    <row r="134" spans="7:8" ht="14.4" customHeight="1" x14ac:dyDescent="0.25">
      <c r="G134" s="1"/>
      <c r="H134" s="1"/>
    </row>
    <row r="135" spans="7:8" ht="14.4" customHeight="1" x14ac:dyDescent="0.25">
      <c r="G135" s="1"/>
      <c r="H135" s="1"/>
    </row>
    <row r="136" spans="7:8" ht="14.4" customHeight="1" x14ac:dyDescent="0.25">
      <c r="G136" s="1"/>
      <c r="H136" s="1"/>
    </row>
    <row r="137" spans="7:8" ht="14.4" customHeight="1" x14ac:dyDescent="0.25">
      <c r="G137" s="1"/>
      <c r="H137" s="1"/>
    </row>
    <row r="138" spans="7:8" ht="14.4" customHeight="1" x14ac:dyDescent="0.25">
      <c r="G138" s="1"/>
      <c r="H138" s="1"/>
    </row>
    <row r="139" spans="7:8" ht="14.4" customHeight="1" x14ac:dyDescent="0.25">
      <c r="G139" s="1"/>
      <c r="H139" s="1"/>
    </row>
    <row r="140" spans="7:8" ht="14.4" customHeight="1" x14ac:dyDescent="0.25">
      <c r="G140" s="1"/>
      <c r="H140" s="1"/>
    </row>
    <row r="141" spans="7:8" ht="14.4" customHeight="1" x14ac:dyDescent="0.25">
      <c r="G141" s="1"/>
      <c r="H141" s="1"/>
    </row>
    <row r="142" spans="7:8" ht="14.4" customHeight="1" x14ac:dyDescent="0.25">
      <c r="G142" s="1"/>
      <c r="H142" s="1"/>
    </row>
    <row r="143" spans="7:8" ht="14.4" customHeight="1" x14ac:dyDescent="0.25">
      <c r="G143" s="1"/>
      <c r="H143" s="1"/>
    </row>
    <row r="144" spans="7:8" ht="14.4" customHeight="1" x14ac:dyDescent="0.25">
      <c r="G144" s="1"/>
      <c r="H144" s="1"/>
    </row>
    <row r="145" spans="7:8" ht="14.4" customHeight="1" x14ac:dyDescent="0.25">
      <c r="G145" s="1"/>
      <c r="H145" s="1"/>
    </row>
    <row r="146" spans="7:8" ht="14.4" customHeight="1" x14ac:dyDescent="0.25">
      <c r="G146" s="1"/>
      <c r="H146" s="1"/>
    </row>
    <row r="147" spans="7:8" ht="14.4" customHeight="1" x14ac:dyDescent="0.25">
      <c r="G147" s="1"/>
      <c r="H147" s="1"/>
    </row>
    <row r="148" spans="7:8" ht="14.4" customHeight="1" x14ac:dyDescent="0.25">
      <c r="G148" s="1"/>
      <c r="H148" s="1"/>
    </row>
    <row r="149" spans="7:8" ht="14.4" customHeight="1" x14ac:dyDescent="0.25">
      <c r="G149" s="1"/>
      <c r="H149" s="1"/>
    </row>
    <row r="150" spans="7:8" ht="14.4" customHeight="1" x14ac:dyDescent="0.25">
      <c r="G150" s="1"/>
      <c r="H150" s="1"/>
    </row>
    <row r="151" spans="7:8" ht="14.4" customHeight="1" x14ac:dyDescent="0.25">
      <c r="G151" s="1"/>
      <c r="H151" s="1"/>
    </row>
    <row r="152" spans="7:8" ht="14.4" customHeight="1" x14ac:dyDescent="0.25">
      <c r="G152" s="1"/>
      <c r="H152" s="1"/>
    </row>
    <row r="153" spans="7:8" ht="14.4" customHeight="1" x14ac:dyDescent="0.25">
      <c r="G153" s="1"/>
      <c r="H153" s="1"/>
    </row>
    <row r="154" spans="7:8" ht="14.4" customHeight="1" x14ac:dyDescent="0.25">
      <c r="G154" s="1"/>
      <c r="H154" s="1"/>
    </row>
    <row r="155" spans="7:8" ht="14.4" customHeight="1" x14ac:dyDescent="0.25">
      <c r="G155" s="1"/>
      <c r="H155" s="1"/>
    </row>
    <row r="156" spans="7:8" ht="14.4" customHeight="1" x14ac:dyDescent="0.25">
      <c r="G156" s="1"/>
      <c r="H156" s="1"/>
    </row>
    <row r="157" spans="7:8" ht="14.4" customHeight="1" x14ac:dyDescent="0.25">
      <c r="G157" s="1"/>
      <c r="H157" s="1"/>
    </row>
    <row r="158" spans="7:8" ht="14.4" customHeight="1" x14ac:dyDescent="0.25">
      <c r="G158" s="1"/>
      <c r="H158" s="1"/>
    </row>
    <row r="159" spans="7:8" ht="14.4" customHeight="1" x14ac:dyDescent="0.25">
      <c r="G159" s="1"/>
      <c r="H159" s="1"/>
    </row>
    <row r="160" spans="7:8" ht="14.4" customHeight="1" x14ac:dyDescent="0.25">
      <c r="G160" s="1"/>
      <c r="H160" s="1"/>
    </row>
    <row r="161" spans="7:8" ht="14.4" customHeight="1" x14ac:dyDescent="0.25">
      <c r="G161" s="1"/>
      <c r="H161" s="1"/>
    </row>
    <row r="162" spans="7:8" ht="14.4" customHeight="1" x14ac:dyDescent="0.25">
      <c r="G162" s="1"/>
      <c r="H162" s="1"/>
    </row>
    <row r="163" spans="7:8" ht="14.4" customHeight="1" x14ac:dyDescent="0.25">
      <c r="G163" s="1"/>
      <c r="H163" s="1"/>
    </row>
    <row r="164" spans="7:8" ht="14.4" customHeight="1" x14ac:dyDescent="0.25">
      <c r="G164" s="1"/>
      <c r="H164" s="1"/>
    </row>
    <row r="165" spans="7:8" ht="14.4" customHeight="1" x14ac:dyDescent="0.25">
      <c r="G165" s="1"/>
      <c r="H165" s="1"/>
    </row>
    <row r="166" spans="7:8" ht="14.4" customHeight="1" x14ac:dyDescent="0.25">
      <c r="G166" s="1"/>
      <c r="H166" s="1"/>
    </row>
    <row r="167" spans="7:8" ht="14.4" customHeight="1" x14ac:dyDescent="0.25">
      <c r="G167" s="1"/>
      <c r="H167" s="1"/>
    </row>
    <row r="168" spans="7:8" ht="14.4" customHeight="1" x14ac:dyDescent="0.25">
      <c r="G168" s="1"/>
      <c r="H168" s="1"/>
    </row>
    <row r="169" spans="7:8" ht="14.4" customHeight="1" x14ac:dyDescent="0.25">
      <c r="G169" s="1"/>
      <c r="H169" s="1"/>
    </row>
    <row r="170" spans="7:8" ht="14.4" customHeight="1" x14ac:dyDescent="0.25">
      <c r="G170" s="1"/>
      <c r="H170" s="1"/>
    </row>
    <row r="171" spans="7:8" ht="14.4" customHeight="1" x14ac:dyDescent="0.25">
      <c r="G171" s="1"/>
      <c r="H171" s="1"/>
    </row>
    <row r="172" spans="7:8" ht="14.4" customHeight="1" x14ac:dyDescent="0.25">
      <c r="G172" s="1"/>
      <c r="H172" s="1"/>
    </row>
    <row r="173" spans="7:8" ht="14.4" customHeight="1" x14ac:dyDescent="0.25">
      <c r="G173" s="1"/>
      <c r="H173" s="1"/>
    </row>
    <row r="174" spans="7:8" ht="14.4" customHeight="1" x14ac:dyDescent="0.25">
      <c r="G174" s="1"/>
      <c r="H174" s="1"/>
    </row>
    <row r="175" spans="7:8" ht="14.4" customHeight="1" x14ac:dyDescent="0.25">
      <c r="G175" s="1"/>
      <c r="H175" s="1"/>
    </row>
    <row r="176" spans="7:8" ht="14.4" customHeight="1" x14ac:dyDescent="0.25">
      <c r="G176" s="1"/>
      <c r="H176" s="1"/>
    </row>
    <row r="177" spans="7:8" ht="14.4" customHeight="1" x14ac:dyDescent="0.25">
      <c r="G177" s="1"/>
      <c r="H177" s="1"/>
    </row>
    <row r="178" spans="7:8" ht="14.4" customHeight="1" x14ac:dyDescent="0.25">
      <c r="G178" s="1"/>
      <c r="H178" s="1"/>
    </row>
    <row r="179" spans="7:8" ht="14.4" customHeight="1" x14ac:dyDescent="0.25">
      <c r="G179" s="1"/>
      <c r="H179" s="1"/>
    </row>
    <row r="180" spans="7:8" ht="14.4" customHeight="1" x14ac:dyDescent="0.25">
      <c r="G180" s="1"/>
      <c r="H180" s="1"/>
    </row>
  </sheetData>
  <mergeCells count="16">
    <mergeCell ref="A1:C1"/>
    <mergeCell ref="U1:Z1"/>
    <mergeCell ref="AD1:AG1"/>
    <mergeCell ref="AK13:AO13"/>
    <mergeCell ref="AQ13:AU13"/>
    <mergeCell ref="AK1:AO1"/>
    <mergeCell ref="AQ1:AU1"/>
    <mergeCell ref="AK2:AO2"/>
    <mergeCell ref="AQ2:AU2"/>
    <mergeCell ref="AK12:AO12"/>
    <mergeCell ref="AQ12:AU12"/>
    <mergeCell ref="F22:M22"/>
    <mergeCell ref="U2:Z2"/>
    <mergeCell ref="AD2:AG2"/>
    <mergeCell ref="F1:G1"/>
    <mergeCell ref="I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AFB1-5660-4C3B-97A2-D40AED3F7F22}">
  <dimension ref="A1:AW79"/>
  <sheetViews>
    <sheetView zoomScale="80" zoomScaleNormal="80" workbookViewId="0">
      <selection activeCell="F24" sqref="F24:M24"/>
    </sheetView>
  </sheetViews>
  <sheetFormatPr defaultRowHeight="15" x14ac:dyDescent="0.25"/>
  <cols>
    <col min="1" max="1" width="46.6640625" style="2" customWidth="1"/>
    <col min="2" max="2" width="14.33203125" style="2" customWidth="1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9" width="8.88671875" style="2"/>
    <col min="30" max="30" width="16.44140625" style="2" customWidth="1"/>
    <col min="31" max="31" width="16.109375" style="2" customWidth="1"/>
    <col min="32" max="32" width="17.77734375" style="2" customWidth="1"/>
    <col min="33" max="33" width="17.21875" style="2" customWidth="1"/>
    <col min="34" max="34" width="20.33203125" style="2" customWidth="1"/>
    <col min="35" max="37" width="8.88671875" style="2"/>
    <col min="38" max="38" width="12.88671875" style="2" customWidth="1"/>
    <col min="39" max="39" width="13.44140625" style="2" customWidth="1"/>
    <col min="40" max="40" width="9.33203125" style="2" customWidth="1"/>
    <col min="41" max="41" width="9.88671875" style="2" customWidth="1"/>
    <col min="42" max="42" width="10.5546875" style="2" customWidth="1"/>
    <col min="43" max="16384" width="8.88671875" style="2"/>
  </cols>
  <sheetData>
    <row r="1" spans="1:49" ht="15.6" x14ac:dyDescent="0.3">
      <c r="A1" s="5" t="s">
        <v>29</v>
      </c>
      <c r="B1" s="5"/>
      <c r="C1" s="5"/>
      <c r="F1" s="45" t="s">
        <v>42</v>
      </c>
      <c r="G1" s="45"/>
      <c r="J1" s="45" t="s">
        <v>50</v>
      </c>
      <c r="K1" s="45"/>
      <c r="L1" s="45"/>
      <c r="M1" s="45"/>
      <c r="N1" s="45"/>
      <c r="O1" s="45"/>
      <c r="P1" s="45"/>
      <c r="Q1" s="45"/>
      <c r="U1" s="48" t="s">
        <v>70</v>
      </c>
      <c r="V1" s="48"/>
      <c r="W1" s="48"/>
      <c r="X1" s="48"/>
      <c r="Y1" s="48"/>
      <c r="AD1" s="49" t="s">
        <v>58</v>
      </c>
      <c r="AE1" s="49"/>
      <c r="AF1" s="49"/>
      <c r="AG1" s="49"/>
      <c r="AH1" s="49"/>
      <c r="AK1" s="48" t="s">
        <v>70</v>
      </c>
      <c r="AL1" s="48"/>
      <c r="AM1" s="48"/>
      <c r="AN1" s="48"/>
      <c r="AO1" s="48"/>
      <c r="AP1" s="48"/>
      <c r="AQ1" s="7"/>
      <c r="AR1" s="7"/>
      <c r="AS1" s="7"/>
      <c r="AT1" s="49" t="s">
        <v>58</v>
      </c>
      <c r="AU1" s="49"/>
      <c r="AV1" s="49"/>
      <c r="AW1" s="49"/>
    </row>
    <row r="2" spans="1:49" ht="16.2" thickBot="1" x14ac:dyDescent="0.35">
      <c r="K2" s="1" t="s">
        <v>43</v>
      </c>
      <c r="L2" s="1" t="s">
        <v>4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U2" s="51" t="s">
        <v>57</v>
      </c>
      <c r="V2" s="51"/>
      <c r="W2" s="51"/>
      <c r="X2" s="51"/>
      <c r="Y2" s="51"/>
      <c r="AD2" s="51" t="s">
        <v>57</v>
      </c>
      <c r="AE2" s="51"/>
      <c r="AF2" s="51"/>
      <c r="AG2" s="51"/>
      <c r="AH2" s="51"/>
      <c r="AK2" s="46" t="s">
        <v>72</v>
      </c>
      <c r="AL2" s="46"/>
      <c r="AM2" s="46"/>
      <c r="AN2" s="46"/>
      <c r="AO2" s="46"/>
      <c r="AP2" s="46"/>
      <c r="AT2" s="47" t="s">
        <v>72</v>
      </c>
      <c r="AU2" s="47"/>
      <c r="AV2" s="47"/>
      <c r="AW2" s="47"/>
    </row>
    <row r="3" spans="1:49" ht="16.2" thickTop="1" thickBot="1" x14ac:dyDescent="0.3">
      <c r="A3" s="2" t="s">
        <v>60</v>
      </c>
      <c r="F3" s="1" t="s">
        <v>0</v>
      </c>
      <c r="G3" s="1" t="s">
        <v>72</v>
      </c>
      <c r="J3" s="1" t="s">
        <v>64</v>
      </c>
      <c r="K3" s="1" t="s">
        <v>17</v>
      </c>
      <c r="L3" s="1" t="s">
        <v>49</v>
      </c>
      <c r="M3" s="1">
        <v>4.5</v>
      </c>
      <c r="N3" s="1">
        <v>4.5</v>
      </c>
      <c r="O3" s="1">
        <v>0</v>
      </c>
      <c r="P3" s="1">
        <v>7.5</v>
      </c>
      <c r="Q3" s="1" t="s">
        <v>49</v>
      </c>
      <c r="U3" s="8" t="s">
        <v>55</v>
      </c>
      <c r="V3" s="8" t="s">
        <v>64</v>
      </c>
      <c r="W3" s="8" t="s">
        <v>56</v>
      </c>
      <c r="X3" s="8" t="s">
        <v>52</v>
      </c>
      <c r="Y3" s="8" t="s">
        <v>64</v>
      </c>
      <c r="AD3" s="8" t="s">
        <v>55</v>
      </c>
      <c r="AE3" s="8" t="s">
        <v>64</v>
      </c>
      <c r="AF3" s="8" t="s">
        <v>56</v>
      </c>
      <c r="AG3" s="8" t="s">
        <v>52</v>
      </c>
      <c r="AH3" s="8" t="s">
        <v>64</v>
      </c>
      <c r="AK3" s="2" t="s">
        <v>53</v>
      </c>
      <c r="AL3" s="2" t="s">
        <v>65</v>
      </c>
      <c r="AM3" s="2" t="s">
        <v>66</v>
      </c>
      <c r="AN3" s="2" t="s">
        <v>67</v>
      </c>
      <c r="AO3" s="2" t="s">
        <v>92</v>
      </c>
      <c r="AP3" s="2" t="s">
        <v>93</v>
      </c>
      <c r="AT3" s="2" t="s">
        <v>53</v>
      </c>
      <c r="AU3" s="2" t="s">
        <v>73</v>
      </c>
      <c r="AV3" s="2" t="s">
        <v>74</v>
      </c>
      <c r="AW3" s="2" t="s">
        <v>75</v>
      </c>
    </row>
    <row r="4" spans="1:49" ht="16.2" thickTop="1" x14ac:dyDescent="0.3">
      <c r="F4" s="1"/>
      <c r="G4" s="1"/>
      <c r="J4" s="1" t="s">
        <v>51</v>
      </c>
      <c r="K4" s="1" t="s">
        <v>17</v>
      </c>
      <c r="L4" s="1">
        <v>3.5714000000000003E-2</v>
      </c>
      <c r="M4" s="1">
        <v>3</v>
      </c>
      <c r="N4" s="1">
        <v>7</v>
      </c>
      <c r="O4" s="1">
        <v>-4</v>
      </c>
      <c r="P4" s="1">
        <v>0</v>
      </c>
      <c r="Q4" s="1">
        <v>0.14285700000000001</v>
      </c>
      <c r="U4" s="10" t="s">
        <v>65</v>
      </c>
      <c r="V4" s="10">
        <v>0.15167224000000001</v>
      </c>
      <c r="W4" s="10">
        <v>9.8343648000000006E-2</v>
      </c>
      <c r="X4" s="10">
        <v>6.3395661000000006E-2</v>
      </c>
      <c r="Y4" s="22">
        <v>0.11619754</v>
      </c>
      <c r="AD4" s="10" t="s">
        <v>73</v>
      </c>
      <c r="AE4" s="30">
        <v>7.7191380000000004E-2</v>
      </c>
      <c r="AF4" s="30">
        <v>6.8268942999999999E-2</v>
      </c>
      <c r="AG4" s="30">
        <v>5.4324299E-2</v>
      </c>
      <c r="AH4" s="30">
        <v>7.4872882000000002E-2</v>
      </c>
      <c r="AK4" s="12">
        <v>0</v>
      </c>
      <c r="AL4" s="12">
        <v>1.38466</v>
      </c>
      <c r="AM4" s="12">
        <v>1.2355499999999999</v>
      </c>
      <c r="AN4" s="12">
        <v>0.43541000000000002</v>
      </c>
      <c r="AO4" s="12">
        <v>0.87578</v>
      </c>
      <c r="AP4" s="12">
        <v>0.77216000000000007</v>
      </c>
      <c r="AT4" s="12">
        <v>0</v>
      </c>
      <c r="AU4" s="12">
        <v>0.49203999999999998</v>
      </c>
      <c r="AV4" s="12">
        <v>0.52998999999999996</v>
      </c>
      <c r="AW4" s="12">
        <v>0.53349999999999997</v>
      </c>
    </row>
    <row r="5" spans="1:49" ht="15.6" x14ac:dyDescent="0.3">
      <c r="A5" s="2" t="s">
        <v>86</v>
      </c>
      <c r="F5" s="1" t="s">
        <v>3</v>
      </c>
      <c r="G5" s="1" t="s">
        <v>94</v>
      </c>
      <c r="J5" s="1" t="s">
        <v>52</v>
      </c>
      <c r="K5" s="1" t="s">
        <v>17</v>
      </c>
      <c r="L5" s="1">
        <v>0.114286</v>
      </c>
      <c r="M5" s="1">
        <v>2.75</v>
      </c>
      <c r="N5" s="1">
        <v>5.6669999999999998</v>
      </c>
      <c r="O5" s="1">
        <v>-2.9169999999999998</v>
      </c>
      <c r="P5" s="1">
        <v>1</v>
      </c>
      <c r="Q5" s="1">
        <v>0.45714300000000002</v>
      </c>
      <c r="U5" s="10" t="s">
        <v>66</v>
      </c>
      <c r="V5" s="10">
        <v>0.22177234000000001</v>
      </c>
      <c r="W5" s="10">
        <v>0.1391636</v>
      </c>
      <c r="X5" s="10">
        <v>0.16377459999999999</v>
      </c>
      <c r="Y5" s="22">
        <v>0.26067238999999998</v>
      </c>
      <c r="AD5" s="10" t="s">
        <v>74</v>
      </c>
      <c r="AE5" s="30">
        <v>6.2088461999999997E-2</v>
      </c>
      <c r="AF5" s="30">
        <v>7.4902174000000002E-2</v>
      </c>
      <c r="AG5" s="30">
        <v>7.0518811000000001E-2</v>
      </c>
      <c r="AH5" s="30">
        <v>5.8550948999999998E-2</v>
      </c>
      <c r="AK5" s="12">
        <v>1</v>
      </c>
      <c r="AL5" s="12">
        <v>1.2278100000000001</v>
      </c>
      <c r="AM5" s="12">
        <v>1.1610400000000001</v>
      </c>
      <c r="AN5" s="12">
        <v>0.50138000000000005</v>
      </c>
      <c r="AO5" s="12">
        <v>0.76946999999999999</v>
      </c>
      <c r="AP5" s="12">
        <v>0.8629</v>
      </c>
      <c r="AT5" s="12">
        <v>1</v>
      </c>
      <c r="AU5" s="12">
        <v>0.50264999999999993</v>
      </c>
      <c r="AV5" s="12">
        <v>0.65931000000000006</v>
      </c>
      <c r="AW5" s="12">
        <v>0.48392999999999997</v>
      </c>
    </row>
    <row r="6" spans="1:49" ht="15.6" x14ac:dyDescent="0.3">
      <c r="F6" s="1" t="s">
        <v>2</v>
      </c>
      <c r="G6" s="1" t="s">
        <v>2</v>
      </c>
      <c r="J6" s="1" t="s">
        <v>64</v>
      </c>
      <c r="K6" s="1" t="s">
        <v>17</v>
      </c>
      <c r="L6" s="1">
        <v>0.78571400000000002</v>
      </c>
      <c r="M6" s="1">
        <v>4.2</v>
      </c>
      <c r="N6" s="1">
        <v>5</v>
      </c>
      <c r="O6" s="1">
        <v>-0.8</v>
      </c>
      <c r="P6" s="1">
        <v>6</v>
      </c>
      <c r="Q6" s="1" t="s">
        <v>49</v>
      </c>
      <c r="U6" s="10" t="s">
        <v>67</v>
      </c>
      <c r="V6" s="10">
        <v>4.8040645999999999E-2</v>
      </c>
      <c r="W6" s="10">
        <v>8.0953241000000006E-3</v>
      </c>
      <c r="X6" s="10">
        <v>3.0704829999999999E-2</v>
      </c>
      <c r="Y6" s="22">
        <v>5.3090618999999999E-2</v>
      </c>
      <c r="AD6" s="10" t="s">
        <v>75</v>
      </c>
      <c r="AE6" s="30">
        <v>3.8995377999999997E-2</v>
      </c>
      <c r="AF6" s="30">
        <v>3.6357876999999997E-2</v>
      </c>
      <c r="AG6" s="30">
        <v>3.9140085999999998E-2</v>
      </c>
      <c r="AH6" s="30">
        <v>3.6615361999999999E-2</v>
      </c>
      <c r="AK6" s="12">
        <v>2</v>
      </c>
      <c r="AL6" s="12">
        <v>1.2089799999999999</v>
      </c>
      <c r="AM6" s="12">
        <v>1.0696400000000001</v>
      </c>
      <c r="AN6" s="12">
        <v>0.45171999999999995</v>
      </c>
      <c r="AO6" s="12">
        <v>0.83222000000000007</v>
      </c>
      <c r="AP6" s="12">
        <v>0.80658999999999992</v>
      </c>
      <c r="AT6" s="12">
        <v>2</v>
      </c>
      <c r="AU6" s="12">
        <v>0.50497000000000003</v>
      </c>
      <c r="AV6" s="12">
        <v>0.76388999999999996</v>
      </c>
      <c r="AW6" s="12">
        <v>0.49175000000000002</v>
      </c>
    </row>
    <row r="7" spans="1:49" ht="15.6" x14ac:dyDescent="0.3">
      <c r="A7" s="2" t="s">
        <v>22</v>
      </c>
      <c r="F7" s="1" t="s">
        <v>1</v>
      </c>
      <c r="G7" s="1" t="s">
        <v>21</v>
      </c>
      <c r="J7" s="1"/>
      <c r="K7" s="1"/>
      <c r="L7" s="1"/>
      <c r="M7" s="1"/>
      <c r="N7" s="1"/>
      <c r="O7" s="1"/>
      <c r="P7" s="1"/>
      <c r="Q7" s="1"/>
      <c r="U7" s="10" t="s">
        <v>68</v>
      </c>
      <c r="V7" s="10">
        <v>9.3035022999999994E-2</v>
      </c>
      <c r="W7" s="10">
        <v>6.8028053000000005E-2</v>
      </c>
      <c r="X7" s="10"/>
      <c r="Y7" s="22">
        <v>8.448601E-2</v>
      </c>
      <c r="AD7" s="10"/>
      <c r="AE7" s="10"/>
      <c r="AF7" s="10"/>
      <c r="AG7" s="10"/>
      <c r="AH7" s="10"/>
      <c r="AK7" s="12">
        <v>3</v>
      </c>
      <c r="AL7" s="12">
        <v>1.2189000000000001</v>
      </c>
      <c r="AM7" s="12">
        <v>1.0343</v>
      </c>
      <c r="AN7" s="12">
        <v>0.47250000000000003</v>
      </c>
      <c r="AO7" s="12">
        <v>0.79990000000000006</v>
      </c>
      <c r="AP7" s="12">
        <v>0.82189999999999996</v>
      </c>
      <c r="AT7" s="12">
        <v>3</v>
      </c>
      <c r="AU7" s="12">
        <v>0.37664000000000003</v>
      </c>
      <c r="AV7" s="12">
        <v>0.46939000000000003</v>
      </c>
      <c r="AW7" s="12">
        <v>0.56711999999999996</v>
      </c>
    </row>
    <row r="8" spans="1:49" ht="16.2" thickBot="1" x14ac:dyDescent="0.35">
      <c r="F8" s="1"/>
      <c r="G8" s="1"/>
      <c r="U8" s="10" t="s">
        <v>69</v>
      </c>
      <c r="V8" s="10">
        <v>0.11389599</v>
      </c>
      <c r="W8" s="10">
        <v>4.1856457E-2</v>
      </c>
      <c r="X8" s="10">
        <v>5.1435993999999999E-2</v>
      </c>
      <c r="Y8" s="22">
        <v>7.8452648999999999E-2</v>
      </c>
      <c r="AD8" s="11"/>
      <c r="AE8" s="11"/>
      <c r="AF8" s="11"/>
      <c r="AG8" s="11"/>
      <c r="AH8" s="11"/>
      <c r="AK8" s="12">
        <v>4</v>
      </c>
      <c r="AL8" s="12">
        <v>1.21919</v>
      </c>
      <c r="AM8" s="12">
        <v>1.1671800000000001</v>
      </c>
      <c r="AN8" s="12">
        <v>0.49521999999999999</v>
      </c>
      <c r="AO8" s="12">
        <v>0.85284000000000004</v>
      </c>
      <c r="AP8" s="12">
        <v>0.83222000000000007</v>
      </c>
      <c r="AT8" s="12">
        <v>4</v>
      </c>
      <c r="AU8" s="12">
        <v>0.54637000000000002</v>
      </c>
      <c r="AV8" s="12">
        <v>0.57018000000000002</v>
      </c>
      <c r="AW8" s="12">
        <v>0.50473000000000001</v>
      </c>
    </row>
    <row r="9" spans="1:49" ht="16.8" thickTop="1" thickBot="1" x14ac:dyDescent="0.35">
      <c r="A9" s="2" t="s">
        <v>23</v>
      </c>
      <c r="F9" s="1" t="s">
        <v>30</v>
      </c>
      <c r="G9" s="1"/>
      <c r="U9" s="11"/>
      <c r="V9" s="11"/>
      <c r="W9" s="11"/>
      <c r="X9" s="11"/>
      <c r="Y9" s="11"/>
      <c r="AK9" s="12">
        <v>5</v>
      </c>
      <c r="AL9" s="12">
        <v>1.0312000000000001</v>
      </c>
      <c r="AM9" s="12">
        <v>1.1969699999999999</v>
      </c>
      <c r="AN9" s="12">
        <v>0.45063999999999999</v>
      </c>
      <c r="AO9" s="12">
        <v>0.86351999999999995</v>
      </c>
      <c r="AP9" s="12">
        <v>0.85516999999999999</v>
      </c>
      <c r="AT9" s="12">
        <v>5</v>
      </c>
      <c r="AU9" s="12">
        <v>0.51478999999999997</v>
      </c>
      <c r="AV9" s="12">
        <v>0.53975000000000006</v>
      </c>
      <c r="AW9" s="12">
        <v>0.52563000000000004</v>
      </c>
    </row>
    <row r="10" spans="1:49" ht="16.2" thickTop="1" x14ac:dyDescent="0.3">
      <c r="F10" s="1" t="s">
        <v>31</v>
      </c>
      <c r="G10" s="1" t="s">
        <v>32</v>
      </c>
      <c r="AK10" s="12">
        <v>6</v>
      </c>
      <c r="AL10" s="12">
        <v>1.2520500000000001</v>
      </c>
      <c r="AM10" s="12">
        <v>1.07921</v>
      </c>
      <c r="AN10" s="12">
        <v>0.39537</v>
      </c>
      <c r="AO10" s="12">
        <v>0.87177000000000004</v>
      </c>
      <c r="AP10" s="12">
        <v>0.76105</v>
      </c>
      <c r="AT10" s="12">
        <v>6</v>
      </c>
      <c r="AU10" s="12">
        <v>0.49661999999999995</v>
      </c>
      <c r="AV10" s="12">
        <v>0.62151999999999996</v>
      </c>
      <c r="AW10" s="12">
        <v>0.57711999999999997</v>
      </c>
    </row>
    <row r="11" spans="1:49" ht="15.6" x14ac:dyDescent="0.3">
      <c r="A11" s="2" t="s">
        <v>24</v>
      </c>
      <c r="B11" s="2" t="s">
        <v>25</v>
      </c>
      <c r="C11" s="2" t="s">
        <v>26</v>
      </c>
      <c r="F11" s="1" t="s">
        <v>33</v>
      </c>
      <c r="G11" s="1" t="s">
        <v>34</v>
      </c>
      <c r="AK11" s="12">
        <v>7</v>
      </c>
      <c r="AL11" s="12">
        <v>1.1124700000000001</v>
      </c>
      <c r="AM11" s="12">
        <v>1.15628</v>
      </c>
      <c r="AN11" s="12">
        <v>0.42591999999999997</v>
      </c>
      <c r="AO11" s="12">
        <v>0.77276999999999996</v>
      </c>
      <c r="AP11" s="12">
        <v>0.78884999999999994</v>
      </c>
      <c r="AT11" s="12">
        <v>7</v>
      </c>
      <c r="AU11" s="12">
        <v>0.51336000000000004</v>
      </c>
      <c r="AV11" s="12">
        <v>0.58637000000000006</v>
      </c>
      <c r="AW11" s="12">
        <v>0.53576999999999997</v>
      </c>
    </row>
    <row r="12" spans="1:49" ht="15.6" x14ac:dyDescent="0.3">
      <c r="F12" s="1" t="s">
        <v>35</v>
      </c>
      <c r="G12" s="1" t="s">
        <v>36</v>
      </c>
      <c r="AK12" s="12">
        <v>8</v>
      </c>
      <c r="AL12" s="12">
        <v>2.3416799999999998</v>
      </c>
      <c r="AM12" s="12">
        <v>1.1155600000000001</v>
      </c>
      <c r="AN12" s="12">
        <v>0.45123999999999997</v>
      </c>
      <c r="AO12" s="12">
        <v>0.87651000000000012</v>
      </c>
      <c r="AP12" s="12">
        <v>0.73133000000000004</v>
      </c>
      <c r="AT12" s="12">
        <v>8</v>
      </c>
      <c r="AU12" s="12">
        <v>0.44750000000000001</v>
      </c>
      <c r="AV12" s="12">
        <v>0.55398999999999998</v>
      </c>
      <c r="AW12" s="12">
        <v>0.52524999999999999</v>
      </c>
    </row>
    <row r="13" spans="1:49" ht="15.6" x14ac:dyDescent="0.3">
      <c r="A13" s="2" t="s">
        <v>27</v>
      </c>
      <c r="B13" s="2" t="s">
        <v>28</v>
      </c>
      <c r="C13" s="2" t="s">
        <v>95</v>
      </c>
      <c r="F13" s="1" t="s">
        <v>37</v>
      </c>
      <c r="G13" s="1" t="s">
        <v>38</v>
      </c>
      <c r="AK13" s="12">
        <v>9</v>
      </c>
      <c r="AL13" s="12">
        <v>1.0224</v>
      </c>
      <c r="AM13" s="12">
        <v>1.1759600000000001</v>
      </c>
      <c r="AN13" s="12">
        <v>0.45524000000000003</v>
      </c>
      <c r="AO13" s="12">
        <v>1.1184400000000001</v>
      </c>
      <c r="AP13" s="12">
        <v>0.77305000000000001</v>
      </c>
      <c r="AT13" s="12">
        <v>9</v>
      </c>
      <c r="AU13" s="12">
        <v>0.45032999999999995</v>
      </c>
      <c r="AV13" s="12">
        <v>0.50697000000000003</v>
      </c>
      <c r="AW13" s="12">
        <v>0.52020999999999995</v>
      </c>
    </row>
    <row r="14" spans="1:49" ht="15.6" x14ac:dyDescent="0.3">
      <c r="F14" s="1" t="s">
        <v>39</v>
      </c>
      <c r="G14" s="1">
        <v>0.05</v>
      </c>
      <c r="U14" s="48" t="s">
        <v>70</v>
      </c>
      <c r="V14" s="48"/>
      <c r="W14" s="48"/>
      <c r="X14" s="48"/>
      <c r="Y14" s="48"/>
      <c r="AD14" s="49" t="s">
        <v>58</v>
      </c>
      <c r="AE14" s="49"/>
      <c r="AF14" s="49"/>
      <c r="AG14" s="49"/>
      <c r="AH14" s="49"/>
      <c r="AK14" s="12">
        <v>10</v>
      </c>
      <c r="AL14" s="12">
        <v>1.12917</v>
      </c>
      <c r="AM14" s="12">
        <v>1.28796</v>
      </c>
      <c r="AN14" s="12">
        <v>0.39895000000000003</v>
      </c>
      <c r="AO14" s="12">
        <v>0.87635000000000007</v>
      </c>
      <c r="AP14" s="12">
        <v>0.74537000000000009</v>
      </c>
      <c r="AT14" s="12">
        <v>10</v>
      </c>
      <c r="AU14" s="12">
        <v>0.48842999999999998</v>
      </c>
      <c r="AV14" s="12">
        <v>0.56147000000000002</v>
      </c>
      <c r="AW14" s="12">
        <v>0.45969000000000004</v>
      </c>
    </row>
    <row r="15" spans="1:49" ht="16.2" thickBot="1" x14ac:dyDescent="0.35">
      <c r="F15" s="1"/>
      <c r="G15" s="1"/>
      <c r="U15" s="51" t="s">
        <v>57</v>
      </c>
      <c r="V15" s="51"/>
      <c r="W15" s="51"/>
      <c r="X15" s="51"/>
      <c r="Y15" s="51"/>
      <c r="AD15" s="51" t="s">
        <v>57</v>
      </c>
      <c r="AE15" s="51"/>
      <c r="AF15" s="51"/>
      <c r="AG15" s="51"/>
      <c r="AH15" s="51"/>
      <c r="AK15" s="12">
        <v>11</v>
      </c>
      <c r="AL15" s="12">
        <v>1.03491</v>
      </c>
      <c r="AM15" s="12">
        <v>1.3930699999999998</v>
      </c>
      <c r="AN15" s="12">
        <v>0.40649999999999997</v>
      </c>
      <c r="AO15" s="12">
        <v>0.85102999999999995</v>
      </c>
      <c r="AP15" s="12">
        <v>0.72131000000000001</v>
      </c>
      <c r="AT15" s="12">
        <v>11</v>
      </c>
      <c r="AU15" s="12">
        <v>0.47171999999999997</v>
      </c>
      <c r="AV15" s="12">
        <v>0.56379000000000001</v>
      </c>
      <c r="AW15" s="12">
        <v>0.51096000000000008</v>
      </c>
    </row>
    <row r="16" spans="1:49" ht="16.8" thickTop="1" thickBot="1" x14ac:dyDescent="0.35">
      <c r="F16" s="1" t="s">
        <v>40</v>
      </c>
      <c r="G16" s="1">
        <v>4</v>
      </c>
      <c r="U16" s="8" t="s">
        <v>55</v>
      </c>
      <c r="V16" s="8" t="s">
        <v>64</v>
      </c>
      <c r="W16" s="8" t="s">
        <v>56</v>
      </c>
      <c r="X16" s="8" t="s">
        <v>52</v>
      </c>
      <c r="Y16" s="8" t="s">
        <v>64</v>
      </c>
      <c r="AD16" s="8" t="s">
        <v>55</v>
      </c>
      <c r="AE16" s="8" t="s">
        <v>64</v>
      </c>
      <c r="AF16" s="8" t="s">
        <v>56</v>
      </c>
      <c r="AG16" s="8" t="s">
        <v>52</v>
      </c>
      <c r="AH16" s="8" t="s">
        <v>64</v>
      </c>
      <c r="AK16" s="12">
        <v>12</v>
      </c>
      <c r="AL16" s="12">
        <v>1.06545</v>
      </c>
      <c r="AM16" s="12">
        <v>1.3212899999999999</v>
      </c>
      <c r="AN16" s="12">
        <v>0.4007</v>
      </c>
      <c r="AO16" s="12">
        <v>0.89870000000000005</v>
      </c>
      <c r="AP16" s="12">
        <v>0.9035700000000001</v>
      </c>
      <c r="AT16" s="12">
        <v>12</v>
      </c>
      <c r="AU16" s="12">
        <v>0.52339999999999998</v>
      </c>
      <c r="AV16" s="12">
        <v>0.50002000000000002</v>
      </c>
      <c r="AW16" s="12">
        <v>0.54720000000000002</v>
      </c>
    </row>
    <row r="17" spans="6:49" ht="16.2" thickTop="1" x14ac:dyDescent="0.3">
      <c r="F17" s="1" t="s">
        <v>41</v>
      </c>
      <c r="G17" s="1">
        <v>0</v>
      </c>
      <c r="U17" s="10" t="s">
        <v>65</v>
      </c>
      <c r="V17" s="10">
        <f>(V4*100)/$V4</f>
        <v>100</v>
      </c>
      <c r="W17" s="10">
        <f t="shared" ref="W17:Y17" si="0">(W4*100)/$V4</f>
        <v>64.8395830377398</v>
      </c>
      <c r="X17" s="10">
        <f t="shared" si="0"/>
        <v>41.797800968720445</v>
      </c>
      <c r="Y17" s="10">
        <f t="shared" si="0"/>
        <v>76.610947395515481</v>
      </c>
      <c r="AD17" s="10" t="s">
        <v>73</v>
      </c>
      <c r="AE17" s="10">
        <f>(AE4*100)/$AE4</f>
        <v>100</v>
      </c>
      <c r="AF17" s="10">
        <f t="shared" ref="AF17:AH17" si="1">(AF4*100)/$AE4</f>
        <v>88.441148480568685</v>
      </c>
      <c r="AG17" s="10">
        <f t="shared" si="1"/>
        <v>70.376121012475735</v>
      </c>
      <c r="AH17" s="10">
        <f t="shared" si="1"/>
        <v>96.996428875866712</v>
      </c>
      <c r="AK17" s="12">
        <v>13</v>
      </c>
      <c r="AL17" s="12">
        <v>1.1909100000000001</v>
      </c>
      <c r="AM17" s="12">
        <v>1.36721</v>
      </c>
      <c r="AN17" s="12">
        <v>0.41850999999999999</v>
      </c>
      <c r="AO17" s="12">
        <v>0.93406</v>
      </c>
      <c r="AP17" s="12">
        <v>0.82787999999999995</v>
      </c>
      <c r="AT17" s="12">
        <v>13</v>
      </c>
      <c r="AU17" s="12">
        <v>0.49051999999999996</v>
      </c>
      <c r="AV17" s="12">
        <v>0.53469999999999995</v>
      </c>
      <c r="AW17" s="12">
        <v>0.49941000000000002</v>
      </c>
    </row>
    <row r="18" spans="6:49" ht="15.6" x14ac:dyDescent="0.3">
      <c r="U18" s="10" t="s">
        <v>66</v>
      </c>
      <c r="V18" s="10">
        <f t="shared" ref="V18:Y21" si="2">(V5*100)/$V5</f>
        <v>100</v>
      </c>
      <c r="W18" s="10">
        <f t="shared" si="2"/>
        <v>62.750656822216868</v>
      </c>
      <c r="X18" s="10">
        <f t="shared" si="2"/>
        <v>73.848073208768952</v>
      </c>
      <c r="Y18" s="10">
        <f t="shared" si="2"/>
        <v>117.54053278240197</v>
      </c>
      <c r="AD18" s="10" t="s">
        <v>74</v>
      </c>
      <c r="AE18" s="10">
        <f t="shared" ref="AE18:AH19" si="3">(AE5*100)/$AE5</f>
        <v>100</v>
      </c>
      <c r="AF18" s="10">
        <f t="shared" si="3"/>
        <v>120.63783122861058</v>
      </c>
      <c r="AG18" s="10">
        <f t="shared" si="3"/>
        <v>113.57796397018178</v>
      </c>
      <c r="AH18" s="10">
        <f t="shared" si="3"/>
        <v>94.30246315329893</v>
      </c>
      <c r="AK18" s="12">
        <v>14</v>
      </c>
      <c r="AL18" s="12">
        <v>1.2111499999999999</v>
      </c>
      <c r="AM18" s="12">
        <v>1.3418299999999999</v>
      </c>
      <c r="AN18" s="12">
        <v>0.46462000000000003</v>
      </c>
      <c r="AO18" s="12">
        <v>0.90720999999999996</v>
      </c>
      <c r="AP18" s="12">
        <v>0.94401000000000002</v>
      </c>
      <c r="AT18" s="12">
        <v>14</v>
      </c>
      <c r="AU18" s="12">
        <v>0.60209999999999997</v>
      </c>
      <c r="AV18" s="12">
        <v>0.73242000000000007</v>
      </c>
      <c r="AW18" s="12">
        <v>0.47773999999999994</v>
      </c>
    </row>
    <row r="19" spans="6:49" ht="15.6" x14ac:dyDescent="0.3">
      <c r="U19" s="10" t="s">
        <v>67</v>
      </c>
      <c r="V19" s="10">
        <f t="shared" si="2"/>
        <v>100</v>
      </c>
      <c r="W19" s="10">
        <f t="shared" si="2"/>
        <v>16.850989264382502</v>
      </c>
      <c r="X19" s="10">
        <f t="shared" si="2"/>
        <v>63.914273758933213</v>
      </c>
      <c r="Y19" s="10">
        <f t="shared" si="2"/>
        <v>110.51187571457719</v>
      </c>
      <c r="AD19" s="10" t="s">
        <v>75</v>
      </c>
      <c r="AE19" s="10">
        <f t="shared" si="3"/>
        <v>100</v>
      </c>
      <c r="AF19" s="10">
        <f t="shared" si="3"/>
        <v>93.236375346842394</v>
      </c>
      <c r="AG19" s="10">
        <f t="shared" si="3"/>
        <v>100.37109013278446</v>
      </c>
      <c r="AH19" s="10">
        <f t="shared" si="3"/>
        <v>93.896671549125656</v>
      </c>
      <c r="AK19" s="12">
        <v>15</v>
      </c>
      <c r="AL19" s="12">
        <v>1.1593899999999999</v>
      </c>
      <c r="AM19" s="12">
        <v>1.1645700000000001</v>
      </c>
      <c r="AN19" s="12">
        <v>0.34417000000000003</v>
      </c>
      <c r="AO19" s="12">
        <v>1.0877399999999999</v>
      </c>
      <c r="AP19" s="12">
        <v>0.73807999999999996</v>
      </c>
      <c r="AT19" s="12">
        <v>15</v>
      </c>
      <c r="AU19" s="12">
        <v>0.4819</v>
      </c>
      <c r="AV19" s="12">
        <v>0.56352000000000002</v>
      </c>
      <c r="AW19" s="12">
        <v>0.50468000000000002</v>
      </c>
    </row>
    <row r="20" spans="6:49" ht="15.6" x14ac:dyDescent="0.3">
      <c r="U20" s="10" t="s">
        <v>68</v>
      </c>
      <c r="V20" s="10">
        <f t="shared" si="2"/>
        <v>100</v>
      </c>
      <c r="W20" s="10">
        <f t="shared" si="2"/>
        <v>73.120907381298764</v>
      </c>
      <c r="X20" s="10"/>
      <c r="Y20" s="10">
        <f t="shared" si="2"/>
        <v>90.810973411593622</v>
      </c>
      <c r="AD20" s="10"/>
      <c r="AE20" s="10"/>
      <c r="AF20" s="10"/>
      <c r="AG20" s="10"/>
      <c r="AH20" s="10"/>
      <c r="AK20" s="15">
        <v>16</v>
      </c>
      <c r="AL20" s="13">
        <v>0.73853782000000012</v>
      </c>
      <c r="AM20" s="13">
        <v>0.28096389999999999</v>
      </c>
      <c r="AN20" s="13">
        <v>1.6299999999999999E-2</v>
      </c>
      <c r="AO20" s="13">
        <v>0.36670055000000001</v>
      </c>
      <c r="AP20" s="13">
        <v>0.14956099</v>
      </c>
      <c r="AT20" s="15">
        <v>16</v>
      </c>
      <c r="AU20" s="13">
        <v>0.49045</v>
      </c>
      <c r="AV20" s="13">
        <v>0.50819999999999999</v>
      </c>
      <c r="AW20" s="13">
        <v>0.49221000000000004</v>
      </c>
    </row>
    <row r="21" spans="6:49" ht="16.2" thickBot="1" x14ac:dyDescent="0.35">
      <c r="U21" s="10" t="s">
        <v>69</v>
      </c>
      <c r="V21" s="10">
        <f t="shared" si="2"/>
        <v>100</v>
      </c>
      <c r="W21" s="10">
        <f t="shared" si="2"/>
        <v>36.749719634554296</v>
      </c>
      <c r="X21" s="10">
        <f t="shared" si="2"/>
        <v>45.16049599287912</v>
      </c>
      <c r="Y21" s="10">
        <f t="shared" si="2"/>
        <v>68.880957968757286</v>
      </c>
      <c r="AD21" s="11"/>
      <c r="AE21" s="11"/>
      <c r="AF21" s="11"/>
      <c r="AG21" s="11"/>
      <c r="AH21" s="11"/>
      <c r="AK21" s="15">
        <v>17</v>
      </c>
      <c r="AL21" s="13">
        <v>0.35464912999999998</v>
      </c>
      <c r="AM21" s="13">
        <v>0.25190817999999998</v>
      </c>
      <c r="AN21" s="13">
        <v>1.6299999999999999E-2</v>
      </c>
      <c r="AO21" s="13">
        <v>0.34237311999999998</v>
      </c>
      <c r="AP21" s="13">
        <v>0.15211481000000002</v>
      </c>
      <c r="AT21" s="15">
        <v>17</v>
      </c>
      <c r="AU21" s="13">
        <v>0.51564999999999994</v>
      </c>
      <c r="AV21" s="13">
        <v>0.52061000000000002</v>
      </c>
      <c r="AW21" s="13">
        <v>0.46746999999999994</v>
      </c>
    </row>
    <row r="22" spans="6:49" ht="16.8" thickTop="1" thickBot="1" x14ac:dyDescent="0.35">
      <c r="U22" s="11"/>
      <c r="V22" s="11"/>
      <c r="W22" s="11"/>
      <c r="X22" s="11"/>
      <c r="Y22" s="11"/>
      <c r="AK22" s="15">
        <v>18</v>
      </c>
      <c r="AL22" s="13">
        <v>0.18451162999999998</v>
      </c>
      <c r="AM22" s="13">
        <v>0.25402114999999997</v>
      </c>
      <c r="AN22" s="13">
        <v>1.6299999999999999E-2</v>
      </c>
      <c r="AO22" s="13">
        <v>0.38266453</v>
      </c>
      <c r="AP22" s="13">
        <v>0.15798166999999999</v>
      </c>
      <c r="AT22" s="15">
        <v>18</v>
      </c>
      <c r="AU22" s="13">
        <v>0.48597000000000001</v>
      </c>
      <c r="AV22" s="13">
        <v>0.46550000000000002</v>
      </c>
      <c r="AW22" s="13">
        <v>0.47628999999999999</v>
      </c>
    </row>
    <row r="23" spans="6:49" ht="16.2" thickTop="1" x14ac:dyDescent="0.3">
      <c r="AK23" s="15">
        <v>19</v>
      </c>
      <c r="AL23" s="13">
        <v>0.13404357</v>
      </c>
      <c r="AM23" s="13">
        <v>0.24603858000000001</v>
      </c>
      <c r="AN23" s="13">
        <v>1.6299999999999999E-2</v>
      </c>
      <c r="AO23" s="13">
        <v>0.38763588999999998</v>
      </c>
      <c r="AP23" s="13">
        <v>0.16988304999999998</v>
      </c>
      <c r="AT23" s="15">
        <v>19</v>
      </c>
      <c r="AU23" s="13">
        <v>0.44082000000000005</v>
      </c>
      <c r="AV23" s="13">
        <v>0.62427999999999995</v>
      </c>
      <c r="AW23" s="13">
        <v>0.42370999999999998</v>
      </c>
    </row>
    <row r="24" spans="6:49" ht="15.6" x14ac:dyDescent="0.3">
      <c r="F24" s="45" t="s">
        <v>197</v>
      </c>
      <c r="G24" s="45"/>
      <c r="H24" s="45"/>
      <c r="I24" s="45"/>
      <c r="J24" s="45"/>
      <c r="K24" s="45"/>
      <c r="L24" s="45"/>
      <c r="M24" s="45"/>
      <c r="AK24" s="15">
        <v>20</v>
      </c>
      <c r="AL24" s="13">
        <v>0.11996372999999999</v>
      </c>
      <c r="AM24" s="13">
        <v>0.26456101999999998</v>
      </c>
      <c r="AN24" s="13">
        <v>1.6299999999999999E-2</v>
      </c>
      <c r="AO24" s="13">
        <v>0.39469234999999997</v>
      </c>
      <c r="AP24" s="13">
        <v>0.16040401999999998</v>
      </c>
      <c r="AT24" s="15">
        <v>20</v>
      </c>
      <c r="AU24" s="13">
        <v>0.50161999999999995</v>
      </c>
      <c r="AV24" s="13">
        <v>0.60444999999999993</v>
      </c>
      <c r="AW24" s="13">
        <v>0.53725000000000001</v>
      </c>
    </row>
    <row r="25" spans="6:49" ht="15.6" x14ac:dyDescent="0.3">
      <c r="AK25" s="15">
        <v>21</v>
      </c>
      <c r="AL25" s="13">
        <v>0.15169785999999999</v>
      </c>
      <c r="AM25" s="13">
        <v>0.35272414000000002</v>
      </c>
      <c r="AN25" s="13">
        <v>1.6299999999999999E-2</v>
      </c>
      <c r="AO25" s="13">
        <v>0.42249334999999999</v>
      </c>
      <c r="AP25" s="13">
        <v>0.16004124000000003</v>
      </c>
      <c r="AT25" s="15">
        <v>21</v>
      </c>
      <c r="AU25" s="13">
        <v>0.46683000000000002</v>
      </c>
      <c r="AV25" s="13">
        <v>0.60633000000000004</v>
      </c>
      <c r="AW25" s="13">
        <v>0.44055</v>
      </c>
    </row>
    <row r="26" spans="6:49" ht="15.6" x14ac:dyDescent="0.3">
      <c r="AK26" s="15">
        <v>22</v>
      </c>
      <c r="AL26" s="13">
        <v>0.15233405999999999</v>
      </c>
      <c r="AM26" s="13">
        <v>0.28977259</v>
      </c>
      <c r="AN26" s="13">
        <v>1.6299999999999999E-2</v>
      </c>
      <c r="AO26" s="13">
        <v>0.71975937000000001</v>
      </c>
      <c r="AP26" s="13">
        <v>0.15900762999999998</v>
      </c>
      <c r="AT26" s="15">
        <v>22</v>
      </c>
      <c r="AU26" s="13">
        <v>0.52893999999999997</v>
      </c>
      <c r="AV26" s="13">
        <v>0.54947999999999997</v>
      </c>
      <c r="AW26" s="13">
        <v>0.47162999999999999</v>
      </c>
    </row>
    <row r="27" spans="6:49" ht="15.6" x14ac:dyDescent="0.3">
      <c r="F27" s="2" t="s">
        <v>24</v>
      </c>
      <c r="G27" s="2" t="s">
        <v>28</v>
      </c>
      <c r="H27" s="2" t="s">
        <v>209</v>
      </c>
      <c r="AK27" s="15">
        <v>23</v>
      </c>
      <c r="AL27" s="13">
        <v>0.15093756999999999</v>
      </c>
      <c r="AM27" s="13">
        <v>0.35982829999999999</v>
      </c>
      <c r="AN27" s="13">
        <v>1.6299999999999999E-2</v>
      </c>
      <c r="AO27" s="13">
        <v>0.66810869999999989</v>
      </c>
      <c r="AP27" s="13">
        <v>0.16192129</v>
      </c>
      <c r="AT27" s="15">
        <v>23</v>
      </c>
      <c r="AU27" s="13">
        <v>0.60491000000000006</v>
      </c>
      <c r="AV27" s="13">
        <v>0.56640000000000001</v>
      </c>
      <c r="AW27" s="13">
        <v>0.55984</v>
      </c>
    </row>
    <row r="28" spans="6:49" ht="15.6" x14ac:dyDescent="0.3">
      <c r="AK28" s="15">
        <v>24</v>
      </c>
      <c r="AL28" s="13">
        <v>0.15466157</v>
      </c>
      <c r="AM28" s="13">
        <v>0.53765498</v>
      </c>
      <c r="AN28" s="13">
        <v>1.6299999999999999E-2</v>
      </c>
      <c r="AO28" s="13">
        <v>0.58277045999999999</v>
      </c>
      <c r="AP28" s="13">
        <v>0.14747874999999999</v>
      </c>
      <c r="AT28" s="15">
        <v>24</v>
      </c>
      <c r="AU28" s="13">
        <v>0.51387000000000005</v>
      </c>
      <c r="AV28" s="13">
        <v>0.51946999999999999</v>
      </c>
      <c r="AW28" s="13">
        <v>0.46618999999999999</v>
      </c>
    </row>
    <row r="29" spans="6:49" ht="15.6" x14ac:dyDescent="0.3">
      <c r="F29" s="2" t="s">
        <v>27</v>
      </c>
      <c r="G29" s="2" t="s">
        <v>28</v>
      </c>
      <c r="H29" s="2" t="s">
        <v>210</v>
      </c>
      <c r="AK29" s="15">
        <v>25</v>
      </c>
      <c r="AL29" s="13">
        <v>0.15640989</v>
      </c>
      <c r="AM29" s="13">
        <v>0.94538999999999995</v>
      </c>
      <c r="AN29" s="13">
        <v>1.6299999999999999E-2</v>
      </c>
      <c r="AO29" s="13">
        <v>0.52753240999999995</v>
      </c>
      <c r="AP29" s="13">
        <v>0.14797631999999999</v>
      </c>
      <c r="AT29" s="15">
        <v>25</v>
      </c>
      <c r="AU29" s="13">
        <v>0.41918</v>
      </c>
      <c r="AV29" s="13">
        <v>0.56581000000000004</v>
      </c>
      <c r="AW29" s="13">
        <v>0.42048000000000002</v>
      </c>
    </row>
    <row r="30" spans="6:49" ht="15.6" x14ac:dyDescent="0.3">
      <c r="AK30" s="15">
        <v>26</v>
      </c>
      <c r="AL30" s="13">
        <v>0.16117139999999999</v>
      </c>
      <c r="AM30" s="13">
        <v>1.0352000000000001</v>
      </c>
      <c r="AN30" s="13">
        <v>1.6299999999999999E-2</v>
      </c>
      <c r="AO30" s="13">
        <v>0.44971601999999999</v>
      </c>
      <c r="AP30" s="13">
        <v>0.14205603999999999</v>
      </c>
      <c r="AT30" s="15">
        <v>26</v>
      </c>
      <c r="AU30" s="13">
        <v>0.49999000000000005</v>
      </c>
      <c r="AV30" s="13">
        <v>0.56484999999999996</v>
      </c>
      <c r="AW30" s="13">
        <v>0.51068000000000002</v>
      </c>
    </row>
    <row r="31" spans="6:49" ht="15.6" x14ac:dyDescent="0.3">
      <c r="F31" s="2" t="s">
        <v>211</v>
      </c>
      <c r="G31" s="2" t="s">
        <v>202</v>
      </c>
      <c r="H31" s="2" t="s">
        <v>203</v>
      </c>
      <c r="I31" s="2" t="s">
        <v>212</v>
      </c>
      <c r="J31" s="2" t="s">
        <v>213</v>
      </c>
      <c r="K31" s="2" t="s">
        <v>214</v>
      </c>
      <c r="AK31" s="15">
        <v>27</v>
      </c>
      <c r="AL31" s="13">
        <v>0.21307588</v>
      </c>
      <c r="AM31" s="13">
        <v>0.90698000000000001</v>
      </c>
      <c r="AN31" s="13">
        <v>0.15859000000000001</v>
      </c>
      <c r="AO31" s="13">
        <v>0.45333881999999998</v>
      </c>
      <c r="AP31" s="13">
        <v>0.12420634</v>
      </c>
      <c r="AT31" s="15">
        <v>27</v>
      </c>
      <c r="AU31" s="13">
        <v>0.54888999999999999</v>
      </c>
      <c r="AV31" s="13">
        <v>0.64629000000000003</v>
      </c>
      <c r="AW31" s="13">
        <v>0.52275000000000005</v>
      </c>
    </row>
    <row r="32" spans="6:49" ht="15.6" x14ac:dyDescent="0.3">
      <c r="F32" s="2" t="s">
        <v>205</v>
      </c>
      <c r="G32" s="2">
        <v>5</v>
      </c>
      <c r="H32" s="2">
        <v>0</v>
      </c>
      <c r="I32" s="2">
        <v>50.862000000000002</v>
      </c>
      <c r="J32" s="2">
        <v>23.388000000000002</v>
      </c>
      <c r="K32" s="2">
        <v>10.46</v>
      </c>
      <c r="AK32" s="15">
        <v>28</v>
      </c>
      <c r="AL32" s="13">
        <v>0.64848000000000006</v>
      </c>
      <c r="AM32" s="13">
        <v>1.0631900000000001</v>
      </c>
      <c r="AN32" s="13">
        <v>0.17863000000000001</v>
      </c>
      <c r="AO32" s="13">
        <v>0.63252230000000009</v>
      </c>
      <c r="AP32" s="13">
        <v>0.12070731</v>
      </c>
      <c r="AT32" s="15">
        <v>28</v>
      </c>
      <c r="AU32" s="13">
        <v>0.49604000000000004</v>
      </c>
      <c r="AV32" s="13">
        <v>0.59250999999999998</v>
      </c>
      <c r="AW32" s="13">
        <v>0.47170999999999996</v>
      </c>
    </row>
    <row r="33" spans="6:49" ht="15.6" x14ac:dyDescent="0.3">
      <c r="F33" s="2" t="s">
        <v>21</v>
      </c>
      <c r="G33" s="2">
        <v>3</v>
      </c>
      <c r="H33" s="2">
        <v>0</v>
      </c>
      <c r="I33" s="2">
        <v>100.77200000000001</v>
      </c>
      <c r="J33" s="2">
        <v>17.370999999999999</v>
      </c>
      <c r="K33" s="2">
        <v>10.029</v>
      </c>
      <c r="AK33" s="15">
        <v>29</v>
      </c>
      <c r="AL33" s="13">
        <v>0.58804000000000001</v>
      </c>
      <c r="AM33" s="13">
        <v>1.4248700000000001</v>
      </c>
      <c r="AN33" s="13">
        <v>0.21717</v>
      </c>
      <c r="AO33" s="12">
        <v>2.9488700000000003</v>
      </c>
      <c r="AP33" s="13">
        <v>0.11313655</v>
      </c>
      <c r="AT33" s="15">
        <v>29</v>
      </c>
      <c r="AU33" s="13">
        <v>0.41083000000000003</v>
      </c>
      <c r="AV33" s="13">
        <v>0.56388000000000005</v>
      </c>
      <c r="AW33" s="13">
        <v>0.47531999999999996</v>
      </c>
    </row>
    <row r="34" spans="6:49" ht="15.6" x14ac:dyDescent="0.3">
      <c r="AK34" s="15">
        <v>30</v>
      </c>
      <c r="AL34" s="13">
        <v>0.67350999999999994</v>
      </c>
      <c r="AM34" s="13">
        <v>0.97515000000000007</v>
      </c>
      <c r="AN34" s="13">
        <v>0.24400000000000002</v>
      </c>
      <c r="AO34" s="12">
        <v>1.08667</v>
      </c>
      <c r="AP34" s="13">
        <v>0.11326889999999999</v>
      </c>
      <c r="AT34" s="15">
        <v>30</v>
      </c>
      <c r="AU34" s="13">
        <v>0.50477000000000005</v>
      </c>
      <c r="AV34" s="13">
        <v>0.66392999999999991</v>
      </c>
      <c r="AW34" s="13">
        <v>0.48259000000000002</v>
      </c>
    </row>
    <row r="35" spans="6:49" ht="15.6" x14ac:dyDescent="0.3">
      <c r="F35" s="2" t="s">
        <v>215</v>
      </c>
      <c r="G35" s="2">
        <v>-49.908999999999999</v>
      </c>
      <c r="AK35" s="15">
        <v>31</v>
      </c>
      <c r="AL35" s="13">
        <v>0.72692000000000001</v>
      </c>
      <c r="AM35" s="13">
        <v>0.98856999999999995</v>
      </c>
      <c r="AN35" s="13">
        <v>0.25558000000000003</v>
      </c>
      <c r="AO35" s="12">
        <v>1.02078</v>
      </c>
      <c r="AP35" s="13">
        <v>0.10465937</v>
      </c>
      <c r="AT35" s="15">
        <v>31</v>
      </c>
      <c r="AU35" s="13">
        <v>0.54459000000000002</v>
      </c>
      <c r="AV35" s="13">
        <v>0.62541999999999998</v>
      </c>
      <c r="AW35" s="13">
        <v>0.44491000000000003</v>
      </c>
    </row>
    <row r="36" spans="6:49" ht="15.6" x14ac:dyDescent="0.3">
      <c r="AK36" s="15">
        <v>32</v>
      </c>
      <c r="AL36" s="13">
        <v>0.67054999999999998</v>
      </c>
      <c r="AM36" s="13">
        <v>1.0057499999999999</v>
      </c>
      <c r="AN36" s="13">
        <v>0.88347999999999993</v>
      </c>
      <c r="AO36" s="12">
        <v>0.95034999999999992</v>
      </c>
      <c r="AP36" s="13">
        <v>0.11509715000000001</v>
      </c>
      <c r="AT36" s="15">
        <v>32</v>
      </c>
      <c r="AU36" s="13">
        <v>0.55161000000000004</v>
      </c>
      <c r="AV36" s="13">
        <v>0.51549</v>
      </c>
      <c r="AW36" s="13">
        <v>0.47387000000000001</v>
      </c>
    </row>
    <row r="37" spans="6:49" ht="15.6" x14ac:dyDescent="0.3">
      <c r="F37" s="2" t="s">
        <v>216</v>
      </c>
      <c r="AK37" s="12">
        <v>33</v>
      </c>
      <c r="AL37" s="13">
        <v>0.93905000000000005</v>
      </c>
      <c r="AM37" s="13">
        <v>1.2526599999999999</v>
      </c>
      <c r="AN37" s="12">
        <v>0.7077</v>
      </c>
      <c r="AO37" s="12">
        <v>1.04599</v>
      </c>
      <c r="AP37" s="13">
        <v>0.44572000000000001</v>
      </c>
      <c r="AT37" s="12">
        <v>33</v>
      </c>
      <c r="AU37" s="13">
        <v>1.1297899999999998</v>
      </c>
      <c r="AV37" s="13">
        <v>0.59648000000000001</v>
      </c>
      <c r="AW37" s="13">
        <v>0.45387</v>
      </c>
    </row>
    <row r="38" spans="6:49" ht="15.6" x14ac:dyDescent="0.3">
      <c r="AK38" s="12">
        <v>34</v>
      </c>
      <c r="AL38" s="13">
        <v>1.0124200000000001</v>
      </c>
      <c r="AM38" s="13">
        <v>1.7058400000000002</v>
      </c>
      <c r="AN38" s="12">
        <v>0.46925</v>
      </c>
      <c r="AO38" s="12">
        <v>1.05928</v>
      </c>
      <c r="AP38" s="13">
        <v>0.46911000000000003</v>
      </c>
      <c r="AT38" s="12">
        <v>34</v>
      </c>
      <c r="AU38" s="13">
        <v>0.41682999999999998</v>
      </c>
      <c r="AV38" s="13">
        <v>0.62278999999999995</v>
      </c>
      <c r="AW38" s="13">
        <v>0.49464000000000002</v>
      </c>
    </row>
    <row r="39" spans="6:49" ht="15.6" x14ac:dyDescent="0.3">
      <c r="F39" s="2" t="s">
        <v>217</v>
      </c>
      <c r="AK39" s="12">
        <v>35</v>
      </c>
      <c r="AL39" s="13">
        <v>1.0343</v>
      </c>
      <c r="AM39" s="13">
        <v>1.5769900000000001</v>
      </c>
      <c r="AN39" s="12">
        <v>0.47579000000000005</v>
      </c>
      <c r="AO39" s="12">
        <v>1.1722299999999999</v>
      </c>
      <c r="AP39" s="13">
        <v>0.62334000000000001</v>
      </c>
      <c r="AT39" s="12">
        <v>35</v>
      </c>
      <c r="AU39" s="13">
        <v>0.48468999999999995</v>
      </c>
      <c r="AV39" s="13">
        <v>0.48202</v>
      </c>
      <c r="AW39" s="13">
        <v>0.42220000000000002</v>
      </c>
    </row>
    <row r="40" spans="6:49" ht="15.6" x14ac:dyDescent="0.3">
      <c r="AK40" s="12">
        <v>36</v>
      </c>
      <c r="AL40" s="13">
        <v>1.64194</v>
      </c>
      <c r="AM40" s="12">
        <v>2.2186900000000001</v>
      </c>
      <c r="AN40" s="12">
        <v>0.48134000000000005</v>
      </c>
      <c r="AO40" s="12">
        <v>0.99164000000000008</v>
      </c>
      <c r="AP40" s="13">
        <v>1.06609</v>
      </c>
      <c r="AT40" s="12">
        <v>36</v>
      </c>
      <c r="AU40" s="13">
        <v>0.47746999999999995</v>
      </c>
      <c r="AV40" s="13">
        <v>0.56841999999999993</v>
      </c>
      <c r="AW40" s="13">
        <v>0.49169999999999997</v>
      </c>
    </row>
    <row r="41" spans="6:49" ht="15.6" x14ac:dyDescent="0.3">
      <c r="AK41" s="12">
        <v>37</v>
      </c>
      <c r="AL41" s="13">
        <v>0.66780000000000006</v>
      </c>
      <c r="AM41" s="12">
        <v>2.0286399999999998</v>
      </c>
      <c r="AN41" s="12">
        <v>0.52810999999999997</v>
      </c>
      <c r="AO41" s="12">
        <v>1.0565599999999999</v>
      </c>
      <c r="AP41" s="13">
        <v>0.55913999999999997</v>
      </c>
      <c r="AT41" s="12">
        <v>37</v>
      </c>
      <c r="AU41" s="13">
        <v>0.59397999999999995</v>
      </c>
      <c r="AV41" s="13">
        <v>0.73689000000000004</v>
      </c>
      <c r="AW41" s="13">
        <v>0.43418999999999996</v>
      </c>
    </row>
    <row r="42" spans="6:49" ht="15.6" x14ac:dyDescent="0.3">
      <c r="AK42" s="12">
        <v>38</v>
      </c>
      <c r="AL42" s="13">
        <v>0.73311000000000004</v>
      </c>
      <c r="AM42" s="12">
        <v>1.5644800000000001</v>
      </c>
      <c r="AN42" s="12">
        <v>0.46994000000000002</v>
      </c>
      <c r="AO42" s="12">
        <v>1.0922999999999998</v>
      </c>
      <c r="AP42" s="13">
        <v>0.50172000000000005</v>
      </c>
      <c r="AT42" s="12">
        <v>38</v>
      </c>
      <c r="AU42" s="13">
        <v>0.51174999999999993</v>
      </c>
      <c r="AV42" s="13">
        <v>0.59167999999999998</v>
      </c>
      <c r="AW42" s="13">
        <v>0.51739000000000002</v>
      </c>
    </row>
    <row r="43" spans="6:49" ht="15.6" x14ac:dyDescent="0.3">
      <c r="AK43" s="12">
        <v>39</v>
      </c>
      <c r="AL43" s="13">
        <v>0.90837999999999997</v>
      </c>
      <c r="AM43" s="12">
        <v>1.5593599999999999</v>
      </c>
      <c r="AN43" s="12">
        <v>0.49767</v>
      </c>
      <c r="AO43" s="12">
        <v>1.1061799999999999</v>
      </c>
      <c r="AP43" s="13">
        <v>0.54376000000000002</v>
      </c>
      <c r="AT43" s="12">
        <v>39</v>
      </c>
      <c r="AU43" s="13">
        <v>0.52013999999999994</v>
      </c>
      <c r="AV43" s="13">
        <v>0.55641999999999991</v>
      </c>
      <c r="AW43" s="13">
        <v>0.49532999999999999</v>
      </c>
    </row>
    <row r="44" spans="6:49" ht="15.6" x14ac:dyDescent="0.3">
      <c r="AK44" s="12">
        <v>40</v>
      </c>
      <c r="AL44" s="13">
        <v>0.80293999999999999</v>
      </c>
      <c r="AM44" s="12">
        <v>1.36286</v>
      </c>
      <c r="AN44" s="12">
        <v>0.48846000000000001</v>
      </c>
      <c r="AO44" s="12">
        <v>0.96816999999999998</v>
      </c>
      <c r="AP44" s="13">
        <v>0.72384000000000004</v>
      </c>
      <c r="AT44" s="12">
        <v>40</v>
      </c>
      <c r="AU44" s="12">
        <v>0.53621000000000008</v>
      </c>
      <c r="AV44" s="13">
        <v>0.58099999999999996</v>
      </c>
      <c r="AW44" s="13">
        <v>0.54535</v>
      </c>
    </row>
    <row r="45" spans="6:49" ht="15.6" x14ac:dyDescent="0.3">
      <c r="AK45" s="12">
        <v>41</v>
      </c>
      <c r="AL45" s="13">
        <v>0.79037999999999997</v>
      </c>
      <c r="AM45" s="12">
        <v>1.3612099999999998</v>
      </c>
      <c r="AN45" s="12">
        <v>0.47300000000000003</v>
      </c>
      <c r="AO45" s="12">
        <v>1.1080700000000001</v>
      </c>
      <c r="AP45" s="13">
        <v>0.71701999999999999</v>
      </c>
      <c r="AT45" s="12">
        <v>41</v>
      </c>
      <c r="AU45" s="12">
        <v>0.47739999999999999</v>
      </c>
      <c r="AV45" s="13">
        <v>0.44238</v>
      </c>
      <c r="AW45" s="13">
        <v>0.49575000000000002</v>
      </c>
    </row>
    <row r="46" spans="6:49" ht="15.6" x14ac:dyDescent="0.3">
      <c r="AK46" s="12">
        <v>42</v>
      </c>
      <c r="AL46" s="13">
        <v>0.89149000000000012</v>
      </c>
      <c r="AM46" s="12">
        <v>1.19981</v>
      </c>
      <c r="AN46" s="12">
        <v>0.48172999999999999</v>
      </c>
      <c r="AO46" s="12">
        <v>0.88922000000000001</v>
      </c>
      <c r="AP46" s="13">
        <v>0.84489999999999998</v>
      </c>
      <c r="AT46" s="12">
        <v>42</v>
      </c>
      <c r="AU46" s="12">
        <v>0.44675999999999999</v>
      </c>
      <c r="AV46" s="13">
        <v>0.68203000000000003</v>
      </c>
      <c r="AW46" s="13">
        <v>0.52244999999999997</v>
      </c>
    </row>
    <row r="47" spans="6:49" ht="15.6" x14ac:dyDescent="0.3">
      <c r="AK47" s="12">
        <v>43</v>
      </c>
      <c r="AL47" s="12">
        <v>2.1678299999999999</v>
      </c>
      <c r="AM47" s="12">
        <v>1.11341</v>
      </c>
      <c r="AN47" s="12">
        <v>0.42507999999999996</v>
      </c>
      <c r="AO47" s="12"/>
      <c r="AP47" s="13">
        <v>0.81060999999999994</v>
      </c>
      <c r="AT47" s="12">
        <v>43</v>
      </c>
      <c r="AU47" s="12">
        <v>0.46328000000000003</v>
      </c>
      <c r="AV47" s="13">
        <v>0.64227000000000012</v>
      </c>
      <c r="AW47" s="13">
        <v>0.45688000000000001</v>
      </c>
    </row>
    <row r="48" spans="6:49" ht="15.6" x14ac:dyDescent="0.3">
      <c r="AK48" s="12">
        <v>44</v>
      </c>
      <c r="AL48" s="12">
        <v>1.5957399999999999</v>
      </c>
      <c r="AM48" s="12">
        <v>1.25796</v>
      </c>
      <c r="AN48" s="12">
        <v>0.47885999999999995</v>
      </c>
      <c r="AO48" s="12"/>
      <c r="AP48" s="13">
        <v>0.81235999999999997</v>
      </c>
      <c r="AT48" s="12">
        <v>44</v>
      </c>
      <c r="AU48" s="12">
        <v>0.47613000000000005</v>
      </c>
      <c r="AV48" s="13">
        <v>0.56583000000000006</v>
      </c>
      <c r="AW48" s="13">
        <v>0.46045000000000003</v>
      </c>
    </row>
    <row r="49" spans="37:49" ht="15.6" x14ac:dyDescent="0.3">
      <c r="AK49" s="12">
        <v>45</v>
      </c>
      <c r="AL49" s="12">
        <v>1.51332</v>
      </c>
      <c r="AM49" s="12">
        <v>1.18</v>
      </c>
      <c r="AN49" s="12">
        <v>0.51578000000000002</v>
      </c>
      <c r="AO49" s="12"/>
      <c r="AP49" s="13">
        <v>0.66425000000000001</v>
      </c>
      <c r="AT49" s="12">
        <v>45</v>
      </c>
      <c r="AU49" s="12">
        <v>0.48543000000000003</v>
      </c>
      <c r="AV49" s="13">
        <v>0.50165000000000004</v>
      </c>
      <c r="AW49" s="13">
        <v>0.47403000000000001</v>
      </c>
    </row>
    <row r="50" spans="37:49" ht="15.6" x14ac:dyDescent="0.3">
      <c r="AK50" s="12">
        <v>46</v>
      </c>
      <c r="AL50" s="12">
        <v>1.3983699999999999</v>
      </c>
      <c r="AM50" s="12">
        <v>1.25752</v>
      </c>
      <c r="AN50" s="12">
        <v>0.46288000000000001</v>
      </c>
      <c r="AO50" s="12"/>
      <c r="AP50" s="12">
        <v>2.4127999999999998</v>
      </c>
      <c r="AT50" s="12">
        <v>46</v>
      </c>
      <c r="AU50" s="12">
        <v>0.50280999999999998</v>
      </c>
      <c r="AV50" s="12">
        <v>0.54708999999999997</v>
      </c>
      <c r="AW50" s="13">
        <v>0.47271000000000002</v>
      </c>
    </row>
    <row r="51" spans="37:49" ht="15.6" x14ac:dyDescent="0.3">
      <c r="AK51" s="12">
        <v>47</v>
      </c>
      <c r="AL51" s="12">
        <v>1.2828899999999999</v>
      </c>
      <c r="AM51" s="12">
        <v>1.13906</v>
      </c>
      <c r="AN51" s="12">
        <v>0.5242</v>
      </c>
      <c r="AO51" s="12"/>
      <c r="AP51" s="12">
        <v>0.98490999999999995</v>
      </c>
      <c r="AT51" s="12">
        <v>47</v>
      </c>
      <c r="AU51" s="12">
        <v>0.49926999999999999</v>
      </c>
      <c r="AV51" s="12">
        <v>0.45515</v>
      </c>
      <c r="AW51" s="13">
        <v>0.45791999999999999</v>
      </c>
    </row>
    <row r="52" spans="37:49" ht="15.6" x14ac:dyDescent="0.3">
      <c r="AK52" s="12">
        <v>48</v>
      </c>
      <c r="AL52" s="12">
        <v>1.3671900000000001</v>
      </c>
      <c r="AM52" s="12">
        <v>1.00315</v>
      </c>
      <c r="AN52" s="12"/>
      <c r="AO52" s="12"/>
      <c r="AP52" s="12">
        <v>1.0061599999999999</v>
      </c>
      <c r="AT52" s="12">
        <v>48</v>
      </c>
      <c r="AU52" s="12">
        <v>0.58779000000000003</v>
      </c>
      <c r="AV52" s="12">
        <v>0.65815000000000001</v>
      </c>
      <c r="AW52" s="13">
        <v>0.40920999999999996</v>
      </c>
    </row>
    <row r="53" spans="37:49" ht="15.6" x14ac:dyDescent="0.3">
      <c r="AK53" s="12">
        <v>49</v>
      </c>
      <c r="AL53" s="12">
        <v>1.4073199999999999</v>
      </c>
      <c r="AM53" s="12"/>
      <c r="AN53" s="12"/>
      <c r="AO53" s="12"/>
      <c r="AP53" s="12">
        <v>1.0070399999999999</v>
      </c>
      <c r="AT53" s="12">
        <v>49</v>
      </c>
      <c r="AU53" s="12">
        <v>0.55913000000000002</v>
      </c>
      <c r="AV53" s="12">
        <v>0.55757000000000001</v>
      </c>
      <c r="AW53" s="13">
        <v>0.44657000000000002</v>
      </c>
    </row>
    <row r="54" spans="37:49" ht="15.6" x14ac:dyDescent="0.3">
      <c r="AK54" s="12">
        <v>50</v>
      </c>
      <c r="AL54" s="12">
        <v>1.2795300000000001</v>
      </c>
      <c r="AM54" s="12"/>
      <c r="AN54" s="12"/>
      <c r="AO54" s="12"/>
      <c r="AP54" s="12">
        <v>1.0990600000000001</v>
      </c>
      <c r="AT54" s="12">
        <v>50</v>
      </c>
      <c r="AU54" s="12">
        <v>0.48223000000000005</v>
      </c>
      <c r="AV54" s="12">
        <v>0.57530999999999999</v>
      </c>
      <c r="AW54" s="12">
        <v>0.45047999999999999</v>
      </c>
    </row>
    <row r="55" spans="37:49" ht="15.6" x14ac:dyDescent="0.3">
      <c r="AK55" s="12">
        <v>51</v>
      </c>
      <c r="AL55" s="12">
        <v>1.4644699999999999</v>
      </c>
      <c r="AM55" s="12"/>
      <c r="AN55" s="12"/>
      <c r="AO55" s="12"/>
      <c r="AP55" s="12">
        <v>0.97204999999999997</v>
      </c>
      <c r="AT55" s="12">
        <v>51</v>
      </c>
      <c r="AU55" s="12">
        <v>0.54330000000000001</v>
      </c>
      <c r="AV55" s="12">
        <v>0.60131000000000001</v>
      </c>
      <c r="AW55" s="12">
        <v>0.41549000000000003</v>
      </c>
    </row>
    <row r="56" spans="37:49" ht="15.6" x14ac:dyDescent="0.3">
      <c r="AK56" s="12">
        <v>52</v>
      </c>
      <c r="AL56" s="12">
        <v>1.37822</v>
      </c>
      <c r="AM56" s="12"/>
      <c r="AN56" s="12"/>
      <c r="AO56" s="12"/>
      <c r="AP56" s="12">
        <v>0.86607000000000001</v>
      </c>
      <c r="AT56" s="12">
        <v>52</v>
      </c>
      <c r="AU56" s="12">
        <v>0.56762000000000001</v>
      </c>
      <c r="AV56" s="12">
        <v>0.49146000000000001</v>
      </c>
      <c r="AW56" s="12">
        <v>0.46578000000000003</v>
      </c>
    </row>
    <row r="57" spans="37:49" ht="15.6" x14ac:dyDescent="0.3">
      <c r="AK57" s="12">
        <v>53</v>
      </c>
      <c r="AL57" s="12">
        <v>1.3086600000000002</v>
      </c>
      <c r="AM57" s="12"/>
      <c r="AN57" s="12"/>
      <c r="AO57" s="12"/>
      <c r="AP57" s="12">
        <v>0.80137999999999998</v>
      </c>
      <c r="AT57" s="12">
        <v>53</v>
      </c>
      <c r="AU57" s="12">
        <v>0.52286999999999995</v>
      </c>
      <c r="AV57" s="12">
        <v>0.57672000000000001</v>
      </c>
      <c r="AW57" s="12">
        <v>0.43748000000000004</v>
      </c>
    </row>
    <row r="58" spans="37:49" ht="15.6" x14ac:dyDescent="0.3">
      <c r="AK58" s="12">
        <v>54</v>
      </c>
      <c r="AL58" s="12">
        <v>1.3422100000000001</v>
      </c>
      <c r="AM58" s="12"/>
      <c r="AN58" s="12"/>
      <c r="AO58" s="12"/>
      <c r="AP58" s="12">
        <v>0.95108999999999999</v>
      </c>
      <c r="AT58" s="12">
        <v>54</v>
      </c>
      <c r="AU58" s="12">
        <v>0.61799999999999999</v>
      </c>
      <c r="AV58" s="12">
        <v>0.61329</v>
      </c>
      <c r="AW58" s="12">
        <v>0.44969000000000003</v>
      </c>
    </row>
    <row r="59" spans="37:49" ht="15.6" x14ac:dyDescent="0.3">
      <c r="AK59" s="12">
        <v>55</v>
      </c>
      <c r="AL59" s="12">
        <v>1.38184</v>
      </c>
      <c r="AM59" s="12"/>
      <c r="AN59" s="12"/>
      <c r="AO59" s="12"/>
      <c r="AP59" s="12">
        <v>1.02216</v>
      </c>
      <c r="AT59" s="12">
        <v>55</v>
      </c>
      <c r="AU59" s="12"/>
      <c r="AV59" s="12">
        <v>0.52397000000000005</v>
      </c>
      <c r="AW59" s="12">
        <v>0.39162000000000002</v>
      </c>
    </row>
    <row r="60" spans="37:49" ht="15.6" x14ac:dyDescent="0.3">
      <c r="AK60" s="12">
        <v>56</v>
      </c>
      <c r="AL60" s="12">
        <v>1.52745</v>
      </c>
      <c r="AM60" s="12"/>
      <c r="AN60" s="12"/>
      <c r="AO60" s="12"/>
      <c r="AP60" s="12">
        <v>0.85528999999999988</v>
      </c>
      <c r="AT60" s="12">
        <v>56</v>
      </c>
      <c r="AU60" s="12"/>
      <c r="AV60" s="12">
        <v>0.53558000000000006</v>
      </c>
      <c r="AW60" s="12">
        <v>0.38080999999999998</v>
      </c>
    </row>
    <row r="61" spans="37:49" ht="15.6" x14ac:dyDescent="0.3">
      <c r="AK61" s="12">
        <v>57</v>
      </c>
      <c r="AL61" s="12">
        <v>1.33429</v>
      </c>
      <c r="AM61" s="12"/>
      <c r="AN61" s="12"/>
      <c r="AO61" s="12"/>
      <c r="AP61" s="12">
        <v>1.13015</v>
      </c>
      <c r="AT61" s="12">
        <v>57</v>
      </c>
      <c r="AU61" s="12"/>
      <c r="AV61" s="12">
        <v>0.49929000000000001</v>
      </c>
      <c r="AW61" s="12">
        <v>0.44644999999999996</v>
      </c>
    </row>
    <row r="62" spans="37:49" ht="15.6" x14ac:dyDescent="0.3">
      <c r="AK62" s="12">
        <v>58</v>
      </c>
      <c r="AL62" s="12"/>
      <c r="AM62" s="12"/>
      <c r="AN62" s="12"/>
      <c r="AO62" s="12"/>
      <c r="AP62" s="12">
        <v>0.86890000000000001</v>
      </c>
      <c r="AT62" s="12">
        <v>58</v>
      </c>
      <c r="AU62" s="12"/>
      <c r="AV62" s="12">
        <v>0.54108000000000001</v>
      </c>
      <c r="AW62" s="12">
        <v>0.40534999999999999</v>
      </c>
    </row>
    <row r="63" spans="37:49" ht="15.6" x14ac:dyDescent="0.3">
      <c r="AK63" s="12">
        <v>59</v>
      </c>
      <c r="AL63" s="12"/>
      <c r="AM63" s="12"/>
      <c r="AN63" s="12"/>
      <c r="AO63" s="12"/>
      <c r="AP63" s="12">
        <v>0.86552000000000007</v>
      </c>
      <c r="AT63" s="12">
        <v>59</v>
      </c>
      <c r="AU63" s="12"/>
      <c r="AV63" s="12">
        <v>0.66145999999999994</v>
      </c>
      <c r="AW63" s="12">
        <v>0.46323999999999999</v>
      </c>
    </row>
    <row r="64" spans="37:49" ht="15.6" x14ac:dyDescent="0.3">
      <c r="AK64" s="12">
        <v>60</v>
      </c>
      <c r="AL64" s="12"/>
      <c r="AM64" s="12"/>
      <c r="AN64" s="12"/>
      <c r="AO64" s="12"/>
      <c r="AP64" s="12">
        <v>0.84943000000000002</v>
      </c>
      <c r="AT64" s="12">
        <v>60</v>
      </c>
      <c r="AU64" s="12"/>
      <c r="AV64" s="12">
        <v>0.48246</v>
      </c>
      <c r="AW64" s="12">
        <v>0.54830000000000001</v>
      </c>
    </row>
    <row r="65" spans="37:49" ht="15.6" x14ac:dyDescent="0.3">
      <c r="AK65" s="12"/>
      <c r="AL65" s="12"/>
      <c r="AM65" s="12"/>
      <c r="AN65" s="12"/>
      <c r="AO65" s="12"/>
      <c r="AP65" s="12"/>
      <c r="AT65" s="12">
        <v>61</v>
      </c>
      <c r="AU65" s="12"/>
      <c r="AV65" s="12"/>
      <c r="AW65" s="12">
        <v>0.51827000000000001</v>
      </c>
    </row>
    <row r="66" spans="37:49" ht="15.6" x14ac:dyDescent="0.3">
      <c r="AK66" s="12"/>
      <c r="AL66" s="12"/>
      <c r="AM66" s="12"/>
      <c r="AN66" s="12"/>
      <c r="AO66" s="12"/>
      <c r="AP66" s="12"/>
      <c r="AT66" s="12">
        <v>62</v>
      </c>
      <c r="AU66" s="12"/>
      <c r="AV66" s="12"/>
      <c r="AW66" s="12">
        <v>0.45748999999999995</v>
      </c>
    </row>
    <row r="67" spans="37:49" ht="15.6" x14ac:dyDescent="0.3">
      <c r="AK67" s="12"/>
      <c r="AL67" s="12"/>
      <c r="AM67" s="12"/>
      <c r="AN67" s="12"/>
      <c r="AO67" s="12"/>
      <c r="AP67" s="12"/>
      <c r="AT67" s="12">
        <v>63</v>
      </c>
      <c r="AU67" s="12"/>
      <c r="AV67" s="12"/>
      <c r="AW67" s="12">
        <v>0.47536</v>
      </c>
    </row>
    <row r="68" spans="37:49" ht="15.6" x14ac:dyDescent="0.3">
      <c r="AK68" s="12"/>
      <c r="AL68" s="12"/>
      <c r="AM68" s="12"/>
      <c r="AN68" s="12"/>
      <c r="AO68" s="12"/>
      <c r="AP68" s="12"/>
      <c r="AT68" s="12">
        <v>64</v>
      </c>
      <c r="AU68" s="12"/>
      <c r="AV68" s="12"/>
      <c r="AW68" s="12">
        <v>0.56820999999999999</v>
      </c>
    </row>
    <row r="69" spans="37:49" ht="15.6" x14ac:dyDescent="0.3">
      <c r="AK69" s="12"/>
      <c r="AL69" s="12"/>
      <c r="AM69" s="12"/>
      <c r="AN69" s="12"/>
      <c r="AO69" s="12"/>
      <c r="AP69" s="12"/>
      <c r="AT69" s="12"/>
      <c r="AU69" s="12"/>
      <c r="AV69" s="12"/>
      <c r="AW69" s="12"/>
    </row>
    <row r="70" spans="37:49" ht="15.6" x14ac:dyDescent="0.3">
      <c r="AK70" s="12"/>
      <c r="AL70" s="12"/>
      <c r="AM70" s="12"/>
      <c r="AN70" s="12"/>
      <c r="AO70" s="12"/>
      <c r="AP70" s="12"/>
      <c r="AT70" s="12"/>
      <c r="AU70" s="12"/>
      <c r="AV70" s="12"/>
      <c r="AW70" s="12"/>
    </row>
    <row r="71" spans="37:49" ht="15.6" x14ac:dyDescent="0.3">
      <c r="AK71" s="12"/>
      <c r="AL71" s="12"/>
      <c r="AM71" s="12"/>
      <c r="AN71" s="12"/>
      <c r="AO71" s="12"/>
      <c r="AP71" s="12"/>
      <c r="AT71" s="12"/>
      <c r="AU71" s="12"/>
      <c r="AV71" s="12"/>
      <c r="AW71" s="12"/>
    </row>
    <row r="72" spans="37:49" ht="15.6" x14ac:dyDescent="0.3">
      <c r="AK72" s="12"/>
      <c r="AL72" s="12"/>
      <c r="AM72" s="12"/>
      <c r="AN72" s="12"/>
      <c r="AO72" s="12"/>
      <c r="AP72" s="12"/>
      <c r="AT72" s="12"/>
      <c r="AU72" s="12"/>
      <c r="AV72" s="12"/>
      <c r="AW72" s="12"/>
    </row>
    <row r="73" spans="37:49" ht="15.6" x14ac:dyDescent="0.3">
      <c r="AK73" s="12"/>
      <c r="AL73" s="12"/>
      <c r="AM73" s="12"/>
      <c r="AN73" s="12"/>
      <c r="AO73" s="12"/>
      <c r="AP73" s="12"/>
      <c r="AT73" s="12"/>
      <c r="AU73" s="12"/>
      <c r="AV73" s="12"/>
      <c r="AW73" s="12"/>
    </row>
    <row r="74" spans="37:49" ht="15.6" x14ac:dyDescent="0.3">
      <c r="AK74" s="12"/>
      <c r="AL74" s="12"/>
      <c r="AM74" s="12"/>
      <c r="AN74" s="12"/>
      <c r="AO74" s="12"/>
      <c r="AP74" s="12"/>
      <c r="AT74" s="12"/>
      <c r="AU74" s="12"/>
      <c r="AV74" s="12"/>
      <c r="AW74" s="12"/>
    </row>
    <row r="75" spans="37:49" ht="15.6" x14ac:dyDescent="0.3">
      <c r="AK75" s="12"/>
      <c r="AL75" s="12"/>
      <c r="AM75" s="12"/>
      <c r="AN75" s="12"/>
      <c r="AO75" s="12"/>
      <c r="AP75" s="12"/>
      <c r="AT75" s="12"/>
      <c r="AU75" s="12"/>
      <c r="AV75" s="12"/>
      <c r="AW75" s="12"/>
    </row>
    <row r="76" spans="37:49" ht="15.6" x14ac:dyDescent="0.3">
      <c r="AK76" s="12"/>
      <c r="AL76" s="12"/>
      <c r="AM76" s="12"/>
      <c r="AN76" s="12"/>
      <c r="AO76" s="12"/>
      <c r="AP76" s="12"/>
      <c r="AT76" s="12"/>
      <c r="AU76" s="12"/>
      <c r="AV76" s="12"/>
      <c r="AW76" s="12"/>
    </row>
    <row r="77" spans="37:49" ht="15.6" x14ac:dyDescent="0.3">
      <c r="AK77" s="12"/>
      <c r="AL77" s="12"/>
      <c r="AM77" s="12"/>
      <c r="AN77" s="12"/>
      <c r="AO77" s="12"/>
      <c r="AP77" s="12"/>
      <c r="AT77" s="12"/>
      <c r="AU77" s="12"/>
      <c r="AV77" s="12"/>
      <c r="AW77" s="12"/>
    </row>
    <row r="78" spans="37:49" ht="15.6" x14ac:dyDescent="0.3">
      <c r="AK78" s="12"/>
      <c r="AL78" s="12"/>
      <c r="AM78" s="12"/>
      <c r="AN78" s="12"/>
      <c r="AO78" s="12"/>
      <c r="AP78" s="12"/>
      <c r="AT78" s="12"/>
      <c r="AU78" s="12"/>
      <c r="AV78" s="12"/>
      <c r="AW78" s="12"/>
    </row>
    <row r="79" spans="37:49" ht="15.6" x14ac:dyDescent="0.3">
      <c r="AK79" s="12"/>
      <c r="AL79" s="12"/>
      <c r="AM79" s="12"/>
      <c r="AN79" s="12"/>
      <c r="AO79" s="12"/>
      <c r="AP79" s="12"/>
      <c r="AT79" s="12"/>
      <c r="AU79" s="12"/>
      <c r="AV79" s="12"/>
      <c r="AW79" s="12"/>
    </row>
  </sheetData>
  <mergeCells count="15">
    <mergeCell ref="AT1:AW1"/>
    <mergeCell ref="AK2:AP2"/>
    <mergeCell ref="AT2:AW2"/>
    <mergeCell ref="U14:Y14"/>
    <mergeCell ref="AD14:AH14"/>
    <mergeCell ref="AD1:AH1"/>
    <mergeCell ref="AD2:AH2"/>
    <mergeCell ref="U15:Y15"/>
    <mergeCell ref="AD15:AH15"/>
    <mergeCell ref="AK1:AP1"/>
    <mergeCell ref="F24:M24"/>
    <mergeCell ref="F1:G1"/>
    <mergeCell ref="J1:Q1"/>
    <mergeCell ref="U1:Y1"/>
    <mergeCell ref="U2:Y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494-44BE-432B-88FB-1C2D294320A6}">
  <dimension ref="A1:AS102"/>
  <sheetViews>
    <sheetView topLeftCell="AF1" zoomScale="70" zoomScaleNormal="70" workbookViewId="0">
      <selection activeCell="AP27" sqref="AP27"/>
    </sheetView>
  </sheetViews>
  <sheetFormatPr defaultColWidth="21.6640625" defaultRowHeight="15" x14ac:dyDescent="0.25"/>
  <cols>
    <col min="1" max="5" width="21.6640625" style="2"/>
    <col min="6" max="6" width="28.44140625" style="2" customWidth="1"/>
    <col min="7" max="7" width="21.6640625" style="2"/>
    <col min="8" max="8" width="21.6640625" style="2" customWidth="1"/>
    <col min="9" max="9" width="21.6640625" style="2"/>
    <col min="10" max="11" width="8.44140625" style="2" customWidth="1"/>
    <col min="12" max="13" width="9.88671875" style="2" customWidth="1"/>
    <col min="14" max="14" width="21.6640625" style="2"/>
    <col min="15" max="15" width="37.6640625" style="2" customWidth="1"/>
    <col min="16" max="16" width="21.6640625" style="2"/>
    <col min="17" max="17" width="16.6640625" style="2" customWidth="1"/>
    <col min="18" max="18" width="13.33203125" style="2" customWidth="1"/>
    <col min="19" max="19" width="4.5546875" style="2" customWidth="1"/>
    <col min="20" max="20" width="7.109375" style="2" customWidth="1"/>
    <col min="21" max="21" width="8" style="2" customWidth="1"/>
    <col min="22" max="22" width="15.44140625" style="2" customWidth="1"/>
    <col min="23" max="29" width="21.6640625" style="2"/>
    <col min="30" max="30" width="8.77734375" style="2" customWidth="1"/>
    <col min="31" max="31" width="11.88671875" style="2" customWidth="1"/>
    <col min="32" max="16384" width="21.6640625" style="2"/>
  </cols>
  <sheetData>
    <row r="1" spans="1:45" s="7" customFormat="1" ht="15.6" x14ac:dyDescent="0.3">
      <c r="A1" s="45" t="s">
        <v>29</v>
      </c>
      <c r="B1" s="45"/>
      <c r="C1" s="45"/>
      <c r="D1" s="6"/>
      <c r="E1" s="6"/>
      <c r="F1" s="45" t="s">
        <v>42</v>
      </c>
      <c r="G1" s="45"/>
      <c r="H1" s="2"/>
      <c r="I1" s="2"/>
      <c r="J1" s="45" t="s">
        <v>50</v>
      </c>
      <c r="K1" s="45"/>
      <c r="L1" s="45"/>
      <c r="M1" s="45"/>
      <c r="N1" s="45"/>
      <c r="O1" s="45"/>
      <c r="P1" s="45"/>
      <c r="Q1" s="45"/>
      <c r="V1" s="48" t="s">
        <v>70</v>
      </c>
      <c r="W1" s="48"/>
      <c r="X1" s="48"/>
      <c r="Y1" s="48"/>
      <c r="Z1" s="48"/>
      <c r="AA1" s="48"/>
      <c r="AD1" s="49" t="s">
        <v>58</v>
      </c>
      <c r="AE1" s="49"/>
      <c r="AF1" s="49"/>
      <c r="AG1" s="49"/>
      <c r="AI1" s="48" t="s">
        <v>150</v>
      </c>
      <c r="AJ1" s="48"/>
      <c r="AK1" s="48"/>
      <c r="AL1" s="48"/>
      <c r="AM1" s="48"/>
      <c r="AN1"/>
      <c r="AO1" s="48" t="s">
        <v>150</v>
      </c>
      <c r="AP1" s="48"/>
      <c r="AQ1" s="48"/>
      <c r="AR1" s="48"/>
      <c r="AS1" s="48"/>
    </row>
    <row r="2" spans="1:45" ht="16.2" thickBot="1" x14ac:dyDescent="0.35">
      <c r="F2" s="1"/>
      <c r="G2" s="1"/>
      <c r="H2" s="1"/>
      <c r="I2" s="1"/>
      <c r="M2" s="1"/>
      <c r="N2" s="1"/>
      <c r="V2" s="47" t="s">
        <v>54</v>
      </c>
      <c r="W2" s="47"/>
      <c r="X2" s="47"/>
      <c r="Y2" s="47"/>
      <c r="Z2" s="47"/>
      <c r="AA2" s="47"/>
      <c r="AD2" s="14"/>
      <c r="AE2" s="47" t="s">
        <v>54</v>
      </c>
      <c r="AF2" s="47"/>
      <c r="AG2" s="47"/>
      <c r="AI2" s="50"/>
      <c r="AJ2" s="50"/>
      <c r="AK2" s="50"/>
      <c r="AL2" s="50"/>
      <c r="AM2" s="50"/>
      <c r="AN2"/>
      <c r="AO2" s="50"/>
      <c r="AP2" s="50"/>
      <c r="AQ2" s="50"/>
      <c r="AR2" s="50"/>
      <c r="AS2" s="50"/>
    </row>
    <row r="3" spans="1:45" ht="16.8" thickTop="1" thickBot="1" x14ac:dyDescent="0.35">
      <c r="A3" s="2" t="s">
        <v>60</v>
      </c>
      <c r="E3" s="1"/>
      <c r="F3" s="42" t="s">
        <v>0</v>
      </c>
      <c r="G3" s="42" t="s">
        <v>54</v>
      </c>
      <c r="H3" s="1"/>
      <c r="I3" s="1"/>
      <c r="K3" s="42" t="s">
        <v>43</v>
      </c>
      <c r="L3" s="42" t="s">
        <v>4</v>
      </c>
      <c r="M3" s="42" t="s">
        <v>84</v>
      </c>
      <c r="N3" s="42" t="s">
        <v>45</v>
      </c>
      <c r="O3" s="42" t="s">
        <v>46</v>
      </c>
      <c r="P3" s="42" t="s">
        <v>47</v>
      </c>
      <c r="Q3" s="42" t="s">
        <v>48</v>
      </c>
      <c r="V3" s="2" t="s">
        <v>53</v>
      </c>
      <c r="W3" s="2" t="s">
        <v>65</v>
      </c>
      <c r="X3" s="2" t="s">
        <v>66</v>
      </c>
      <c r="Y3" s="2" t="s">
        <v>67</v>
      </c>
      <c r="Z3" s="2" t="s">
        <v>92</v>
      </c>
      <c r="AA3" s="2" t="s">
        <v>93</v>
      </c>
      <c r="AD3" s="2" t="s">
        <v>53</v>
      </c>
      <c r="AE3" s="2" t="s">
        <v>73</v>
      </c>
      <c r="AF3" s="2" t="s">
        <v>74</v>
      </c>
      <c r="AG3" s="2" t="s">
        <v>75</v>
      </c>
      <c r="AI3" s="18" t="s">
        <v>55</v>
      </c>
      <c r="AJ3" s="18" t="s">
        <v>147</v>
      </c>
      <c r="AK3" s="18" t="s">
        <v>56</v>
      </c>
      <c r="AL3" s="18" t="s">
        <v>52</v>
      </c>
      <c r="AM3" s="18" t="s">
        <v>148</v>
      </c>
      <c r="AN3"/>
      <c r="AO3" s="18" t="s">
        <v>55</v>
      </c>
      <c r="AP3" s="18" t="s">
        <v>147</v>
      </c>
      <c r="AQ3" s="18" t="s">
        <v>56</v>
      </c>
      <c r="AR3" s="18" t="s">
        <v>52</v>
      </c>
      <c r="AS3" s="18" t="s">
        <v>148</v>
      </c>
    </row>
    <row r="4" spans="1:45" ht="16.2" thickTop="1" x14ac:dyDescent="0.3">
      <c r="E4" s="1"/>
      <c r="F4" s="42"/>
      <c r="G4" s="42"/>
      <c r="H4" s="1"/>
      <c r="I4" s="1"/>
      <c r="J4" s="42" t="s">
        <v>64</v>
      </c>
      <c r="K4" s="42" t="s">
        <v>17</v>
      </c>
      <c r="L4" s="42" t="s">
        <v>49</v>
      </c>
      <c r="M4" s="42">
        <v>4.5</v>
      </c>
      <c r="N4" s="42">
        <v>4.5</v>
      </c>
      <c r="O4" s="42">
        <v>0</v>
      </c>
      <c r="P4" s="42">
        <v>7.5</v>
      </c>
      <c r="Q4" s="42" t="s">
        <v>49</v>
      </c>
      <c r="R4" s="4"/>
      <c r="V4" s="2">
        <v>0</v>
      </c>
      <c r="W4" s="2">
        <v>197.66735800000001</v>
      </c>
      <c r="X4" s="2">
        <v>143.74963399999999</v>
      </c>
      <c r="Y4" s="2">
        <v>172.948227</v>
      </c>
      <c r="Z4" s="2">
        <v>226.94548</v>
      </c>
      <c r="AA4" s="2">
        <v>166.94105500000001</v>
      </c>
      <c r="AD4" s="2">
        <v>0</v>
      </c>
      <c r="AE4" s="2">
        <v>242.48152200000001</v>
      </c>
      <c r="AF4" s="2">
        <v>201.42948899999999</v>
      </c>
      <c r="AG4" s="2">
        <v>223.64506499999999</v>
      </c>
      <c r="AI4" s="21" t="s">
        <v>65</v>
      </c>
      <c r="AJ4" s="21">
        <v>195.47979000000001</v>
      </c>
      <c r="AK4" s="21">
        <v>161.43001000000001</v>
      </c>
      <c r="AL4" s="21">
        <v>133.92137</v>
      </c>
      <c r="AM4" s="21">
        <v>205.09206</v>
      </c>
      <c r="AN4"/>
      <c r="AO4" s="19" t="s">
        <v>65</v>
      </c>
      <c r="AP4" s="19">
        <f>(AJ4*100)/$AJ4</f>
        <v>99.999999999999986</v>
      </c>
      <c r="AQ4" s="19">
        <f t="shared" ref="AQ4:AS8" si="0">(AK4*100)/$AJ4</f>
        <v>82.581432075407889</v>
      </c>
      <c r="AR4" s="19">
        <f t="shared" si="0"/>
        <v>68.509061729603857</v>
      </c>
      <c r="AS4" s="19">
        <f t="shared" si="0"/>
        <v>104.9172704758891</v>
      </c>
    </row>
    <row r="5" spans="1:45" ht="15.6" x14ac:dyDescent="0.3">
      <c r="A5" s="2" t="s">
        <v>167</v>
      </c>
      <c r="E5" s="1"/>
      <c r="F5" s="42" t="s">
        <v>3</v>
      </c>
      <c r="G5" s="42" t="s">
        <v>94</v>
      </c>
      <c r="H5" s="1"/>
      <c r="I5" s="1"/>
      <c r="J5" s="42" t="s">
        <v>51</v>
      </c>
      <c r="K5" s="42" t="s">
        <v>17</v>
      </c>
      <c r="L5" s="42" t="s">
        <v>49</v>
      </c>
      <c r="M5" s="42">
        <v>4.5999999999999996</v>
      </c>
      <c r="N5" s="42">
        <v>4.3330000000000002</v>
      </c>
      <c r="O5" s="42">
        <v>0.26669999999999999</v>
      </c>
      <c r="P5" s="42">
        <v>7</v>
      </c>
      <c r="Q5" s="42" t="s">
        <v>49</v>
      </c>
      <c r="R5" s="4"/>
      <c r="V5" s="2">
        <v>1</v>
      </c>
      <c r="W5" s="2">
        <v>209.65849299999999</v>
      </c>
      <c r="X5" s="2">
        <v>138.48022499999999</v>
      </c>
      <c r="Y5" s="2">
        <v>169.70426900000001</v>
      </c>
      <c r="Z5" s="2">
        <v>225.25782799999999</v>
      </c>
      <c r="AA5" s="2">
        <v>151.36998</v>
      </c>
      <c r="AD5" s="2">
        <v>1</v>
      </c>
      <c r="AE5" s="2">
        <v>235.326752</v>
      </c>
      <c r="AF5" s="2">
        <v>206.48333700000001</v>
      </c>
      <c r="AG5" s="2">
        <v>221.91587799999999</v>
      </c>
      <c r="AI5" s="19" t="s">
        <v>66</v>
      </c>
      <c r="AJ5" s="19">
        <v>135.23448999999999</v>
      </c>
      <c r="AK5" s="19">
        <v>108.3211</v>
      </c>
      <c r="AL5" s="19">
        <v>137.43170000000001</v>
      </c>
      <c r="AM5" s="19">
        <v>147.98247000000001</v>
      </c>
      <c r="AN5"/>
      <c r="AO5" s="19" t="s">
        <v>66</v>
      </c>
      <c r="AP5" s="19">
        <f t="shared" ref="AP5:AP8" si="1">(AJ5*100)/$AJ5</f>
        <v>100</v>
      </c>
      <c r="AQ5" s="19">
        <f t="shared" si="0"/>
        <v>80.098723336036542</v>
      </c>
      <c r="AR5" s="19">
        <f t="shared" si="0"/>
        <v>101.62474084828509</v>
      </c>
      <c r="AS5" s="19">
        <f t="shared" si="0"/>
        <v>109.42657453730925</v>
      </c>
    </row>
    <row r="6" spans="1:45" ht="15" customHeight="1" x14ac:dyDescent="0.3">
      <c r="E6" s="1"/>
      <c r="F6" s="42" t="s">
        <v>2</v>
      </c>
      <c r="G6" s="42" t="s">
        <v>2</v>
      </c>
      <c r="H6" s="1"/>
      <c r="I6" s="1"/>
      <c r="J6" s="42" t="s">
        <v>52</v>
      </c>
      <c r="K6" s="42" t="s">
        <v>17</v>
      </c>
      <c r="L6" s="42">
        <v>0.85714299999999999</v>
      </c>
      <c r="M6" s="42">
        <v>4.25</v>
      </c>
      <c r="N6" s="42">
        <v>3.6669999999999998</v>
      </c>
      <c r="O6" s="42">
        <v>0.58330000000000004</v>
      </c>
      <c r="P6" s="42">
        <v>5</v>
      </c>
      <c r="Q6" s="42" t="s">
        <v>49</v>
      </c>
      <c r="R6" s="4"/>
      <c r="V6" s="2">
        <v>2</v>
      </c>
      <c r="W6" s="2">
        <v>199.33981299999999</v>
      </c>
      <c r="X6" s="2">
        <v>139.783401</v>
      </c>
      <c r="Y6" s="2">
        <v>168.42422500000001</v>
      </c>
      <c r="Z6" s="2">
        <v>225.76173399999999</v>
      </c>
      <c r="AA6" s="2">
        <v>154.24371300000001</v>
      </c>
      <c r="AD6" s="2">
        <v>2</v>
      </c>
      <c r="AE6" s="2">
        <v>237.974335</v>
      </c>
      <c r="AF6" s="2">
        <v>122.410156</v>
      </c>
      <c r="AG6" s="2">
        <v>221.741333</v>
      </c>
      <c r="AI6" s="19" t="s">
        <v>67</v>
      </c>
      <c r="AJ6" s="19">
        <v>177.61172999999999</v>
      </c>
      <c r="AK6" s="19">
        <v>201.37036000000001</v>
      </c>
      <c r="AL6" s="19">
        <v>223.05991</v>
      </c>
      <c r="AM6" s="19">
        <v>252.30683999999999</v>
      </c>
      <c r="AN6"/>
      <c r="AO6" s="19" t="s">
        <v>67</v>
      </c>
      <c r="AP6" s="19">
        <f t="shared" si="1"/>
        <v>100</v>
      </c>
      <c r="AQ6" s="19">
        <f t="shared" si="0"/>
        <v>113.37672348554908</v>
      </c>
      <c r="AR6" s="19">
        <f t="shared" si="0"/>
        <v>125.58850139008275</v>
      </c>
      <c r="AS6" s="19">
        <f t="shared" si="0"/>
        <v>142.0552797948649</v>
      </c>
    </row>
    <row r="7" spans="1:45" ht="15.6" x14ac:dyDescent="0.3">
      <c r="A7" s="2" t="s">
        <v>22</v>
      </c>
      <c r="E7" s="1"/>
      <c r="F7" s="42" t="s">
        <v>1</v>
      </c>
      <c r="G7" s="42" t="s">
        <v>21</v>
      </c>
      <c r="H7" s="1"/>
      <c r="I7" s="1"/>
      <c r="J7" s="42" t="s">
        <v>64</v>
      </c>
      <c r="K7" s="42" t="s">
        <v>17</v>
      </c>
      <c r="L7" s="42">
        <v>0.57142899999999996</v>
      </c>
      <c r="M7" s="42">
        <v>4</v>
      </c>
      <c r="N7" s="42">
        <v>5.3330000000000002</v>
      </c>
      <c r="O7" s="42">
        <v>-1.333</v>
      </c>
      <c r="P7" s="42">
        <v>5</v>
      </c>
      <c r="Q7" s="42" t="s">
        <v>49</v>
      </c>
      <c r="R7" s="4"/>
      <c r="V7" s="2">
        <v>3</v>
      </c>
      <c r="W7" s="2">
        <v>204.30072000000001</v>
      </c>
      <c r="X7" s="2">
        <v>147.367569</v>
      </c>
      <c r="Y7" s="2">
        <v>162.32556199999999</v>
      </c>
      <c r="Z7" s="2">
        <v>225.28121899999999</v>
      </c>
      <c r="AA7" s="2">
        <v>167.10116600000001</v>
      </c>
      <c r="AD7" s="2">
        <v>3</v>
      </c>
      <c r="AE7" s="2">
        <v>244.09153699999999</v>
      </c>
      <c r="AF7" s="2">
        <v>256.893036</v>
      </c>
      <c r="AG7" s="2">
        <v>224.02179000000001</v>
      </c>
      <c r="AI7" s="19" t="s">
        <v>68</v>
      </c>
      <c r="AJ7" s="19">
        <v>229.36762999999999</v>
      </c>
      <c r="AK7" s="19">
        <v>246.58568</v>
      </c>
      <c r="AL7" s="19"/>
      <c r="AM7" s="19">
        <v>256.25004999999999</v>
      </c>
      <c r="AN7"/>
      <c r="AO7" s="19" t="s">
        <v>68</v>
      </c>
      <c r="AP7" s="19">
        <f t="shared" si="1"/>
        <v>100</v>
      </c>
      <c r="AQ7" s="19">
        <f t="shared" si="0"/>
        <v>107.50674800973442</v>
      </c>
      <c r="AR7" s="19"/>
      <c r="AS7" s="19">
        <f t="shared" si="0"/>
        <v>111.72023271112842</v>
      </c>
    </row>
    <row r="8" spans="1:45" ht="16.2" thickBot="1" x14ac:dyDescent="0.35">
      <c r="E8" s="1"/>
      <c r="F8" s="42"/>
      <c r="G8" s="42"/>
      <c r="H8" s="1"/>
      <c r="I8" s="1"/>
      <c r="J8" s="4"/>
      <c r="K8" s="4"/>
      <c r="M8" s="1"/>
      <c r="N8" s="1"/>
      <c r="O8" s="1"/>
      <c r="P8" s="1"/>
      <c r="V8" s="2">
        <v>4</v>
      </c>
      <c r="W8" s="2">
        <v>197.32479900000001</v>
      </c>
      <c r="X8" s="2">
        <v>130.222916</v>
      </c>
      <c r="Y8" s="2">
        <v>162.34712200000001</v>
      </c>
      <c r="Z8" s="2">
        <v>224.368866</v>
      </c>
      <c r="AA8" s="2">
        <v>186.82858300000001</v>
      </c>
      <c r="AD8" s="2">
        <v>4</v>
      </c>
      <c r="AE8" s="2">
        <v>247.304901</v>
      </c>
      <c r="AF8" s="2">
        <v>212.206253</v>
      </c>
      <c r="AG8" s="2">
        <v>224.54795799999999</v>
      </c>
      <c r="AI8" s="20" t="s">
        <v>69</v>
      </c>
      <c r="AJ8" s="20">
        <v>162.66211999999999</v>
      </c>
      <c r="AK8" s="20">
        <v>251.41901999999999</v>
      </c>
      <c r="AL8" s="20">
        <v>188.29116999999999</v>
      </c>
      <c r="AM8" s="20">
        <v>241.16789</v>
      </c>
      <c r="AN8"/>
      <c r="AO8" s="20" t="s">
        <v>69</v>
      </c>
      <c r="AP8" s="20">
        <f t="shared" si="1"/>
        <v>100</v>
      </c>
      <c r="AQ8" s="20">
        <f t="shared" si="0"/>
        <v>154.56519317466169</v>
      </c>
      <c r="AR8" s="20">
        <f t="shared" si="0"/>
        <v>115.75600391781443</v>
      </c>
      <c r="AS8" s="20">
        <f t="shared" si="0"/>
        <v>148.26309284546397</v>
      </c>
    </row>
    <row r="9" spans="1:45" ht="15.6" thickTop="1" x14ac:dyDescent="0.25">
      <c r="A9" s="2" t="s">
        <v>23</v>
      </c>
      <c r="E9" s="1"/>
      <c r="F9" s="42" t="s">
        <v>30</v>
      </c>
      <c r="G9" s="42"/>
      <c r="H9" s="1"/>
      <c r="I9" s="1"/>
      <c r="M9" s="1"/>
      <c r="N9" s="1"/>
      <c r="O9" s="1"/>
      <c r="P9" s="1"/>
      <c r="V9" s="2">
        <v>5</v>
      </c>
      <c r="W9" s="2">
        <v>201.76191700000001</v>
      </c>
      <c r="X9" s="2">
        <v>132.602249</v>
      </c>
      <c r="Y9" s="2">
        <v>159.74232499999999</v>
      </c>
      <c r="Z9" s="2">
        <v>226.550049</v>
      </c>
      <c r="AA9" s="2">
        <v>146.489349</v>
      </c>
      <c r="AD9" s="2">
        <v>5</v>
      </c>
      <c r="AE9" s="2">
        <v>241.44750999999999</v>
      </c>
      <c r="AF9" s="2">
        <v>217.116547</v>
      </c>
      <c r="AG9" s="2">
        <v>222.75149500000001</v>
      </c>
    </row>
    <row r="10" spans="1:45" x14ac:dyDescent="0.25">
      <c r="E10" s="1"/>
      <c r="F10" s="42" t="s">
        <v>31</v>
      </c>
      <c r="G10" s="42" t="s">
        <v>32</v>
      </c>
      <c r="H10" s="1"/>
      <c r="I10" s="1"/>
      <c r="M10" s="1"/>
      <c r="N10" s="1"/>
      <c r="O10" s="1"/>
      <c r="P10" s="1"/>
      <c r="V10" s="2">
        <v>6</v>
      </c>
      <c r="W10" s="2">
        <v>196.23431400000001</v>
      </c>
      <c r="X10" s="2">
        <v>136.423157</v>
      </c>
      <c r="Y10" s="2">
        <v>161.826279</v>
      </c>
      <c r="Z10" s="2">
        <v>223.43785099999999</v>
      </c>
      <c r="AA10" s="2">
        <v>162.33045999999999</v>
      </c>
      <c r="AD10" s="2">
        <v>6</v>
      </c>
      <c r="AE10" s="2">
        <v>246.73129299999999</v>
      </c>
      <c r="AF10" s="2">
        <v>231.61767599999999</v>
      </c>
      <c r="AG10" s="2">
        <v>225.10253900000001</v>
      </c>
    </row>
    <row r="11" spans="1:45" x14ac:dyDescent="0.25">
      <c r="A11" s="2" t="s">
        <v>24</v>
      </c>
      <c r="B11" s="2" t="s">
        <v>25</v>
      </c>
      <c r="C11" s="2" t="s">
        <v>26</v>
      </c>
      <c r="E11" s="1"/>
      <c r="F11" s="42" t="s">
        <v>33</v>
      </c>
      <c r="G11" s="42" t="s">
        <v>34</v>
      </c>
      <c r="H11" s="1"/>
      <c r="I11" s="1"/>
      <c r="M11" s="1"/>
      <c r="N11" s="1"/>
      <c r="O11" s="1"/>
      <c r="P11" s="1"/>
      <c r="V11" s="2">
        <v>7</v>
      </c>
      <c r="W11" s="2">
        <v>197.06310999999999</v>
      </c>
      <c r="X11" s="2">
        <v>141.79217499999999</v>
      </c>
      <c r="Y11" s="2">
        <v>160.762878</v>
      </c>
      <c r="Z11" s="2">
        <v>228.69255100000001</v>
      </c>
      <c r="AA11" s="2">
        <v>170.31366</v>
      </c>
      <c r="AD11" s="2">
        <v>7</v>
      </c>
      <c r="AE11" s="2">
        <v>252.81883199999999</v>
      </c>
      <c r="AF11" s="2">
        <v>246.593109</v>
      </c>
      <c r="AG11" s="2">
        <v>220.84262100000001</v>
      </c>
    </row>
    <row r="12" spans="1:45" x14ac:dyDescent="0.25">
      <c r="E12" s="1"/>
      <c r="F12" s="42" t="s">
        <v>35</v>
      </c>
      <c r="G12" s="42" t="s">
        <v>36</v>
      </c>
      <c r="H12" s="1"/>
      <c r="I12" s="1"/>
      <c r="M12" s="1"/>
      <c r="N12" s="1"/>
      <c r="O12" s="1"/>
      <c r="P12" s="1"/>
      <c r="V12" s="2">
        <v>8</v>
      </c>
      <c r="W12" s="2">
        <v>199.36755400000001</v>
      </c>
      <c r="X12" s="2">
        <v>126.04174</v>
      </c>
      <c r="Y12" s="2">
        <v>159.54267899999999</v>
      </c>
      <c r="Z12" s="2">
        <v>231.37629699999999</v>
      </c>
      <c r="AA12" s="2">
        <v>162.831818</v>
      </c>
      <c r="AD12" s="2">
        <v>8</v>
      </c>
      <c r="AE12" s="2">
        <v>252.122772</v>
      </c>
      <c r="AF12" s="2">
        <v>232.010391</v>
      </c>
      <c r="AG12" s="2">
        <v>220.05616800000001</v>
      </c>
    </row>
    <row r="13" spans="1:45" ht="15.6" x14ac:dyDescent="0.3">
      <c r="A13" s="2" t="s">
        <v>27</v>
      </c>
      <c r="B13" s="2" t="s">
        <v>28</v>
      </c>
      <c r="C13" s="2" t="s">
        <v>168</v>
      </c>
      <c r="E13" s="1"/>
      <c r="F13" s="42" t="s">
        <v>37</v>
      </c>
      <c r="G13" s="42" t="s">
        <v>38</v>
      </c>
      <c r="H13" s="1"/>
      <c r="I13" s="1"/>
      <c r="M13" s="1"/>
      <c r="N13" s="1"/>
      <c r="O13" s="1"/>
      <c r="P13" s="1"/>
      <c r="V13" s="2">
        <v>9</v>
      </c>
      <c r="W13" s="2">
        <v>168.65107699999999</v>
      </c>
      <c r="X13" s="2">
        <v>109.57994100000001</v>
      </c>
      <c r="Y13" s="2">
        <v>173.55687</v>
      </c>
      <c r="Z13" s="2">
        <v>229.712997</v>
      </c>
      <c r="AA13" s="2">
        <v>164.30990600000001</v>
      </c>
      <c r="AD13" s="2">
        <v>9</v>
      </c>
      <c r="AE13" s="2">
        <v>251.81723</v>
      </c>
      <c r="AF13" s="2">
        <v>245.61329699999999</v>
      </c>
      <c r="AG13" s="2">
        <v>227.63223300000001</v>
      </c>
      <c r="AI13" s="49" t="s">
        <v>151</v>
      </c>
      <c r="AJ13" s="49"/>
      <c r="AK13" s="49"/>
      <c r="AL13" s="49"/>
      <c r="AM13" s="49"/>
      <c r="AN13"/>
      <c r="AO13" s="49" t="s">
        <v>151</v>
      </c>
      <c r="AP13" s="49"/>
      <c r="AQ13" s="49"/>
      <c r="AR13" s="49"/>
      <c r="AS13" s="49"/>
    </row>
    <row r="14" spans="1:45" ht="16.2" thickBot="1" x14ac:dyDescent="0.35">
      <c r="E14" s="1"/>
      <c r="F14" s="42" t="s">
        <v>39</v>
      </c>
      <c r="G14" s="42">
        <v>0.05</v>
      </c>
      <c r="H14" s="1"/>
      <c r="I14" s="1"/>
      <c r="M14" s="1"/>
      <c r="N14" s="1"/>
      <c r="O14" s="1"/>
      <c r="P14" s="1"/>
      <c r="V14" s="2">
        <v>10</v>
      </c>
      <c r="W14" s="2">
        <v>177.81965600000001</v>
      </c>
      <c r="X14" s="2">
        <v>109.461769</v>
      </c>
      <c r="Y14" s="2">
        <v>172.177673</v>
      </c>
      <c r="Z14" s="2">
        <v>227.14473000000001</v>
      </c>
      <c r="AA14" s="2">
        <v>156.57330300000001</v>
      </c>
      <c r="AD14" s="2">
        <v>10</v>
      </c>
      <c r="AE14" s="2">
        <v>251.01222200000001</v>
      </c>
      <c r="AF14" s="2">
        <v>236.77156099999999</v>
      </c>
      <c r="AG14" s="2">
        <v>227.48954800000001</v>
      </c>
      <c r="AI14" s="50"/>
      <c r="AJ14" s="50"/>
      <c r="AK14" s="50"/>
      <c r="AL14" s="50"/>
      <c r="AM14" s="50"/>
      <c r="AN14"/>
      <c r="AO14" s="50"/>
      <c r="AP14" s="50"/>
      <c r="AQ14" s="50"/>
      <c r="AR14" s="50"/>
      <c r="AS14" s="50"/>
    </row>
    <row r="15" spans="1:45" ht="16.2" thickTop="1" x14ac:dyDescent="0.3">
      <c r="E15" s="1"/>
      <c r="F15" s="42"/>
      <c r="G15" s="42"/>
      <c r="H15" s="1"/>
      <c r="I15" s="1"/>
      <c r="M15" s="1"/>
      <c r="N15" s="1"/>
      <c r="O15" s="1"/>
      <c r="P15" s="1"/>
      <c r="V15" s="2">
        <v>11</v>
      </c>
      <c r="W15" s="2">
        <v>190.16961699999999</v>
      </c>
      <c r="X15" s="2">
        <v>112.394226</v>
      </c>
      <c r="Y15" s="2">
        <v>175.711502</v>
      </c>
      <c r="Z15" s="2">
        <v>225.39591999999999</v>
      </c>
      <c r="AA15" s="2">
        <v>163.72306800000001</v>
      </c>
      <c r="AD15" s="2">
        <v>11</v>
      </c>
      <c r="AE15" s="2">
        <v>252.34695400000001</v>
      </c>
      <c r="AF15" s="2">
        <v>180.37283300000001</v>
      </c>
      <c r="AG15" s="2">
        <v>224.10621599999999</v>
      </c>
      <c r="AI15" s="21" t="s">
        <v>55</v>
      </c>
      <c r="AJ15" s="21" t="s">
        <v>147</v>
      </c>
      <c r="AK15" s="21" t="s">
        <v>56</v>
      </c>
      <c r="AL15" s="21" t="s">
        <v>52</v>
      </c>
      <c r="AM15" s="21" t="s">
        <v>148</v>
      </c>
      <c r="AN15"/>
      <c r="AO15" s="21" t="s">
        <v>55</v>
      </c>
      <c r="AP15" s="21" t="s">
        <v>147</v>
      </c>
      <c r="AQ15" s="21" t="s">
        <v>56</v>
      </c>
      <c r="AR15" s="21" t="s">
        <v>52</v>
      </c>
      <c r="AS15" s="21" t="s">
        <v>148</v>
      </c>
    </row>
    <row r="16" spans="1:45" ht="15.6" x14ac:dyDescent="0.3">
      <c r="E16" s="1"/>
      <c r="F16" s="42" t="s">
        <v>40</v>
      </c>
      <c r="G16" s="42">
        <v>4</v>
      </c>
      <c r="H16" s="1"/>
      <c r="I16" s="1"/>
      <c r="M16" s="1"/>
      <c r="N16" s="1"/>
      <c r="O16" s="1"/>
      <c r="P16" s="1"/>
      <c r="V16" s="2">
        <v>12</v>
      </c>
      <c r="W16" s="2">
        <v>194.29754600000001</v>
      </c>
      <c r="X16" s="2">
        <v>103.48807499999999</v>
      </c>
      <c r="Y16" s="2">
        <v>176.00292999999999</v>
      </c>
      <c r="Z16" s="2">
        <v>226.810745</v>
      </c>
      <c r="AA16" s="2">
        <v>165.49229399999999</v>
      </c>
      <c r="AD16" s="2">
        <v>12</v>
      </c>
      <c r="AE16" s="2">
        <v>252.72389200000001</v>
      </c>
      <c r="AF16" s="2">
        <v>203.72512800000001</v>
      </c>
      <c r="AG16" s="2">
        <v>227.57006799999999</v>
      </c>
      <c r="AI16" s="19" t="s">
        <v>73</v>
      </c>
      <c r="AJ16" s="19">
        <v>252.11461</v>
      </c>
      <c r="AK16" s="19">
        <v>254.58722</v>
      </c>
      <c r="AL16" s="19">
        <v>259.38114999999999</v>
      </c>
      <c r="AM16" s="19">
        <v>280.51299</v>
      </c>
      <c r="AN16"/>
      <c r="AO16" s="19" t="s">
        <v>73</v>
      </c>
      <c r="AP16" s="19">
        <f>(AJ16*100)/$AJ16</f>
        <v>100</v>
      </c>
      <c r="AQ16" s="19">
        <f t="shared" ref="AQ16:AQ18" si="2">(AK16*100)/$AJ16</f>
        <v>100.98074839851606</v>
      </c>
      <c r="AR16" s="19">
        <f t="shared" ref="AR16:AR18" si="3">(AL16*100)/$AJ16</f>
        <v>102.88223677318818</v>
      </c>
      <c r="AS16" s="19">
        <f t="shared" ref="AS16:AS18" si="4">(AM16*100)/$AJ16</f>
        <v>111.26407549328458</v>
      </c>
    </row>
    <row r="17" spans="5:45" ht="15.6" x14ac:dyDescent="0.3">
      <c r="E17" s="1"/>
      <c r="F17" s="42" t="s">
        <v>41</v>
      </c>
      <c r="G17" s="42">
        <v>0</v>
      </c>
      <c r="H17" s="1"/>
      <c r="I17" s="1"/>
      <c r="M17" s="1"/>
      <c r="N17" s="1"/>
      <c r="O17" s="1"/>
      <c r="P17" s="1"/>
      <c r="V17" s="2">
        <v>13</v>
      </c>
      <c r="W17" s="2">
        <v>196.13824500000001</v>
      </c>
      <c r="X17" s="2">
        <v>110.889427</v>
      </c>
      <c r="Y17" s="2">
        <v>177.09541300000001</v>
      </c>
      <c r="Z17" s="2">
        <v>228.508591</v>
      </c>
      <c r="AA17" s="2">
        <v>147.89038099999999</v>
      </c>
      <c r="AD17" s="2">
        <v>13</v>
      </c>
      <c r="AE17" s="2">
        <v>252.68107599999999</v>
      </c>
      <c r="AF17" s="2">
        <v>249.38626099999999</v>
      </c>
      <c r="AG17" s="2">
        <v>229.40292400000001</v>
      </c>
      <c r="AI17" s="19" t="s">
        <v>74</v>
      </c>
      <c r="AJ17" s="19">
        <v>186.92013</v>
      </c>
      <c r="AK17" s="19">
        <v>206.27879999999999</v>
      </c>
      <c r="AL17" s="19">
        <v>188.62877</v>
      </c>
      <c r="AM17" s="19">
        <v>277.67471</v>
      </c>
      <c r="AN17"/>
      <c r="AO17" s="19" t="s">
        <v>74</v>
      </c>
      <c r="AP17" s="19">
        <f t="shared" ref="AP17:AP18" si="5">(AJ17*100)/$AJ17</f>
        <v>100</v>
      </c>
      <c r="AQ17" s="19">
        <f t="shared" si="2"/>
        <v>110.35665340057274</v>
      </c>
      <c r="AR17" s="19">
        <f t="shared" si="3"/>
        <v>100.91410165400592</v>
      </c>
      <c r="AS17" s="19">
        <f t="shared" si="4"/>
        <v>148.55259837450359</v>
      </c>
    </row>
    <row r="18" spans="5:45" ht="15.6" x14ac:dyDescent="0.3">
      <c r="E18" s="1"/>
      <c r="F18" s="1"/>
      <c r="G18" s="1"/>
      <c r="H18" s="1"/>
      <c r="I18" s="1"/>
      <c r="M18" s="1"/>
      <c r="N18" s="1"/>
      <c r="O18" s="1"/>
      <c r="P18" s="1"/>
      <c r="V18" s="2">
        <v>14</v>
      </c>
      <c r="W18" s="2">
        <v>193.386383</v>
      </c>
      <c r="X18" s="2">
        <v>140.017731</v>
      </c>
      <c r="Y18" s="2">
        <v>175.86433400000001</v>
      </c>
      <c r="Z18" s="2">
        <v>229.99200400000001</v>
      </c>
      <c r="AA18" s="2">
        <v>157.800827</v>
      </c>
      <c r="AD18" s="2">
        <v>14</v>
      </c>
      <c r="AE18" s="2">
        <v>252.43540999999999</v>
      </c>
      <c r="AF18" s="2">
        <v>271.66442899999998</v>
      </c>
      <c r="AG18" s="2">
        <v>229.49743699999999</v>
      </c>
      <c r="AI18" s="19" t="s">
        <v>75</v>
      </c>
      <c r="AJ18" s="19">
        <v>229.72824</v>
      </c>
      <c r="AK18" s="19">
        <v>239.84716</v>
      </c>
      <c r="AL18" s="19">
        <v>242.99081000000001</v>
      </c>
      <c r="AM18" s="19">
        <v>257.38002999999998</v>
      </c>
      <c r="AN18"/>
      <c r="AO18" s="19" t="s">
        <v>75</v>
      </c>
      <c r="AP18" s="19">
        <f t="shared" si="5"/>
        <v>100</v>
      </c>
      <c r="AQ18" s="19">
        <f t="shared" si="2"/>
        <v>104.4047349163516</v>
      </c>
      <c r="AR18" s="19">
        <f t="shared" si="3"/>
        <v>105.77315614310196</v>
      </c>
      <c r="AS18" s="19">
        <f t="shared" si="4"/>
        <v>112.03673958412774</v>
      </c>
    </row>
    <row r="19" spans="5:45" ht="15.6" x14ac:dyDescent="0.3">
      <c r="E19" s="1"/>
      <c r="F19" s="1"/>
      <c r="G19" s="1"/>
      <c r="H19" s="1"/>
      <c r="I19" s="1"/>
      <c r="M19" s="1"/>
      <c r="N19" s="1"/>
      <c r="O19" s="1"/>
      <c r="P19" s="1"/>
      <c r="V19" s="2">
        <v>15</v>
      </c>
      <c r="W19" s="2">
        <v>198.60101299999999</v>
      </c>
      <c r="X19" s="2">
        <v>141.45962499999999</v>
      </c>
      <c r="Y19" s="2">
        <v>172.809921</v>
      </c>
      <c r="Z19" s="2">
        <v>228.68571499999999</v>
      </c>
      <c r="AA19" s="2">
        <v>149.68182400000001</v>
      </c>
      <c r="AD19" s="2">
        <v>15</v>
      </c>
      <c r="AE19" s="2">
        <v>250.93412799999999</v>
      </c>
      <c r="AF19" s="2">
        <v>269.79025300000001</v>
      </c>
      <c r="AG19" s="2">
        <v>232.921875</v>
      </c>
      <c r="AI19" s="19"/>
      <c r="AJ19" s="19"/>
      <c r="AK19" s="19"/>
      <c r="AL19" s="19"/>
      <c r="AM19" s="19"/>
      <c r="AN19"/>
      <c r="AO19" s="19"/>
      <c r="AP19" s="19"/>
      <c r="AQ19" s="19"/>
      <c r="AR19" s="19"/>
      <c r="AS19" s="19"/>
    </row>
    <row r="20" spans="5:45" ht="16.2" thickBot="1" x14ac:dyDescent="0.35">
      <c r="E20" s="1"/>
      <c r="F20" s="1"/>
      <c r="G20" s="1"/>
      <c r="H20" s="1"/>
      <c r="I20" s="1"/>
      <c r="M20" s="1"/>
      <c r="N20" s="1"/>
      <c r="O20" s="1"/>
      <c r="P20" s="1"/>
      <c r="V20" s="16">
        <v>16</v>
      </c>
      <c r="W20" s="17">
        <v>192.89236500000001</v>
      </c>
      <c r="X20" s="17">
        <v>111.56210299999999</v>
      </c>
      <c r="Y20" s="17">
        <v>173.40953099999999</v>
      </c>
      <c r="Z20" s="17">
        <v>323.57132000000001</v>
      </c>
      <c r="AA20" s="17">
        <v>169.837402</v>
      </c>
      <c r="AD20" s="16">
        <v>16</v>
      </c>
      <c r="AE20" s="17">
        <v>252.95784</v>
      </c>
      <c r="AF20" s="17">
        <v>268.93551600000001</v>
      </c>
      <c r="AG20" s="17">
        <v>238.909088</v>
      </c>
      <c r="AI20" s="20"/>
      <c r="AJ20" s="20"/>
      <c r="AK20" s="20"/>
      <c r="AL20" s="20"/>
      <c r="AM20" s="20"/>
      <c r="AN20"/>
      <c r="AO20" s="20"/>
      <c r="AP20" s="20"/>
      <c r="AQ20" s="20"/>
      <c r="AR20" s="20"/>
      <c r="AS20" s="20"/>
    </row>
    <row r="21" spans="5:45" ht="15.6" thickTop="1" x14ac:dyDescent="0.25">
      <c r="E21" s="1"/>
      <c r="F21" s="1"/>
      <c r="G21" s="1"/>
      <c r="H21" s="1"/>
      <c r="I21" s="1"/>
      <c r="M21" s="1"/>
      <c r="N21" s="1"/>
      <c r="O21" s="1"/>
      <c r="P21" s="1"/>
      <c r="V21" s="16">
        <v>17</v>
      </c>
      <c r="W21" s="17">
        <v>164.92974899999999</v>
      </c>
      <c r="X21" s="17">
        <v>109.86277800000001</v>
      </c>
      <c r="Y21" s="17">
        <v>178.84612999999999</v>
      </c>
      <c r="Z21" s="17">
        <v>303.29461700000002</v>
      </c>
      <c r="AA21" s="17">
        <v>174.61045799999999</v>
      </c>
      <c r="AD21" s="16">
        <v>17</v>
      </c>
      <c r="AE21" s="17">
        <v>257.06829800000003</v>
      </c>
      <c r="AF21" s="17">
        <v>260.60452299999997</v>
      </c>
      <c r="AG21" s="17">
        <v>242.560318</v>
      </c>
    </row>
    <row r="22" spans="5:45" x14ac:dyDescent="0.25">
      <c r="E22" s="1"/>
      <c r="F22" s="1"/>
      <c r="G22" s="1"/>
      <c r="H22" s="1"/>
      <c r="I22" s="1"/>
      <c r="M22" s="1"/>
      <c r="N22" s="1"/>
      <c r="O22" s="1"/>
      <c r="P22" s="1"/>
      <c r="V22" s="16">
        <v>18</v>
      </c>
      <c r="W22" s="17">
        <v>157.38848899999999</v>
      </c>
      <c r="X22" s="17">
        <v>107.76796</v>
      </c>
      <c r="Y22" s="17">
        <v>181.710464</v>
      </c>
      <c r="Z22" s="17">
        <v>316.589966</v>
      </c>
      <c r="AA22" s="17">
        <v>233.098724</v>
      </c>
      <c r="AD22" s="16">
        <v>18</v>
      </c>
      <c r="AE22" s="17">
        <v>260.39910900000001</v>
      </c>
      <c r="AF22" s="17">
        <v>271.19143700000001</v>
      </c>
      <c r="AG22" s="17">
        <v>247.03016700000001</v>
      </c>
    </row>
    <row r="23" spans="5:45" ht="15.6" x14ac:dyDescent="0.3">
      <c r="E23" s="1"/>
      <c r="F23" s="45" t="s">
        <v>197</v>
      </c>
      <c r="G23" s="45"/>
      <c r="H23" s="45"/>
      <c r="I23" s="45"/>
      <c r="J23" s="45"/>
      <c r="K23" s="45"/>
      <c r="L23" s="45"/>
      <c r="M23" s="45"/>
      <c r="N23" s="1"/>
      <c r="O23" s="1"/>
      <c r="P23" s="1"/>
      <c r="V23" s="16">
        <v>19</v>
      </c>
      <c r="W23" s="17">
        <v>167.33813499999999</v>
      </c>
      <c r="X23" s="17">
        <v>107.196915</v>
      </c>
      <c r="Y23" s="17">
        <v>182.46575899999999</v>
      </c>
      <c r="Z23" s="17">
        <v>294.40792800000003</v>
      </c>
      <c r="AA23" s="17">
        <v>247.90327500000001</v>
      </c>
      <c r="AD23" s="16">
        <v>19</v>
      </c>
      <c r="AE23" s="17">
        <v>259.76049799999998</v>
      </c>
      <c r="AF23" s="17">
        <v>241.502319</v>
      </c>
      <c r="AG23" s="17">
        <v>239.748108</v>
      </c>
    </row>
    <row r="24" spans="5:45" x14ac:dyDescent="0.25">
      <c r="E24" s="1"/>
      <c r="F24" s="1"/>
      <c r="G24" s="1"/>
      <c r="H24" s="1"/>
      <c r="I24" s="1"/>
      <c r="M24" s="1"/>
      <c r="N24" s="1"/>
      <c r="O24" s="1"/>
      <c r="P24" s="1"/>
      <c r="V24" s="16">
        <v>20</v>
      </c>
      <c r="W24" s="17">
        <v>168.91473400000001</v>
      </c>
      <c r="X24" s="17">
        <v>109.82553900000001</v>
      </c>
      <c r="Y24" s="17">
        <v>208.86618000000001</v>
      </c>
      <c r="Z24" s="17">
        <v>280.46868899999998</v>
      </c>
      <c r="AA24" s="17">
        <v>253.32441700000001</v>
      </c>
      <c r="AD24" s="16">
        <v>20</v>
      </c>
      <c r="AE24" s="17">
        <v>260.92385899999999</v>
      </c>
      <c r="AF24" s="17">
        <v>259.81381199999998</v>
      </c>
      <c r="AG24" s="17">
        <v>238.71594200000001</v>
      </c>
    </row>
    <row r="25" spans="5:45" x14ac:dyDescent="0.25">
      <c r="E25" s="1"/>
      <c r="F25" s="1" t="s">
        <v>24</v>
      </c>
      <c r="G25" s="1" t="s">
        <v>28</v>
      </c>
      <c r="H25" s="1" t="s">
        <v>218</v>
      </c>
      <c r="I25" s="1"/>
      <c r="M25" s="1"/>
      <c r="N25" s="1"/>
      <c r="O25" s="1"/>
      <c r="P25" s="1"/>
      <c r="V25" s="16">
        <v>21</v>
      </c>
      <c r="W25" s="17">
        <v>186.40206900000001</v>
      </c>
      <c r="X25" s="17">
        <v>118.043198</v>
      </c>
      <c r="Y25" s="17">
        <v>221.27157600000001</v>
      </c>
      <c r="Z25" s="17">
        <v>260.72430400000002</v>
      </c>
      <c r="AA25" s="17">
        <v>254.02979999999999</v>
      </c>
      <c r="AD25" s="16">
        <v>21</v>
      </c>
      <c r="AE25" s="17">
        <v>256.35650600000002</v>
      </c>
      <c r="AF25" s="17">
        <v>269.788116</v>
      </c>
      <c r="AG25" s="17">
        <v>242.971588</v>
      </c>
    </row>
    <row r="26" spans="5:45" x14ac:dyDescent="0.25">
      <c r="E26" s="1"/>
      <c r="F26" s="1"/>
      <c r="G26" s="1"/>
      <c r="H26" s="1"/>
      <c r="I26" s="1"/>
      <c r="M26" s="1"/>
      <c r="N26" s="1"/>
      <c r="O26" s="1"/>
      <c r="P26" s="1"/>
      <c r="V26" s="16">
        <v>22</v>
      </c>
      <c r="W26" s="17">
        <v>193.83625799999999</v>
      </c>
      <c r="X26" s="17">
        <v>113.284622</v>
      </c>
      <c r="Y26" s="17">
        <v>219.69635</v>
      </c>
      <c r="Z26" s="17">
        <v>296.36929300000003</v>
      </c>
      <c r="AA26" s="17">
        <v>255.33315999999999</v>
      </c>
      <c r="AD26" s="16">
        <v>22</v>
      </c>
      <c r="AE26" s="17">
        <v>257.67205799999999</v>
      </c>
      <c r="AF26" s="17">
        <v>252.94143700000001</v>
      </c>
      <c r="AG26" s="17">
        <v>238.543533</v>
      </c>
    </row>
    <row r="27" spans="5:45" x14ac:dyDescent="0.25">
      <c r="E27" s="1"/>
      <c r="F27" s="1" t="s">
        <v>27</v>
      </c>
      <c r="G27" s="1" t="s">
        <v>28</v>
      </c>
      <c r="H27" s="1" t="s">
        <v>219</v>
      </c>
      <c r="I27" s="1"/>
      <c r="M27" s="1"/>
      <c r="N27" s="1"/>
      <c r="O27" s="1"/>
      <c r="P27" s="1"/>
      <c r="V27" s="16">
        <v>23</v>
      </c>
      <c r="W27" s="17">
        <v>194.409637</v>
      </c>
      <c r="X27" s="17">
        <v>116.373367</v>
      </c>
      <c r="Y27" s="17">
        <v>216.11479199999999</v>
      </c>
      <c r="Z27" s="17">
        <v>244.73725899999999</v>
      </c>
      <c r="AA27" s="17">
        <v>252.29162600000001</v>
      </c>
      <c r="AD27" s="16">
        <v>23</v>
      </c>
      <c r="AE27" s="17">
        <v>256.82415800000001</v>
      </c>
      <c r="AF27" s="17">
        <v>243.98118600000001</v>
      </c>
      <c r="AG27" s="17">
        <v>240.69615200000001</v>
      </c>
    </row>
    <row r="28" spans="5:45" x14ac:dyDescent="0.25">
      <c r="E28" s="1"/>
      <c r="F28" s="1"/>
      <c r="G28" s="1"/>
      <c r="H28" s="1"/>
      <c r="I28" s="1"/>
      <c r="M28" s="1"/>
      <c r="N28" s="1"/>
      <c r="O28" s="1"/>
      <c r="P28" s="1"/>
      <c r="V28" s="16">
        <v>24</v>
      </c>
      <c r="W28" s="17">
        <v>192.14660599999999</v>
      </c>
      <c r="X28" s="17">
        <v>111.646416</v>
      </c>
      <c r="Y28" s="17">
        <v>219.23281900000001</v>
      </c>
      <c r="Z28" s="17">
        <v>233.564606</v>
      </c>
      <c r="AA28" s="17">
        <v>248.60845900000001</v>
      </c>
      <c r="AD28" s="16">
        <v>24</v>
      </c>
      <c r="AE28" s="17">
        <v>258.863922</v>
      </c>
      <c r="AF28" s="17">
        <v>305.417419</v>
      </c>
      <c r="AG28" s="17">
        <v>243.54949999999999</v>
      </c>
    </row>
    <row r="29" spans="5:45" x14ac:dyDescent="0.25">
      <c r="E29" s="1"/>
      <c r="F29" s="1" t="s">
        <v>211</v>
      </c>
      <c r="G29" s="1" t="s">
        <v>202</v>
      </c>
      <c r="H29" s="1" t="s">
        <v>203</v>
      </c>
      <c r="I29" s="1" t="s">
        <v>212</v>
      </c>
      <c r="J29" s="2" t="s">
        <v>213</v>
      </c>
      <c r="K29" s="2" t="s">
        <v>214</v>
      </c>
      <c r="M29" s="1"/>
      <c r="N29" s="1"/>
      <c r="O29" s="1"/>
      <c r="P29" s="1"/>
      <c r="V29" s="16">
        <v>25</v>
      </c>
      <c r="W29" s="17">
        <v>167.638611</v>
      </c>
      <c r="X29" s="17">
        <v>119.76371</v>
      </c>
      <c r="Y29" s="17">
        <v>181.81098900000001</v>
      </c>
      <c r="Z29" s="17">
        <v>220.261078</v>
      </c>
      <c r="AA29" s="17">
        <v>247.034943</v>
      </c>
      <c r="AD29" s="16">
        <v>25</v>
      </c>
      <c r="AE29" s="17">
        <v>254.842972</v>
      </c>
      <c r="AF29" s="17">
        <v>258.30407700000001</v>
      </c>
      <c r="AG29" s="17">
        <v>237.60540800000001</v>
      </c>
    </row>
    <row r="30" spans="5:45" x14ac:dyDescent="0.25">
      <c r="E30" s="1"/>
      <c r="F30" s="1" t="s">
        <v>205</v>
      </c>
      <c r="G30" s="1">
        <v>5</v>
      </c>
      <c r="H30" s="1">
        <v>0</v>
      </c>
      <c r="I30" s="1">
        <v>107.626</v>
      </c>
      <c r="J30" s="2">
        <v>30.088999999999999</v>
      </c>
      <c r="K30" s="2">
        <v>13.456</v>
      </c>
      <c r="M30" s="1"/>
      <c r="N30" s="1"/>
      <c r="O30" s="1"/>
      <c r="P30" s="1"/>
      <c r="V30" s="16">
        <v>26</v>
      </c>
      <c r="W30" s="17">
        <v>140.51151999999999</v>
      </c>
      <c r="X30" s="17">
        <v>175.59350599999999</v>
      </c>
      <c r="Y30" s="17">
        <v>191.44278</v>
      </c>
      <c r="Z30" s="17">
        <v>208.57020600000001</v>
      </c>
      <c r="AA30" s="17">
        <v>234.45590200000001</v>
      </c>
      <c r="AD30" s="16">
        <v>26</v>
      </c>
      <c r="AE30" s="17">
        <v>258.84655800000002</v>
      </c>
      <c r="AF30" s="17">
        <v>277.85455300000001</v>
      </c>
      <c r="AG30" s="17">
        <v>237.261078</v>
      </c>
    </row>
    <row r="31" spans="5:45" x14ac:dyDescent="0.25">
      <c r="E31" s="1"/>
      <c r="F31" s="1" t="s">
        <v>21</v>
      </c>
      <c r="G31" s="1">
        <v>3</v>
      </c>
      <c r="H31" s="1">
        <v>0</v>
      </c>
      <c r="I31" s="1">
        <v>105.247</v>
      </c>
      <c r="J31" s="2">
        <v>4.7439999999999998</v>
      </c>
      <c r="K31" s="2">
        <v>2.7389999999999999</v>
      </c>
      <c r="M31" s="1"/>
      <c r="N31" s="1"/>
      <c r="O31" s="1"/>
      <c r="P31" s="1"/>
      <c r="V31" s="16">
        <v>27</v>
      </c>
      <c r="W31" s="17">
        <v>140.48254399999999</v>
      </c>
      <c r="X31" s="17">
        <v>179.20481899999999</v>
      </c>
      <c r="Y31" s="17">
        <v>188.66035500000001</v>
      </c>
      <c r="Z31" s="17">
        <v>241.112808</v>
      </c>
      <c r="AA31" s="17">
        <v>169.98701500000001</v>
      </c>
      <c r="AD31" s="16">
        <v>27</v>
      </c>
      <c r="AE31" s="17">
        <v>285.59994499999999</v>
      </c>
      <c r="AF31" s="17">
        <v>266.63369799999998</v>
      </c>
      <c r="AG31" s="17">
        <v>237.10446200000001</v>
      </c>
    </row>
    <row r="32" spans="5:45" x14ac:dyDescent="0.25">
      <c r="E32" s="1"/>
      <c r="F32" s="1"/>
      <c r="G32" s="1"/>
      <c r="H32" s="1"/>
      <c r="I32" s="1"/>
      <c r="M32" s="1"/>
      <c r="N32" s="1"/>
      <c r="V32" s="16">
        <v>28</v>
      </c>
      <c r="W32" s="17">
        <v>137.926773</v>
      </c>
      <c r="X32" s="17">
        <v>224.83992000000001</v>
      </c>
      <c r="Y32" s="17">
        <v>184.16731300000001</v>
      </c>
      <c r="Z32" s="17">
        <v>242.859711</v>
      </c>
      <c r="AA32" s="17">
        <v>158.04106100000001</v>
      </c>
      <c r="AD32" s="16">
        <v>28</v>
      </c>
      <c r="AE32" s="17">
        <v>270.21362299999998</v>
      </c>
      <c r="AF32" s="17">
        <v>276.89184599999999</v>
      </c>
      <c r="AG32" s="17">
        <v>238.03500399999999</v>
      </c>
    </row>
    <row r="33" spans="5:33" x14ac:dyDescent="0.25">
      <c r="E33" s="1"/>
      <c r="F33" s="1" t="s">
        <v>215</v>
      </c>
      <c r="G33" s="1">
        <v>2.3780000000000001</v>
      </c>
      <c r="H33" s="1"/>
      <c r="I33" s="1"/>
      <c r="V33" s="16">
        <v>29</v>
      </c>
      <c r="W33" s="17">
        <v>132.77494799999999</v>
      </c>
      <c r="X33" s="17">
        <v>232.22619599999999</v>
      </c>
      <c r="Y33" s="17">
        <v>182.633636</v>
      </c>
      <c r="Z33" s="2">
        <v>320.105591</v>
      </c>
      <c r="AA33" s="17">
        <v>139.88772599999999</v>
      </c>
      <c r="AD33" s="16">
        <v>29</v>
      </c>
      <c r="AE33" s="17">
        <v>248.16635099999999</v>
      </c>
      <c r="AF33" s="17">
        <v>251.32333399999999</v>
      </c>
      <c r="AG33" s="17">
        <v>236.12556499999999</v>
      </c>
    </row>
    <row r="34" spans="5:33" x14ac:dyDescent="0.25">
      <c r="E34" s="1"/>
      <c r="F34" s="1"/>
      <c r="G34" s="1"/>
      <c r="H34" s="1"/>
      <c r="I34" s="1"/>
      <c r="V34" s="16">
        <v>30</v>
      </c>
      <c r="W34" s="17">
        <v>131.86325099999999</v>
      </c>
      <c r="X34" s="17">
        <v>145.41857899999999</v>
      </c>
      <c r="Y34" s="17">
        <v>173.74200400000001</v>
      </c>
      <c r="Z34" s="2">
        <v>198.305283</v>
      </c>
      <c r="AA34" s="17">
        <v>132.885605</v>
      </c>
      <c r="AD34" s="16">
        <v>30</v>
      </c>
      <c r="AE34" s="17">
        <v>266.72384599999998</v>
      </c>
      <c r="AF34" s="17">
        <v>264.48202500000002</v>
      </c>
      <c r="AG34" s="17">
        <v>235.536697</v>
      </c>
    </row>
    <row r="35" spans="5:33" x14ac:dyDescent="0.25">
      <c r="E35" s="1"/>
      <c r="F35" s="1" t="s">
        <v>220</v>
      </c>
      <c r="G35" s="1"/>
      <c r="H35" s="1"/>
      <c r="I35" s="1"/>
      <c r="V35" s="16">
        <v>31</v>
      </c>
      <c r="W35" s="17">
        <v>133.44695999999999</v>
      </c>
      <c r="X35" s="17">
        <v>155.67675800000001</v>
      </c>
      <c r="Y35" s="17">
        <v>171.74096700000001</v>
      </c>
      <c r="Z35" s="2">
        <v>220.72917200000001</v>
      </c>
      <c r="AA35" s="17">
        <v>131.58601400000001</v>
      </c>
      <c r="AD35" s="16">
        <v>31</v>
      </c>
      <c r="AE35" s="17">
        <v>283.95248400000003</v>
      </c>
      <c r="AF35" s="17">
        <v>248.47053500000001</v>
      </c>
      <c r="AG35" s="17">
        <v>235.86170999999999</v>
      </c>
    </row>
    <row r="36" spans="5:33" x14ac:dyDescent="0.25">
      <c r="E36" s="1"/>
      <c r="F36" s="1"/>
      <c r="G36" s="1"/>
      <c r="H36" s="1"/>
      <c r="I36" s="1"/>
      <c r="V36" s="16">
        <v>32</v>
      </c>
      <c r="W36" s="17">
        <v>142.04345699999999</v>
      </c>
      <c r="X36" s="17">
        <v>137.431915</v>
      </c>
      <c r="Y36" s="17">
        <v>169.46942100000001</v>
      </c>
      <c r="Z36" s="2">
        <v>240.81298799999999</v>
      </c>
      <c r="AA36" s="17">
        <v>129.521896</v>
      </c>
      <c r="AD36" s="16">
        <v>32</v>
      </c>
      <c r="AE36" s="17">
        <v>281.86895800000002</v>
      </c>
      <c r="AF36" s="17">
        <v>261.043274</v>
      </c>
      <c r="AG36" s="17">
        <v>238.080994</v>
      </c>
    </row>
    <row r="37" spans="5:33" x14ac:dyDescent="0.25">
      <c r="E37" s="1"/>
      <c r="F37" s="1" t="s">
        <v>221</v>
      </c>
      <c r="G37" s="1"/>
      <c r="H37" s="1"/>
      <c r="I37" s="1"/>
      <c r="V37" s="2">
        <v>33</v>
      </c>
      <c r="W37" s="17">
        <v>184.48764</v>
      </c>
      <c r="X37" s="17">
        <v>148.66404700000001</v>
      </c>
      <c r="Y37" s="2">
        <v>126.096825</v>
      </c>
      <c r="Z37" s="2">
        <v>258.47421300000002</v>
      </c>
      <c r="AA37" s="17">
        <v>134.464203</v>
      </c>
      <c r="AD37" s="2">
        <v>33</v>
      </c>
      <c r="AE37" s="17">
        <v>277.18957499999999</v>
      </c>
      <c r="AF37" s="17">
        <v>270.61615</v>
      </c>
      <c r="AG37" s="17">
        <v>238.07626300000001</v>
      </c>
    </row>
    <row r="38" spans="5:33" x14ac:dyDescent="0.25">
      <c r="E38" s="1"/>
      <c r="F38" s="1"/>
      <c r="G38" s="1"/>
      <c r="H38" s="1"/>
      <c r="I38" s="1"/>
      <c r="V38" s="2">
        <v>34</v>
      </c>
      <c r="W38" s="17">
        <v>191.85936000000001</v>
      </c>
      <c r="X38" s="17">
        <v>178.916687</v>
      </c>
      <c r="Y38" s="2">
        <v>108.081703</v>
      </c>
      <c r="Z38" s="2">
        <v>258.25442500000003</v>
      </c>
      <c r="AA38" s="17">
        <v>133.142044</v>
      </c>
      <c r="AD38" s="2">
        <v>34</v>
      </c>
      <c r="AE38" s="17">
        <v>212.02243000000001</v>
      </c>
      <c r="AF38" s="17">
        <v>238.20787000000001</v>
      </c>
      <c r="AG38" s="17">
        <v>243.03178399999999</v>
      </c>
    </row>
    <row r="39" spans="5:33" x14ac:dyDescent="0.25">
      <c r="E39" s="1"/>
      <c r="F39" s="1"/>
      <c r="G39" s="1"/>
      <c r="H39" s="1"/>
      <c r="I39" s="1"/>
      <c r="V39" s="2">
        <v>35</v>
      </c>
      <c r="W39" s="17">
        <v>198.42686499999999</v>
      </c>
      <c r="X39" s="17">
        <v>147.69451900000001</v>
      </c>
      <c r="Y39" s="2">
        <v>109.361008</v>
      </c>
      <c r="Z39" s="2">
        <v>261.019745</v>
      </c>
      <c r="AA39" s="17">
        <v>184.443726</v>
      </c>
      <c r="AD39" s="2">
        <v>35</v>
      </c>
      <c r="AE39" s="17">
        <v>221.382935</v>
      </c>
      <c r="AF39" s="17">
        <v>242.74246199999999</v>
      </c>
      <c r="AG39" s="17">
        <v>242.452179</v>
      </c>
    </row>
    <row r="40" spans="5:33" x14ac:dyDescent="0.25">
      <c r="E40" s="1"/>
      <c r="F40" s="1"/>
      <c r="G40" s="1"/>
      <c r="H40" s="1"/>
      <c r="I40" s="1"/>
      <c r="V40" s="2">
        <v>36</v>
      </c>
      <c r="W40" s="17">
        <v>293.58532700000001</v>
      </c>
      <c r="X40" s="2">
        <v>152.10905500000001</v>
      </c>
      <c r="Y40" s="2">
        <v>105.253479</v>
      </c>
      <c r="Z40" s="2">
        <v>261.044128</v>
      </c>
      <c r="AA40" s="17">
        <v>268.28860500000002</v>
      </c>
      <c r="AD40" s="2">
        <v>36</v>
      </c>
      <c r="AE40" s="17">
        <v>227.320221</v>
      </c>
      <c r="AF40" s="17">
        <v>253.04458600000001</v>
      </c>
      <c r="AG40" s="17">
        <v>242.12991299999999</v>
      </c>
    </row>
    <row r="41" spans="5:33" x14ac:dyDescent="0.25">
      <c r="E41" s="1"/>
      <c r="F41" s="1"/>
      <c r="G41" s="1"/>
      <c r="H41" s="1"/>
      <c r="I41" s="1"/>
      <c r="V41" s="2">
        <v>37</v>
      </c>
      <c r="W41" s="17">
        <v>168.633331</v>
      </c>
      <c r="X41" s="2">
        <v>147.76718099999999</v>
      </c>
      <c r="Y41" s="2">
        <v>106.373306</v>
      </c>
      <c r="Z41" s="2">
        <v>259.41812099999999</v>
      </c>
      <c r="AA41" s="17">
        <v>227.039185</v>
      </c>
      <c r="AD41" s="2">
        <v>37</v>
      </c>
      <c r="AE41" s="17">
        <v>275.96939099999997</v>
      </c>
      <c r="AF41" s="17">
        <v>261.267944</v>
      </c>
      <c r="AG41" s="17">
        <v>239.658569</v>
      </c>
    </row>
    <row r="42" spans="5:33" x14ac:dyDescent="0.25">
      <c r="E42" s="1"/>
      <c r="F42" s="1"/>
      <c r="G42" s="1"/>
      <c r="H42" s="1"/>
      <c r="I42" s="1"/>
      <c r="V42" s="2">
        <v>38</v>
      </c>
      <c r="W42" s="17">
        <v>183.61085499999999</v>
      </c>
      <c r="X42" s="2">
        <v>113.488167</v>
      </c>
      <c r="Y42" s="2">
        <v>117.74633</v>
      </c>
      <c r="Z42" s="2">
        <v>249.05993699999999</v>
      </c>
      <c r="AA42" s="17">
        <v>248.34326200000001</v>
      </c>
      <c r="AD42" s="2">
        <v>38</v>
      </c>
      <c r="AE42" s="17">
        <v>281.80950899999999</v>
      </c>
      <c r="AF42" s="17">
        <v>237.103409</v>
      </c>
      <c r="AG42" s="17">
        <v>245.29306</v>
      </c>
    </row>
    <row r="43" spans="5:33" x14ac:dyDescent="0.25">
      <c r="E43" s="1"/>
      <c r="F43" s="1"/>
      <c r="G43" s="1"/>
      <c r="H43" s="1"/>
      <c r="I43" s="1"/>
      <c r="V43" s="2">
        <v>39</v>
      </c>
      <c r="W43" s="17">
        <v>179.26719700000001</v>
      </c>
      <c r="X43" s="2">
        <v>134.68487500000001</v>
      </c>
      <c r="Y43" s="2">
        <v>120.909302</v>
      </c>
      <c r="Z43" s="2">
        <v>250.68289200000001</v>
      </c>
      <c r="AA43" s="17">
        <v>248.846115</v>
      </c>
      <c r="AD43" s="2">
        <v>39</v>
      </c>
      <c r="AE43" s="17">
        <v>292.24420199999997</v>
      </c>
      <c r="AF43" s="17">
        <v>288.96533199999999</v>
      </c>
      <c r="AG43" s="17">
        <v>243.81308000000001</v>
      </c>
    </row>
    <row r="44" spans="5:33" x14ac:dyDescent="0.25">
      <c r="E44" s="1"/>
      <c r="F44" s="1"/>
      <c r="G44" s="1"/>
      <c r="H44" s="1"/>
      <c r="I44" s="1"/>
      <c r="V44" s="2">
        <v>40</v>
      </c>
      <c r="W44" s="17">
        <v>184.989227</v>
      </c>
      <c r="X44" s="2">
        <v>145.26284799999999</v>
      </c>
      <c r="Y44" s="2">
        <v>125.104935</v>
      </c>
      <c r="Z44" s="2">
        <v>250.144882</v>
      </c>
      <c r="AA44" s="17">
        <v>239.759232</v>
      </c>
      <c r="AD44" s="2">
        <v>40</v>
      </c>
      <c r="AE44" s="2">
        <v>296.91116299999999</v>
      </c>
      <c r="AF44" s="17">
        <v>250.972961</v>
      </c>
      <c r="AG44" s="17">
        <v>256.39779700000003</v>
      </c>
    </row>
    <row r="45" spans="5:33" x14ac:dyDescent="0.25">
      <c r="E45" s="1"/>
      <c r="F45" s="1"/>
      <c r="G45" s="1"/>
      <c r="H45" s="1"/>
      <c r="I45" s="1"/>
      <c r="V45" s="2">
        <v>41</v>
      </c>
      <c r="W45" s="17">
        <v>185.42128</v>
      </c>
      <c r="X45" s="2">
        <v>144.95459</v>
      </c>
      <c r="Y45" s="2">
        <v>126.666527</v>
      </c>
      <c r="Z45" s="2">
        <v>250.92047099999999</v>
      </c>
      <c r="AA45" s="17">
        <v>243.86773700000001</v>
      </c>
      <c r="AD45" s="2">
        <v>41</v>
      </c>
      <c r="AE45" s="2">
        <v>297.90911899999998</v>
      </c>
      <c r="AF45" s="17">
        <v>265.19543499999997</v>
      </c>
      <c r="AG45" s="17">
        <v>247.912125</v>
      </c>
    </row>
    <row r="46" spans="5:33" x14ac:dyDescent="0.25">
      <c r="E46" s="1"/>
      <c r="F46" s="1"/>
      <c r="G46" s="1"/>
      <c r="H46" s="1"/>
      <c r="I46" s="1"/>
      <c r="V46" s="2">
        <v>42</v>
      </c>
      <c r="W46" s="17">
        <v>187.15734900000001</v>
      </c>
      <c r="X46" s="2">
        <v>161.97474700000001</v>
      </c>
      <c r="Y46" s="2">
        <v>131.69248999999999</v>
      </c>
      <c r="Z46" s="2">
        <v>240.15042099999999</v>
      </c>
      <c r="AA46" s="17">
        <v>182.64324999999999</v>
      </c>
      <c r="AD46" s="2">
        <v>42</v>
      </c>
      <c r="AE46" s="2">
        <v>288.83575400000001</v>
      </c>
      <c r="AF46" s="17">
        <v>195.78851299999999</v>
      </c>
      <c r="AG46" s="17">
        <v>247.63322400000001</v>
      </c>
    </row>
    <row r="47" spans="5:33" x14ac:dyDescent="0.25">
      <c r="E47" s="1"/>
      <c r="F47" s="1"/>
      <c r="G47" s="1"/>
      <c r="H47" s="1"/>
      <c r="I47" s="1"/>
      <c r="V47" s="2">
        <v>43</v>
      </c>
      <c r="W47" s="2">
        <v>195.210815</v>
      </c>
      <c r="X47" s="2">
        <v>201.879074</v>
      </c>
      <c r="Y47" s="2">
        <v>147.21766700000001</v>
      </c>
      <c r="AA47" s="17">
        <v>217.233261</v>
      </c>
      <c r="AD47" s="2">
        <v>43</v>
      </c>
      <c r="AE47" s="2">
        <v>280.31896999999998</v>
      </c>
      <c r="AF47" s="17">
        <v>299.77349900000002</v>
      </c>
      <c r="AG47" s="17">
        <v>243.72396900000001</v>
      </c>
    </row>
    <row r="48" spans="5:33" x14ac:dyDescent="0.25">
      <c r="E48" s="1"/>
      <c r="F48" s="1"/>
      <c r="G48" s="1"/>
      <c r="H48" s="1"/>
      <c r="I48" s="1"/>
      <c r="V48" s="2">
        <v>44</v>
      </c>
      <c r="W48" s="2">
        <v>157.851303</v>
      </c>
      <c r="X48" s="2">
        <v>138.50520299999999</v>
      </c>
      <c r="Y48" s="2">
        <v>154.43779000000001</v>
      </c>
      <c r="AA48" s="17">
        <v>251.11837800000001</v>
      </c>
      <c r="AD48" s="2">
        <v>44</v>
      </c>
      <c r="AE48" s="2">
        <v>285.49847399999999</v>
      </c>
      <c r="AF48" s="17">
        <v>255.68682899999999</v>
      </c>
      <c r="AG48" s="17">
        <v>240.54173299999999</v>
      </c>
    </row>
    <row r="49" spans="5:33" x14ac:dyDescent="0.25">
      <c r="E49" s="1"/>
      <c r="F49" s="1"/>
      <c r="G49" s="1"/>
      <c r="H49" s="1"/>
      <c r="I49" s="1"/>
      <c r="V49" s="2">
        <v>45</v>
      </c>
      <c r="W49" s="2">
        <v>174.841309</v>
      </c>
      <c r="X49" s="2">
        <v>180.65287799999999</v>
      </c>
      <c r="Y49" s="2">
        <v>156.57229599999999</v>
      </c>
      <c r="AA49" s="17">
        <v>252.99014299999999</v>
      </c>
      <c r="AD49" s="2">
        <v>45</v>
      </c>
      <c r="AE49" s="2">
        <v>290.40917999999999</v>
      </c>
      <c r="AF49" s="17">
        <v>282.49206500000003</v>
      </c>
      <c r="AG49" s="17">
        <v>236.79705799999999</v>
      </c>
    </row>
    <row r="50" spans="5:33" x14ac:dyDescent="0.25">
      <c r="E50" s="1"/>
      <c r="F50" s="1"/>
      <c r="G50" s="1"/>
      <c r="H50" s="1"/>
      <c r="I50" s="1"/>
      <c r="V50" s="2">
        <v>46</v>
      </c>
      <c r="W50" s="2">
        <v>182.68551600000001</v>
      </c>
      <c r="X50" s="2">
        <v>181.190155</v>
      </c>
      <c r="Y50" s="2">
        <v>161.69311500000001</v>
      </c>
      <c r="AA50" s="2">
        <v>252.70353700000001</v>
      </c>
      <c r="AD50" s="2">
        <v>46</v>
      </c>
      <c r="AE50" s="2">
        <v>287.705017</v>
      </c>
      <c r="AF50" s="2">
        <v>237.906586</v>
      </c>
      <c r="AG50" s="17">
        <v>234.568039</v>
      </c>
    </row>
    <row r="51" spans="5:33" x14ac:dyDescent="0.25">
      <c r="E51" s="1"/>
      <c r="F51" s="1"/>
      <c r="G51" s="1"/>
      <c r="H51" s="1"/>
      <c r="I51" s="1"/>
      <c r="V51" s="2">
        <v>47</v>
      </c>
      <c r="W51" s="2">
        <v>193.99498</v>
      </c>
      <c r="X51" s="2">
        <v>179.98698400000001</v>
      </c>
      <c r="Y51" s="2">
        <v>159.17775</v>
      </c>
      <c r="AA51" s="2">
        <v>173.92659</v>
      </c>
      <c r="AD51" s="2">
        <v>47</v>
      </c>
      <c r="AE51" s="2">
        <v>292.60556000000003</v>
      </c>
      <c r="AF51" s="2">
        <v>236.14134200000001</v>
      </c>
      <c r="AG51" s="17">
        <v>236.817993</v>
      </c>
    </row>
    <row r="52" spans="5:33" x14ac:dyDescent="0.25">
      <c r="E52" s="1"/>
      <c r="F52" s="1"/>
      <c r="G52" s="1"/>
      <c r="H52" s="1"/>
      <c r="I52" s="1"/>
      <c r="V52" s="2">
        <v>48</v>
      </c>
      <c r="W52" s="2">
        <v>236.90733299999999</v>
      </c>
      <c r="X52" s="2">
        <v>178.937119</v>
      </c>
      <c r="AA52" s="2">
        <v>224.072067</v>
      </c>
      <c r="AD52" s="2">
        <v>48</v>
      </c>
      <c r="AE52" s="2">
        <v>279.31668100000002</v>
      </c>
      <c r="AF52" s="2">
        <v>321.29272500000002</v>
      </c>
      <c r="AG52" s="17">
        <v>231.406113</v>
      </c>
    </row>
    <row r="53" spans="5:33" x14ac:dyDescent="0.25">
      <c r="E53" s="1"/>
      <c r="F53" s="1"/>
      <c r="G53" s="1"/>
      <c r="H53" s="1"/>
      <c r="I53" s="1"/>
      <c r="V53" s="2">
        <v>49</v>
      </c>
      <c r="W53" s="2">
        <v>235.92141699999999</v>
      </c>
      <c r="AA53" s="2">
        <v>257.18292200000002</v>
      </c>
      <c r="AD53" s="2">
        <v>49</v>
      </c>
      <c r="AE53" s="2">
        <v>288.77179000000001</v>
      </c>
      <c r="AF53" s="2">
        <v>277.15228300000001</v>
      </c>
      <c r="AG53" s="17">
        <v>231.71566799999999</v>
      </c>
    </row>
    <row r="54" spans="5:33" x14ac:dyDescent="0.25">
      <c r="E54" s="1"/>
      <c r="F54" s="1"/>
      <c r="G54" s="1"/>
      <c r="H54" s="1"/>
      <c r="I54" s="1"/>
      <c r="V54" s="2">
        <v>50</v>
      </c>
      <c r="W54" s="2">
        <v>227.80896000000001</v>
      </c>
      <c r="AA54" s="2">
        <v>263.29516599999999</v>
      </c>
      <c r="AD54" s="2">
        <v>50</v>
      </c>
      <c r="AE54" s="2">
        <v>284.83642600000002</v>
      </c>
      <c r="AF54" s="2">
        <v>305.71182299999998</v>
      </c>
      <c r="AG54" s="2">
        <v>231.67446899999999</v>
      </c>
    </row>
    <row r="55" spans="5:33" x14ac:dyDescent="0.25">
      <c r="E55" s="1"/>
      <c r="F55" s="1"/>
      <c r="G55" s="1"/>
      <c r="H55" s="1"/>
      <c r="I55" s="1"/>
      <c r="V55" s="2">
        <v>51</v>
      </c>
      <c r="W55" s="2">
        <v>225.29191599999999</v>
      </c>
      <c r="AA55" s="2">
        <v>266.42425500000002</v>
      </c>
      <c r="AD55" s="2">
        <v>51</v>
      </c>
      <c r="AE55" s="2">
        <v>276.96353099999999</v>
      </c>
      <c r="AF55" s="2">
        <v>297.22067299999998</v>
      </c>
      <c r="AG55" s="2">
        <v>228.886887</v>
      </c>
    </row>
    <row r="56" spans="5:33" x14ac:dyDescent="0.25">
      <c r="E56" s="1"/>
      <c r="F56" s="1"/>
      <c r="G56" s="1"/>
      <c r="H56" s="1"/>
      <c r="I56" s="1"/>
      <c r="V56" s="2">
        <v>52</v>
      </c>
      <c r="W56" s="2">
        <v>231.07247899999999</v>
      </c>
      <c r="AA56" s="2">
        <v>269.405914</v>
      </c>
      <c r="AD56" s="2">
        <v>52</v>
      </c>
      <c r="AE56" s="2">
        <v>285.839539</v>
      </c>
      <c r="AF56" s="2">
        <v>338.77810699999998</v>
      </c>
      <c r="AG56" s="2">
        <v>228.765762</v>
      </c>
    </row>
    <row r="57" spans="5:33" x14ac:dyDescent="0.25">
      <c r="E57" s="1"/>
      <c r="F57" s="1"/>
      <c r="G57" s="1"/>
      <c r="H57" s="1"/>
      <c r="I57" s="1"/>
      <c r="V57" s="2">
        <v>53</v>
      </c>
      <c r="W57" s="2">
        <v>190.722183</v>
      </c>
      <c r="AA57" s="2">
        <v>274.24145499999997</v>
      </c>
      <c r="AD57" s="2">
        <v>53</v>
      </c>
      <c r="AE57" s="2">
        <v>284.707764</v>
      </c>
      <c r="AF57" s="2">
        <v>322.96603399999998</v>
      </c>
      <c r="AG57" s="2">
        <v>231.58845500000001</v>
      </c>
    </row>
    <row r="58" spans="5:33" x14ac:dyDescent="0.25">
      <c r="E58" s="1"/>
      <c r="F58" s="1"/>
      <c r="G58" s="1"/>
      <c r="H58" s="1"/>
      <c r="I58" s="1"/>
      <c r="V58" s="2">
        <v>54</v>
      </c>
      <c r="W58" s="2">
        <v>212.53994800000001</v>
      </c>
      <c r="AA58" s="2">
        <v>281.20907599999998</v>
      </c>
      <c r="AD58" s="2">
        <v>54</v>
      </c>
      <c r="AE58" s="2">
        <v>283.797302</v>
      </c>
      <c r="AF58" s="2">
        <v>286.96725500000002</v>
      </c>
      <c r="AG58" s="2">
        <v>236.82429500000001</v>
      </c>
    </row>
    <row r="59" spans="5:33" x14ac:dyDescent="0.25">
      <c r="E59" s="1"/>
      <c r="F59" s="1"/>
      <c r="G59" s="1"/>
      <c r="H59" s="1"/>
      <c r="I59" s="1"/>
      <c r="V59" s="2">
        <v>55</v>
      </c>
      <c r="W59" s="2">
        <v>216.69250500000001</v>
      </c>
      <c r="AA59" s="2">
        <v>283.90704299999999</v>
      </c>
      <c r="AD59" s="2">
        <v>55</v>
      </c>
      <c r="AF59" s="2">
        <v>202.831772</v>
      </c>
      <c r="AG59" s="2">
        <v>241.24894699999999</v>
      </c>
    </row>
    <row r="60" spans="5:33" x14ac:dyDescent="0.25">
      <c r="E60" s="1"/>
      <c r="F60" s="1"/>
      <c r="G60" s="1"/>
      <c r="H60" s="1"/>
      <c r="I60" s="1"/>
      <c r="V60" s="2">
        <v>56</v>
      </c>
      <c r="W60" s="2">
        <v>213.62550400000001</v>
      </c>
      <c r="AA60" s="2">
        <v>278.50207499999999</v>
      </c>
      <c r="AD60" s="2">
        <v>56</v>
      </c>
      <c r="AF60" s="2">
        <v>279.43884300000002</v>
      </c>
      <c r="AG60" s="2">
        <v>240.82217399999999</v>
      </c>
    </row>
    <row r="61" spans="5:33" x14ac:dyDescent="0.25">
      <c r="E61" s="1"/>
      <c r="F61" s="1"/>
      <c r="G61" s="1"/>
      <c r="H61" s="1"/>
      <c r="I61" s="1"/>
      <c r="V61" s="2">
        <v>57</v>
      </c>
      <c r="W61" s="2">
        <v>214.71418800000001</v>
      </c>
      <c r="AA61" s="2">
        <v>278.28848299999999</v>
      </c>
      <c r="AD61" s="2">
        <v>57</v>
      </c>
      <c r="AF61" s="2">
        <v>304.84497099999999</v>
      </c>
      <c r="AG61" s="2">
        <v>247.68211400000001</v>
      </c>
    </row>
    <row r="62" spans="5:33" x14ac:dyDescent="0.25">
      <c r="E62" s="1"/>
      <c r="F62" s="1"/>
      <c r="G62" s="1"/>
      <c r="H62" s="1"/>
      <c r="I62" s="1"/>
      <c r="V62" s="2">
        <v>58</v>
      </c>
      <c r="AA62" s="2">
        <v>276.859467</v>
      </c>
      <c r="AD62" s="2">
        <v>58</v>
      </c>
      <c r="AF62" s="2">
        <v>205.014893</v>
      </c>
      <c r="AG62" s="2">
        <v>245.647614</v>
      </c>
    </row>
    <row r="63" spans="5:33" x14ac:dyDescent="0.25">
      <c r="E63" s="1"/>
      <c r="F63" s="1"/>
      <c r="G63" s="1"/>
      <c r="H63" s="1"/>
      <c r="I63" s="1"/>
      <c r="V63" s="2">
        <v>59</v>
      </c>
      <c r="AA63" s="2">
        <v>286.89761399999998</v>
      </c>
      <c r="AD63" s="2">
        <v>59</v>
      </c>
      <c r="AF63" s="2">
        <v>300.21890300000001</v>
      </c>
      <c r="AG63" s="2">
        <v>248.20105000000001</v>
      </c>
    </row>
    <row r="64" spans="5:33" x14ac:dyDescent="0.25">
      <c r="E64" s="1"/>
      <c r="F64" s="1"/>
      <c r="G64" s="1"/>
      <c r="H64" s="1"/>
      <c r="I64" s="1"/>
      <c r="V64" s="2">
        <v>60</v>
      </c>
      <c r="AA64" s="2">
        <v>293.90841699999999</v>
      </c>
      <c r="AD64" s="2">
        <v>60</v>
      </c>
      <c r="AF64" s="2">
        <v>243.77796900000001</v>
      </c>
      <c r="AG64" s="2">
        <v>252.09726000000001</v>
      </c>
    </row>
    <row r="65" spans="5:33" x14ac:dyDescent="0.25">
      <c r="E65" s="1"/>
      <c r="F65" s="1"/>
      <c r="G65" s="1"/>
      <c r="H65" s="1"/>
      <c r="I65" s="1"/>
      <c r="AD65" s="2">
        <v>61</v>
      </c>
      <c r="AG65" s="2">
        <v>242.60368299999999</v>
      </c>
    </row>
    <row r="66" spans="5:33" x14ac:dyDescent="0.25">
      <c r="E66" s="1"/>
      <c r="F66" s="1"/>
      <c r="G66" s="1"/>
      <c r="H66" s="1"/>
      <c r="I66" s="1"/>
      <c r="AD66" s="2">
        <v>62</v>
      </c>
      <c r="AG66" s="2">
        <v>242.72137499999999</v>
      </c>
    </row>
    <row r="67" spans="5:33" x14ac:dyDescent="0.25">
      <c r="E67" s="1"/>
      <c r="F67" s="1"/>
      <c r="G67" s="1"/>
      <c r="H67" s="1"/>
      <c r="I67" s="1"/>
      <c r="AD67" s="2">
        <v>63</v>
      </c>
      <c r="AG67" s="2">
        <v>251.504929</v>
      </c>
    </row>
    <row r="68" spans="5:33" x14ac:dyDescent="0.25">
      <c r="E68" s="1"/>
      <c r="F68" s="1"/>
      <c r="G68" s="1"/>
      <c r="H68" s="1"/>
      <c r="I68" s="1"/>
      <c r="AD68" s="2">
        <v>64</v>
      </c>
      <c r="AG68" s="2">
        <v>250.38870199999999</v>
      </c>
    </row>
    <row r="69" spans="5:33" x14ac:dyDescent="0.25">
      <c r="E69" s="1"/>
      <c r="F69" s="1"/>
      <c r="G69" s="1"/>
      <c r="H69" s="1"/>
      <c r="I69" s="1"/>
    </row>
    <row r="70" spans="5:33" x14ac:dyDescent="0.25">
      <c r="G70" s="1"/>
      <c r="H70" s="1"/>
      <c r="I70" s="1"/>
    </row>
    <row r="71" spans="5:33" x14ac:dyDescent="0.25">
      <c r="G71" s="1"/>
      <c r="H71" s="1"/>
      <c r="I71" s="1"/>
    </row>
    <row r="72" spans="5:33" x14ac:dyDescent="0.25">
      <c r="G72" s="1"/>
      <c r="H72" s="1"/>
      <c r="I72" s="1"/>
    </row>
    <row r="73" spans="5:33" x14ac:dyDescent="0.25">
      <c r="G73" s="1"/>
      <c r="H73" s="1"/>
      <c r="I73" s="1"/>
    </row>
    <row r="74" spans="5:33" x14ac:dyDescent="0.25">
      <c r="G74" s="1"/>
      <c r="H74" s="1"/>
      <c r="I74" s="1"/>
    </row>
    <row r="75" spans="5:33" x14ac:dyDescent="0.25">
      <c r="G75" s="1"/>
      <c r="H75" s="1"/>
      <c r="I75" s="1"/>
    </row>
    <row r="76" spans="5:33" x14ac:dyDescent="0.25">
      <c r="G76" s="1"/>
      <c r="H76" s="1"/>
      <c r="I76" s="1"/>
    </row>
    <row r="77" spans="5:33" x14ac:dyDescent="0.25">
      <c r="G77" s="1"/>
      <c r="H77" s="1"/>
      <c r="I77" s="1"/>
    </row>
    <row r="78" spans="5:33" x14ac:dyDescent="0.25">
      <c r="G78" s="1"/>
      <c r="H78" s="1"/>
      <c r="I78" s="1"/>
    </row>
    <row r="79" spans="5:33" x14ac:dyDescent="0.25">
      <c r="G79" s="1"/>
      <c r="H79" s="1"/>
      <c r="I79" s="1"/>
    </row>
    <row r="80" spans="5:33" x14ac:dyDescent="0.25">
      <c r="G80" s="1"/>
      <c r="H80" s="1"/>
      <c r="I80" s="1"/>
    </row>
    <row r="81" spans="7:9" x14ac:dyDescent="0.25">
      <c r="G81" s="1"/>
      <c r="H81" s="1"/>
      <c r="I81" s="1"/>
    </row>
    <row r="82" spans="7:9" x14ac:dyDescent="0.25">
      <c r="G82" s="1"/>
      <c r="H82" s="1"/>
      <c r="I82" s="1"/>
    </row>
    <row r="83" spans="7:9" x14ac:dyDescent="0.25">
      <c r="G83" s="1"/>
      <c r="H83" s="1"/>
      <c r="I83" s="1"/>
    </row>
    <row r="84" spans="7:9" x14ac:dyDescent="0.25">
      <c r="G84" s="1"/>
      <c r="H84" s="1"/>
      <c r="I84" s="1"/>
    </row>
    <row r="85" spans="7:9" x14ac:dyDescent="0.25">
      <c r="G85" s="1"/>
      <c r="I85" s="1"/>
    </row>
    <row r="86" spans="7:9" x14ac:dyDescent="0.25">
      <c r="G86" s="1"/>
      <c r="I86" s="1"/>
    </row>
    <row r="87" spans="7:9" x14ac:dyDescent="0.25">
      <c r="G87" s="1"/>
      <c r="I87" s="1"/>
    </row>
    <row r="88" spans="7:9" x14ac:dyDescent="0.25">
      <c r="G88" s="1"/>
      <c r="I88" s="1"/>
    </row>
    <row r="89" spans="7:9" x14ac:dyDescent="0.25">
      <c r="G89" s="1"/>
      <c r="I89" s="1"/>
    </row>
    <row r="90" spans="7:9" x14ac:dyDescent="0.25">
      <c r="G90" s="1"/>
      <c r="I90" s="1"/>
    </row>
    <row r="91" spans="7:9" x14ac:dyDescent="0.25">
      <c r="G91" s="1"/>
      <c r="I91" s="1"/>
    </row>
    <row r="92" spans="7:9" x14ac:dyDescent="0.25">
      <c r="G92" s="1"/>
      <c r="I92" s="1"/>
    </row>
    <row r="93" spans="7:9" x14ac:dyDescent="0.25">
      <c r="G93" s="1"/>
      <c r="I93" s="1"/>
    </row>
    <row r="94" spans="7:9" x14ac:dyDescent="0.25">
      <c r="G94" s="1"/>
      <c r="I94" s="1"/>
    </row>
    <row r="95" spans="7:9" x14ac:dyDescent="0.25">
      <c r="G95" s="1"/>
      <c r="I95" s="1"/>
    </row>
    <row r="96" spans="7:9" x14ac:dyDescent="0.25">
      <c r="G96" s="1"/>
      <c r="I96" s="1"/>
    </row>
    <row r="97" spans="7:9" x14ac:dyDescent="0.25">
      <c r="G97" s="1"/>
      <c r="I97" s="1"/>
    </row>
    <row r="98" spans="7:9" x14ac:dyDescent="0.25">
      <c r="G98" s="1"/>
      <c r="I98" s="1"/>
    </row>
    <row r="99" spans="7:9" x14ac:dyDescent="0.25">
      <c r="G99" s="1"/>
      <c r="I99" s="1"/>
    </row>
    <row r="100" spans="7:9" x14ac:dyDescent="0.25">
      <c r="G100" s="1"/>
      <c r="I100" s="1"/>
    </row>
    <row r="101" spans="7:9" x14ac:dyDescent="0.25">
      <c r="G101" s="1"/>
      <c r="I101" s="1"/>
    </row>
    <row r="102" spans="7:9" x14ac:dyDescent="0.25">
      <c r="G102" s="1"/>
      <c r="I102" s="1"/>
    </row>
  </sheetData>
  <mergeCells count="16">
    <mergeCell ref="AI14:AM14"/>
    <mergeCell ref="AO14:AS14"/>
    <mergeCell ref="AI1:AM1"/>
    <mergeCell ref="AO1:AS1"/>
    <mergeCell ref="AI2:AM2"/>
    <mergeCell ref="AO2:AS2"/>
    <mergeCell ref="AI13:AM13"/>
    <mergeCell ref="AO13:AS13"/>
    <mergeCell ref="F23:M23"/>
    <mergeCell ref="A1:C1"/>
    <mergeCell ref="V2:AA2"/>
    <mergeCell ref="AE2:AG2"/>
    <mergeCell ref="V1:AA1"/>
    <mergeCell ref="AD1:AG1"/>
    <mergeCell ref="F1:G1"/>
    <mergeCell ref="J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B97C-ABAC-4F73-9C6E-A40C066BB012}">
  <dimension ref="A1:U25"/>
  <sheetViews>
    <sheetView zoomScale="70" zoomScaleNormal="70" workbookViewId="0">
      <selection activeCell="J44" sqref="J44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8.21875" customWidth="1"/>
    <col min="14" max="14" width="37.6640625" customWidth="1"/>
    <col min="15" max="15" width="23.33203125" customWidth="1"/>
  </cols>
  <sheetData>
    <row r="1" spans="1:21" ht="16.8" thickTop="1" thickBot="1" x14ac:dyDescent="0.35">
      <c r="A1" s="57" t="s">
        <v>155</v>
      </c>
      <c r="B1" s="57"/>
      <c r="C1" s="57"/>
      <c r="D1" s="57"/>
      <c r="E1" s="33"/>
      <c r="F1" s="49" t="s">
        <v>58</v>
      </c>
      <c r="G1" s="49"/>
      <c r="H1" s="49"/>
      <c r="J1" s="58" t="s">
        <v>156</v>
      </c>
      <c r="K1" s="59"/>
      <c r="N1" s="58" t="s">
        <v>153</v>
      </c>
      <c r="O1" s="59"/>
      <c r="P1" s="23"/>
      <c r="Q1" s="23"/>
      <c r="R1" s="23"/>
      <c r="S1" s="23"/>
      <c r="T1" s="23"/>
      <c r="U1" s="23"/>
    </row>
    <row r="2" spans="1:21" ht="16.8" thickTop="1" thickBot="1" x14ac:dyDescent="0.35">
      <c r="A2" s="8"/>
      <c r="B2" s="8" t="s">
        <v>156</v>
      </c>
      <c r="C2" s="8" t="s">
        <v>157</v>
      </c>
      <c r="D2" s="8" t="s">
        <v>158</v>
      </c>
      <c r="F2" s="18" t="s">
        <v>55</v>
      </c>
      <c r="G2" s="8" t="s">
        <v>156</v>
      </c>
      <c r="H2" s="8" t="s">
        <v>158</v>
      </c>
      <c r="J2" s="34" t="s">
        <v>1</v>
      </c>
      <c r="K2" s="35" t="s">
        <v>21</v>
      </c>
      <c r="N2" s="34" t="s">
        <v>1</v>
      </c>
      <c r="O2" s="35" t="s">
        <v>21</v>
      </c>
    </row>
    <row r="3" spans="1:21" ht="16.2" thickTop="1" x14ac:dyDescent="0.3">
      <c r="A3" s="10" t="s">
        <v>65</v>
      </c>
      <c r="B3" s="10">
        <v>12.311508999999999</v>
      </c>
      <c r="C3" s="10">
        <v>0.51812000000000002</v>
      </c>
      <c r="D3" s="9">
        <f>B3/C3</f>
        <v>23.761887207596693</v>
      </c>
      <c r="F3" s="10" t="s">
        <v>73</v>
      </c>
      <c r="G3" s="19">
        <v>0</v>
      </c>
      <c r="H3" s="19">
        <v>0</v>
      </c>
      <c r="J3" s="36" t="s">
        <v>2</v>
      </c>
      <c r="K3" s="37" t="s">
        <v>2</v>
      </c>
      <c r="N3" s="36" t="s">
        <v>2</v>
      </c>
      <c r="O3" s="37" t="s">
        <v>2</v>
      </c>
    </row>
    <row r="4" spans="1:21" ht="15.6" x14ac:dyDescent="0.3">
      <c r="A4" s="10" t="s">
        <v>66</v>
      </c>
      <c r="B4" s="10">
        <v>9.3105281000000009</v>
      </c>
      <c r="C4" s="10">
        <v>0.56644000000000005</v>
      </c>
      <c r="D4" s="10">
        <f t="shared" ref="D4:D7" si="0">B4/C4</f>
        <v>16.43691847327166</v>
      </c>
      <c r="F4" s="10" t="s">
        <v>74</v>
      </c>
      <c r="G4" s="19">
        <v>0</v>
      </c>
      <c r="H4" s="19">
        <v>0</v>
      </c>
      <c r="J4" s="36" t="s">
        <v>3</v>
      </c>
      <c r="K4" s="37" t="s">
        <v>159</v>
      </c>
      <c r="N4" s="36" t="s">
        <v>3</v>
      </c>
      <c r="O4" s="37" t="s">
        <v>159</v>
      </c>
    </row>
    <row r="5" spans="1:21" ht="15.6" x14ac:dyDescent="0.3">
      <c r="A5" s="10" t="s">
        <v>67</v>
      </c>
      <c r="B5" s="10">
        <v>11.276892</v>
      </c>
      <c r="C5" s="10">
        <v>0.67141399999999996</v>
      </c>
      <c r="D5" s="10">
        <f t="shared" si="0"/>
        <v>16.795735567027201</v>
      </c>
      <c r="F5" s="10" t="s">
        <v>75</v>
      </c>
      <c r="G5" s="19">
        <v>0</v>
      </c>
      <c r="H5" s="19">
        <v>0</v>
      </c>
      <c r="J5" s="36"/>
      <c r="K5" s="37"/>
      <c r="N5" s="36"/>
      <c r="O5" s="37"/>
    </row>
    <row r="6" spans="1:21" ht="15.6" x14ac:dyDescent="0.3">
      <c r="A6" s="10" t="s">
        <v>68</v>
      </c>
      <c r="B6" s="10">
        <v>12.784751</v>
      </c>
      <c r="C6" s="10">
        <v>0.38352000000000003</v>
      </c>
      <c r="D6" s="10">
        <f t="shared" si="0"/>
        <v>33.335291510221104</v>
      </c>
      <c r="F6" s="19"/>
      <c r="G6" s="19"/>
      <c r="H6" s="19"/>
      <c r="J6" s="36" t="s">
        <v>172</v>
      </c>
      <c r="K6" s="37"/>
      <c r="N6" s="36" t="s">
        <v>172</v>
      </c>
      <c r="O6" s="37"/>
    </row>
    <row r="7" spans="1:21" ht="16.2" thickBot="1" x14ac:dyDescent="0.35">
      <c r="A7" s="10" t="s">
        <v>69</v>
      </c>
      <c r="B7" s="10">
        <v>16.671610999999999</v>
      </c>
      <c r="C7" s="10">
        <v>0.57452000000000003</v>
      </c>
      <c r="D7" s="10">
        <f t="shared" si="0"/>
        <v>29.018330084244234</v>
      </c>
      <c r="F7" s="20"/>
      <c r="G7" s="20"/>
      <c r="H7" s="20"/>
      <c r="J7" s="36" t="s">
        <v>4</v>
      </c>
      <c r="K7" s="37">
        <v>5.0000000000000001E-4</v>
      </c>
      <c r="N7" s="36" t="s">
        <v>4</v>
      </c>
      <c r="O7" s="37">
        <v>2E-3</v>
      </c>
    </row>
    <row r="8" spans="1:21" ht="16.8" thickTop="1" thickBot="1" x14ac:dyDescent="0.35">
      <c r="A8" s="11"/>
      <c r="B8" s="11"/>
      <c r="C8" s="11"/>
      <c r="D8" s="11"/>
      <c r="J8" s="36" t="s">
        <v>5</v>
      </c>
      <c r="K8" s="37" t="s">
        <v>87</v>
      </c>
      <c r="N8" s="36" t="s">
        <v>5</v>
      </c>
      <c r="O8" s="37" t="s">
        <v>82</v>
      </c>
    </row>
    <row r="9" spans="1:21" ht="16.2" thickTop="1" x14ac:dyDescent="0.3">
      <c r="A9" s="2"/>
      <c r="B9" s="2"/>
      <c r="C9" s="2"/>
      <c r="D9" s="2"/>
      <c r="J9" s="36" t="s">
        <v>6</v>
      </c>
      <c r="K9" s="37" t="s">
        <v>7</v>
      </c>
      <c r="N9" s="36" t="s">
        <v>6</v>
      </c>
      <c r="O9" s="37" t="s">
        <v>7</v>
      </c>
    </row>
    <row r="10" spans="1:21" ht="15.6" x14ac:dyDescent="0.3">
      <c r="A10" s="2" t="s">
        <v>160</v>
      </c>
      <c r="B10" s="2">
        <f>AVERAGE(B3:B9)</f>
        <v>12.47105822</v>
      </c>
      <c r="C10" s="2"/>
      <c r="D10" s="2">
        <f>AVERAGE(D3:D9)</f>
        <v>23.869632568472177</v>
      </c>
      <c r="J10" s="36" t="s">
        <v>8</v>
      </c>
      <c r="K10" s="37" t="s">
        <v>9</v>
      </c>
      <c r="N10" s="36" t="s">
        <v>8</v>
      </c>
      <c r="O10" s="37" t="s">
        <v>9</v>
      </c>
    </row>
    <row r="11" spans="1:21" ht="15.6" x14ac:dyDescent="0.3">
      <c r="A11" s="2" t="s">
        <v>161</v>
      </c>
      <c r="B11" s="2">
        <f>_xlfn.STDEV.S(B3:B9)</f>
        <v>2.7010871131735423</v>
      </c>
      <c r="C11" s="2"/>
      <c r="D11" s="2">
        <f>_xlfn.STDEV.S(D3:D9)</f>
        <v>7.4398362210008306</v>
      </c>
      <c r="J11" s="36" t="s">
        <v>173</v>
      </c>
      <c r="K11" s="37" t="s">
        <v>174</v>
      </c>
      <c r="N11" s="36" t="s">
        <v>173</v>
      </c>
      <c r="O11" s="37" t="s">
        <v>177</v>
      </c>
    </row>
    <row r="12" spans="1:21" ht="15.6" x14ac:dyDescent="0.3">
      <c r="A12" s="2" t="s">
        <v>162</v>
      </c>
      <c r="B12" s="2">
        <v>3.3540000000000001</v>
      </c>
      <c r="C12" s="2"/>
      <c r="D12" s="2">
        <v>9.2395999999999994</v>
      </c>
      <c r="J12" s="36"/>
      <c r="K12" s="37"/>
      <c r="N12" s="36"/>
      <c r="O12" s="37"/>
    </row>
    <row r="13" spans="1:21" ht="15.6" x14ac:dyDescent="0.3">
      <c r="A13" s="2" t="s">
        <v>163</v>
      </c>
      <c r="B13" s="1">
        <v>9.1170000000000009</v>
      </c>
      <c r="C13" s="2"/>
      <c r="D13" s="1">
        <v>14.63</v>
      </c>
      <c r="J13" s="36" t="s">
        <v>10</v>
      </c>
      <c r="K13" s="37"/>
      <c r="N13" s="36" t="s">
        <v>10</v>
      </c>
      <c r="O13" s="37"/>
    </row>
    <row r="14" spans="1:21" ht="15.6" x14ac:dyDescent="0.3">
      <c r="A14" s="2" t="s">
        <v>164</v>
      </c>
      <c r="B14" s="1">
        <v>15.82</v>
      </c>
      <c r="C14" s="2"/>
      <c r="D14" s="1">
        <v>33.11</v>
      </c>
      <c r="J14" s="36" t="s">
        <v>11</v>
      </c>
      <c r="K14" s="37">
        <v>12.47</v>
      </c>
      <c r="N14" s="36" t="s">
        <v>11</v>
      </c>
      <c r="O14" s="37">
        <v>23.87</v>
      </c>
    </row>
    <row r="15" spans="1:21" ht="15.6" x14ac:dyDescent="0.3">
      <c r="A15" s="2" t="s">
        <v>165</v>
      </c>
      <c r="B15" s="2">
        <f>COUNT(B3:B9)</f>
        <v>5</v>
      </c>
      <c r="C15" s="2"/>
      <c r="D15" s="2">
        <f>COUNT(D3:D9)</f>
        <v>5</v>
      </c>
      <c r="J15" s="36" t="s">
        <v>12</v>
      </c>
      <c r="K15" s="37">
        <v>0</v>
      </c>
      <c r="N15" s="36" t="s">
        <v>12</v>
      </c>
      <c r="O15" s="37">
        <v>0</v>
      </c>
    </row>
    <row r="16" spans="1:21" x14ac:dyDescent="0.3">
      <c r="J16" s="36" t="s">
        <v>13</v>
      </c>
      <c r="K16" s="37" t="s">
        <v>175</v>
      </c>
      <c r="N16" s="36" t="s">
        <v>13</v>
      </c>
      <c r="O16" s="37" t="s">
        <v>178</v>
      </c>
    </row>
    <row r="17" spans="10:15" x14ac:dyDescent="0.3">
      <c r="J17" s="36" t="s">
        <v>14</v>
      </c>
      <c r="K17" s="37" t="s">
        <v>176</v>
      </c>
      <c r="N17" s="36" t="s">
        <v>14</v>
      </c>
      <c r="O17" s="37" t="s">
        <v>179</v>
      </c>
    </row>
    <row r="18" spans="10:15" x14ac:dyDescent="0.3">
      <c r="J18" s="36" t="s">
        <v>15</v>
      </c>
      <c r="K18" s="37">
        <v>0.96379999999999999</v>
      </c>
      <c r="N18" s="36" t="s">
        <v>15</v>
      </c>
      <c r="O18" s="37">
        <v>0.92789999999999995</v>
      </c>
    </row>
    <row r="19" spans="10:15" x14ac:dyDescent="0.3">
      <c r="J19" s="36"/>
      <c r="K19" s="37"/>
      <c r="N19" s="36"/>
      <c r="O19" s="37"/>
    </row>
    <row r="20" spans="10:15" x14ac:dyDescent="0.3">
      <c r="J20" s="36" t="s">
        <v>18</v>
      </c>
      <c r="K20" s="37"/>
      <c r="N20" s="36" t="s">
        <v>18</v>
      </c>
      <c r="O20" s="37"/>
    </row>
    <row r="21" spans="10:15" x14ac:dyDescent="0.3">
      <c r="J21" s="36" t="s">
        <v>19</v>
      </c>
      <c r="K21" s="37">
        <v>5</v>
      </c>
      <c r="N21" s="36" t="s">
        <v>19</v>
      </c>
      <c r="O21" s="37">
        <v>5</v>
      </c>
    </row>
    <row r="22" spans="10:15" ht="15" thickBot="1" x14ac:dyDescent="0.35">
      <c r="J22" s="38" t="s">
        <v>20</v>
      </c>
      <c r="K22" s="39">
        <v>3</v>
      </c>
      <c r="N22" s="38" t="s">
        <v>20</v>
      </c>
      <c r="O22" s="39">
        <v>3</v>
      </c>
    </row>
    <row r="23" spans="10:15" ht="15" thickTop="1" x14ac:dyDescent="0.3">
      <c r="J23" s="40"/>
      <c r="K23" s="41"/>
      <c r="N23" s="42"/>
      <c r="O23" s="42"/>
    </row>
    <row r="24" spans="10:15" x14ac:dyDescent="0.3">
      <c r="J24" s="40"/>
      <c r="K24" s="41"/>
      <c r="N24" s="42"/>
      <c r="O24" s="42"/>
    </row>
    <row r="25" spans="10:15" x14ac:dyDescent="0.3">
      <c r="J25" s="40"/>
      <c r="K25" s="41"/>
      <c r="N25" s="42"/>
      <c r="O25" s="42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FB9C-AB75-4586-8C33-E13EEF7F836C}">
  <dimension ref="A1:AG51"/>
  <sheetViews>
    <sheetView zoomScale="60" zoomScaleNormal="60" workbookViewId="0">
      <selection activeCell="F24" sqref="F24:M24"/>
    </sheetView>
  </sheetViews>
  <sheetFormatPr defaultRowHeight="15" x14ac:dyDescent="0.25"/>
  <cols>
    <col min="1" max="1" width="44.10937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1" width="18.77734375" style="2" customWidth="1"/>
    <col min="12" max="12" width="26.88671875" style="2" customWidth="1"/>
    <col min="13" max="13" width="25.6640625" style="2" customWidth="1"/>
    <col min="14" max="14" width="21.88671875" style="2" customWidth="1"/>
    <col min="15" max="15" width="18" style="2" customWidth="1"/>
    <col min="16" max="16" width="24.88671875" style="2" customWidth="1"/>
    <col min="17" max="17" width="18.2187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3.6640625" style="2" customWidth="1"/>
    <col min="30" max="31" width="18.6640625" style="2" customWidth="1"/>
    <col min="32" max="32" width="15.33203125" style="2" customWidth="1"/>
    <col min="33" max="33" width="16.77734375" style="2" customWidth="1"/>
    <col min="34" max="16384" width="8.88671875" style="2"/>
  </cols>
  <sheetData>
    <row r="1" spans="1:33" ht="16.2" thickBot="1" x14ac:dyDescent="0.35">
      <c r="A1" s="5" t="s">
        <v>29</v>
      </c>
      <c r="B1" s="5"/>
      <c r="C1" s="5"/>
      <c r="F1" s="45" t="s">
        <v>42</v>
      </c>
      <c r="G1" s="45"/>
      <c r="J1" s="45" t="s">
        <v>50</v>
      </c>
      <c r="K1" s="45"/>
      <c r="L1" s="45"/>
      <c r="M1" s="45"/>
      <c r="N1" s="45"/>
      <c r="O1" s="45"/>
      <c r="P1" s="45"/>
      <c r="Q1" s="45"/>
      <c r="U1" s="48" t="s">
        <v>70</v>
      </c>
      <c r="V1" s="48"/>
      <c r="W1" s="48"/>
      <c r="X1" s="48"/>
      <c r="Y1" s="48"/>
      <c r="AC1" s="49" t="s">
        <v>58</v>
      </c>
      <c r="AD1" s="49"/>
      <c r="AE1" s="49"/>
      <c r="AF1" s="49"/>
      <c r="AG1" s="49"/>
    </row>
    <row r="2" spans="1:33" ht="16.2" thickTop="1" thickBot="1" x14ac:dyDescent="0.3">
      <c r="A2" s="3"/>
      <c r="B2" s="1"/>
      <c r="C2" s="1"/>
      <c r="F2" s="1"/>
      <c r="G2" s="1"/>
      <c r="J2" s="1"/>
      <c r="K2" s="1" t="s">
        <v>43</v>
      </c>
      <c r="L2" s="1" t="s">
        <v>4</v>
      </c>
      <c r="M2" s="1" t="s">
        <v>84</v>
      </c>
      <c r="N2" s="1" t="s">
        <v>45</v>
      </c>
      <c r="O2" s="1" t="s">
        <v>46</v>
      </c>
      <c r="P2" s="1" t="s">
        <v>47</v>
      </c>
      <c r="Q2" s="1" t="s">
        <v>48</v>
      </c>
      <c r="U2" s="51" t="s">
        <v>59</v>
      </c>
      <c r="V2" s="51"/>
      <c r="W2" s="51"/>
      <c r="X2" s="51"/>
      <c r="Y2" s="51"/>
      <c r="AC2" s="52" t="s">
        <v>59</v>
      </c>
      <c r="AD2" s="53"/>
      <c r="AE2" s="53"/>
      <c r="AF2" s="53"/>
      <c r="AG2" s="54"/>
    </row>
    <row r="3" spans="1:33" ht="16.2" thickTop="1" thickBot="1" x14ac:dyDescent="0.3">
      <c r="A3" s="2" t="s">
        <v>60</v>
      </c>
      <c r="F3" s="1" t="s">
        <v>0</v>
      </c>
      <c r="G3" s="1" t="s">
        <v>169</v>
      </c>
      <c r="J3" s="1" t="s">
        <v>64</v>
      </c>
      <c r="K3" s="1" t="s">
        <v>17</v>
      </c>
      <c r="L3" s="1" t="s">
        <v>49</v>
      </c>
      <c r="M3" s="1">
        <v>4.5</v>
      </c>
      <c r="N3" s="1">
        <v>4.5</v>
      </c>
      <c r="O3" s="1">
        <v>0</v>
      </c>
      <c r="P3" s="1">
        <v>7.5</v>
      </c>
      <c r="Q3" s="1" t="s">
        <v>49</v>
      </c>
      <c r="U3" s="8" t="s">
        <v>55</v>
      </c>
      <c r="V3" s="8" t="s">
        <v>64</v>
      </c>
      <c r="W3" s="8" t="s">
        <v>51</v>
      </c>
      <c r="X3" s="8" t="s">
        <v>52</v>
      </c>
      <c r="Y3" s="8" t="s">
        <v>64</v>
      </c>
      <c r="AC3" s="8" t="s">
        <v>55</v>
      </c>
      <c r="AD3" s="8" t="s">
        <v>64</v>
      </c>
      <c r="AE3" s="8" t="s">
        <v>51</v>
      </c>
      <c r="AF3" s="8" t="s">
        <v>52</v>
      </c>
      <c r="AG3" s="8" t="s">
        <v>64</v>
      </c>
    </row>
    <row r="4" spans="1:33" ht="15.6" thickTop="1" x14ac:dyDescent="0.25">
      <c r="F4" s="1"/>
      <c r="G4" s="1"/>
      <c r="J4" s="1" t="s">
        <v>51</v>
      </c>
      <c r="K4" s="1" t="s">
        <v>17</v>
      </c>
      <c r="L4" s="1">
        <v>7.1429000000000006E-2</v>
      </c>
      <c r="M4" s="1">
        <v>5.8</v>
      </c>
      <c r="N4" s="1">
        <v>2.3330000000000002</v>
      </c>
      <c r="O4" s="1">
        <v>3.4670000000000001</v>
      </c>
      <c r="P4" s="1">
        <v>1</v>
      </c>
      <c r="Q4" s="1">
        <v>0.28571400000000002</v>
      </c>
      <c r="U4" s="10" t="s">
        <v>65</v>
      </c>
      <c r="V4" s="10">
        <v>1.7181446E-2</v>
      </c>
      <c r="W4" s="10">
        <v>5.5539737999999998E-2</v>
      </c>
      <c r="X4" s="10">
        <v>1.8925113E-2</v>
      </c>
      <c r="Y4" s="10">
        <v>2.1111373999999999E-2</v>
      </c>
      <c r="AC4" s="10" t="s">
        <v>73</v>
      </c>
      <c r="AD4" s="32">
        <v>6.7237039999999998E-2</v>
      </c>
      <c r="AE4" s="32">
        <v>6.2993830000000001E-2</v>
      </c>
      <c r="AF4" s="32">
        <v>6.5609210000000001E-2</v>
      </c>
      <c r="AG4" s="32">
        <v>5.3869227999999998E-2</v>
      </c>
    </row>
    <row r="5" spans="1:33" x14ac:dyDescent="0.25">
      <c r="A5" s="2" t="s">
        <v>170</v>
      </c>
      <c r="F5" s="1" t="s">
        <v>3</v>
      </c>
      <c r="G5" s="1" t="s">
        <v>94</v>
      </c>
      <c r="J5" s="1" t="s">
        <v>52</v>
      </c>
      <c r="K5" s="1" t="s">
        <v>17</v>
      </c>
      <c r="L5" s="1">
        <v>0.114286</v>
      </c>
      <c r="M5" s="1">
        <v>5.25</v>
      </c>
      <c r="N5" s="1">
        <v>2.3330000000000002</v>
      </c>
      <c r="O5" s="1">
        <v>2.9169999999999998</v>
      </c>
      <c r="P5" s="1">
        <v>1</v>
      </c>
      <c r="Q5" s="1">
        <v>0.45714300000000002</v>
      </c>
      <c r="U5" s="10" t="s">
        <v>66</v>
      </c>
      <c r="V5" s="10">
        <v>3.0956338999999999E-2</v>
      </c>
      <c r="W5" s="10">
        <v>3.3488866999999999E-2</v>
      </c>
      <c r="X5" s="10">
        <v>3.2101855999999998E-2</v>
      </c>
      <c r="Y5" s="10">
        <v>2.9889498E-2</v>
      </c>
      <c r="AC5" s="10" t="s">
        <v>74</v>
      </c>
      <c r="AD5" s="30">
        <v>4.0000678999999997E-2</v>
      </c>
      <c r="AE5" s="30">
        <v>4.3380621000000001E-2</v>
      </c>
      <c r="AF5" s="30">
        <v>4.7714734000000002E-2</v>
      </c>
      <c r="AG5" s="30">
        <v>4.7348841000000003E-2</v>
      </c>
    </row>
    <row r="6" spans="1:33" x14ac:dyDescent="0.25">
      <c r="F6" s="1" t="s">
        <v>2</v>
      </c>
      <c r="G6" s="1" t="s">
        <v>2</v>
      </c>
      <c r="J6" s="1" t="s">
        <v>64</v>
      </c>
      <c r="K6" s="1" t="s">
        <v>17</v>
      </c>
      <c r="L6" s="1">
        <v>0.14285700000000001</v>
      </c>
      <c r="M6" s="1">
        <v>5.6</v>
      </c>
      <c r="N6" s="1">
        <v>2.6669999999999998</v>
      </c>
      <c r="O6" s="1">
        <v>2.9329999999999998</v>
      </c>
      <c r="P6" s="1">
        <v>2</v>
      </c>
      <c r="Q6" s="1">
        <v>0.57142899999999996</v>
      </c>
      <c r="U6" s="10" t="s">
        <v>67</v>
      </c>
      <c r="V6" s="10">
        <v>1.6085638999999999E-2</v>
      </c>
      <c r="W6" s="10">
        <v>2.5504585999999999E-2</v>
      </c>
      <c r="X6" s="10">
        <v>1.9636589999999999E-2</v>
      </c>
      <c r="Y6" s="10">
        <v>1.9608859999999999E-2</v>
      </c>
      <c r="AC6" s="10" t="s">
        <v>75</v>
      </c>
      <c r="AD6" s="30">
        <v>1.6462994000000002E-2</v>
      </c>
      <c r="AE6" s="30">
        <v>1.8096609E-2</v>
      </c>
      <c r="AF6" s="30">
        <v>1.7019416999999998E-2</v>
      </c>
      <c r="AG6" s="30">
        <v>1.5930752999999999E-2</v>
      </c>
    </row>
    <row r="7" spans="1:33" x14ac:dyDescent="0.25">
      <c r="A7" s="2" t="s">
        <v>22</v>
      </c>
      <c r="F7" s="1" t="s">
        <v>1</v>
      </c>
      <c r="G7" s="1" t="s">
        <v>21</v>
      </c>
      <c r="U7" s="10" t="s">
        <v>92</v>
      </c>
      <c r="V7" s="10">
        <v>5.2813200999999997E-2</v>
      </c>
      <c r="W7" s="10">
        <v>0.19942619</v>
      </c>
      <c r="X7" s="10"/>
      <c r="Y7" s="10">
        <v>6.8031753E-2</v>
      </c>
      <c r="AC7" s="10"/>
      <c r="AD7" s="10"/>
      <c r="AE7" s="10"/>
      <c r="AF7" s="10"/>
      <c r="AG7" s="10"/>
    </row>
    <row r="8" spans="1:33" ht="15.6" thickBot="1" x14ac:dyDescent="0.3">
      <c r="F8" s="1"/>
      <c r="G8" s="1"/>
      <c r="U8" s="10" t="s">
        <v>93</v>
      </c>
      <c r="V8" s="10">
        <v>5.2320390000000001E-2</v>
      </c>
      <c r="W8" s="10">
        <v>0.15081327</v>
      </c>
      <c r="X8" s="10">
        <v>0.11570149</v>
      </c>
      <c r="Y8" s="10">
        <v>0.11106634</v>
      </c>
      <c r="AC8" s="11"/>
      <c r="AD8" s="11"/>
      <c r="AE8" s="11"/>
      <c r="AF8" s="11"/>
      <c r="AG8" s="11"/>
    </row>
    <row r="9" spans="1:33" ht="15.6" thickTop="1" x14ac:dyDescent="0.25">
      <c r="A9" s="2" t="s">
        <v>23</v>
      </c>
      <c r="F9" s="1" t="s">
        <v>30</v>
      </c>
      <c r="G9" s="1"/>
      <c r="U9" s="10"/>
      <c r="V9" s="10"/>
      <c r="W9" s="10"/>
      <c r="X9" s="10"/>
      <c r="Y9" s="10"/>
    </row>
    <row r="10" spans="1:33" ht="15.6" thickBot="1" x14ac:dyDescent="0.3">
      <c r="F10" s="1" t="s">
        <v>31</v>
      </c>
      <c r="G10" s="1" t="s">
        <v>32</v>
      </c>
      <c r="U10" s="11"/>
      <c r="V10" s="11"/>
      <c r="W10" s="11"/>
      <c r="X10" s="11"/>
      <c r="Y10" s="11"/>
    </row>
    <row r="11" spans="1:33" ht="15.6" thickTop="1" x14ac:dyDescent="0.25">
      <c r="A11" s="2" t="s">
        <v>24</v>
      </c>
      <c r="B11" s="2" t="s">
        <v>25</v>
      </c>
      <c r="C11" s="2" t="s">
        <v>26</v>
      </c>
      <c r="F11" s="1" t="s">
        <v>33</v>
      </c>
      <c r="G11" s="1" t="s">
        <v>34</v>
      </c>
    </row>
    <row r="12" spans="1:33" x14ac:dyDescent="0.25">
      <c r="F12" s="1" t="s">
        <v>35</v>
      </c>
      <c r="G12" s="1" t="s">
        <v>36</v>
      </c>
    </row>
    <row r="13" spans="1:33" x14ac:dyDescent="0.25">
      <c r="A13" s="2" t="s">
        <v>27</v>
      </c>
      <c r="B13" s="2" t="s">
        <v>28</v>
      </c>
      <c r="C13" s="2" t="s">
        <v>171</v>
      </c>
      <c r="F13" s="1" t="s">
        <v>37</v>
      </c>
      <c r="G13" s="1" t="s">
        <v>38</v>
      </c>
    </row>
    <row r="14" spans="1:33" ht="15.6" thickBot="1" x14ac:dyDescent="0.3">
      <c r="F14" s="1" t="s">
        <v>39</v>
      </c>
      <c r="G14" s="1">
        <v>0.05</v>
      </c>
    </row>
    <row r="15" spans="1:33" ht="15.6" thickTop="1" x14ac:dyDescent="0.25">
      <c r="F15" s="1"/>
      <c r="G15" s="1"/>
      <c r="U15" s="55" t="s">
        <v>152</v>
      </c>
      <c r="V15" s="56"/>
      <c r="AC15" s="55" t="s">
        <v>152</v>
      </c>
      <c r="AD15" s="56"/>
    </row>
    <row r="16" spans="1:33" x14ac:dyDescent="0.25">
      <c r="F16" s="1" t="s">
        <v>40</v>
      </c>
      <c r="G16" s="1">
        <v>4</v>
      </c>
      <c r="U16" s="24"/>
      <c r="V16" s="25"/>
      <c r="AC16" s="24"/>
      <c r="AD16" s="25"/>
    </row>
    <row r="17" spans="6:33" ht="15.6" x14ac:dyDescent="0.3">
      <c r="F17" s="1" t="s">
        <v>41</v>
      </c>
      <c r="G17" s="1">
        <v>0</v>
      </c>
      <c r="U17" s="26" t="s">
        <v>65</v>
      </c>
      <c r="V17" s="27">
        <v>1.3317931999999999E-2</v>
      </c>
      <c r="AC17" s="24" t="s">
        <v>73</v>
      </c>
      <c r="AD17" s="27">
        <v>1.9121200000000001E-2</v>
      </c>
    </row>
    <row r="18" spans="6:33" ht="15.6" x14ac:dyDescent="0.3">
      <c r="U18" s="26" t="s">
        <v>66</v>
      </c>
      <c r="V18" s="27">
        <v>2.6454841999999999E-2</v>
      </c>
      <c r="AC18" s="24" t="s">
        <v>74</v>
      </c>
      <c r="AD18" s="27">
        <v>1.169688E-2</v>
      </c>
    </row>
    <row r="19" spans="6:33" ht="15.6" x14ac:dyDescent="0.3">
      <c r="U19" s="26" t="s">
        <v>67</v>
      </c>
      <c r="V19" s="27">
        <v>1.2520129E-2</v>
      </c>
      <c r="AC19" s="24" t="s">
        <v>75</v>
      </c>
      <c r="AD19" s="27">
        <v>1.4054048E-2</v>
      </c>
    </row>
    <row r="20" spans="6:33" ht="15.6" x14ac:dyDescent="0.3">
      <c r="U20" s="26" t="s">
        <v>92</v>
      </c>
      <c r="V20" s="27">
        <v>2.0788830000000001E-2</v>
      </c>
      <c r="AC20" s="26"/>
      <c r="AD20" s="27"/>
    </row>
    <row r="21" spans="6:33" ht="16.2" thickBot="1" x14ac:dyDescent="0.35">
      <c r="U21" s="28" t="s">
        <v>93</v>
      </c>
      <c r="V21" s="29">
        <v>3.1489413000000001E-2</v>
      </c>
      <c r="AC21" s="28"/>
      <c r="AD21" s="29"/>
    </row>
    <row r="22" spans="6:33" ht="15.6" thickTop="1" x14ac:dyDescent="0.25"/>
    <row r="24" spans="6:33" ht="15.6" x14ac:dyDescent="0.3">
      <c r="F24" s="45" t="s">
        <v>197</v>
      </c>
      <c r="G24" s="45"/>
      <c r="H24" s="45"/>
      <c r="I24" s="45"/>
      <c r="J24" s="45"/>
      <c r="K24" s="45"/>
      <c r="L24" s="45"/>
      <c r="M24" s="45"/>
    </row>
    <row r="26" spans="6:33" x14ac:dyDescent="0.25">
      <c r="F26" s="2" t="s">
        <v>24</v>
      </c>
      <c r="G26" s="2" t="s">
        <v>28</v>
      </c>
      <c r="H26" s="2" t="s">
        <v>222</v>
      </c>
    </row>
    <row r="27" spans="6:33" ht="15.6" x14ac:dyDescent="0.3">
      <c r="U27" s="48" t="s">
        <v>70</v>
      </c>
      <c r="V27" s="48"/>
      <c r="W27" s="48"/>
      <c r="X27" s="48"/>
      <c r="Y27" s="48"/>
      <c r="AC27" s="49" t="s">
        <v>58</v>
      </c>
      <c r="AD27" s="49"/>
      <c r="AE27" s="49"/>
      <c r="AF27" s="49"/>
      <c r="AG27" s="49"/>
    </row>
    <row r="28" spans="6:33" ht="15.6" thickBot="1" x14ac:dyDescent="0.3">
      <c r="F28" s="2" t="s">
        <v>27</v>
      </c>
      <c r="G28" s="2" t="s">
        <v>28</v>
      </c>
      <c r="H28" s="2" t="s">
        <v>223</v>
      </c>
      <c r="U28" s="51" t="s">
        <v>59</v>
      </c>
      <c r="V28" s="51"/>
      <c r="W28" s="51"/>
      <c r="X28" s="51"/>
      <c r="Y28" s="51"/>
      <c r="AC28" s="51" t="s">
        <v>59</v>
      </c>
      <c r="AD28" s="51"/>
      <c r="AE28" s="51"/>
      <c r="AF28" s="51"/>
      <c r="AG28" s="51"/>
    </row>
    <row r="29" spans="6:33" ht="16.2" thickTop="1" thickBot="1" x14ac:dyDescent="0.3">
      <c r="U29" s="8" t="s">
        <v>55</v>
      </c>
      <c r="V29" s="8" t="s">
        <v>64</v>
      </c>
      <c r="W29" s="8" t="s">
        <v>51</v>
      </c>
      <c r="X29" s="8" t="s">
        <v>52</v>
      </c>
      <c r="Y29" s="8" t="s">
        <v>64</v>
      </c>
      <c r="AC29" s="8" t="s">
        <v>55</v>
      </c>
      <c r="AD29" s="8" t="s">
        <v>64</v>
      </c>
      <c r="AE29" s="8" t="s">
        <v>51</v>
      </c>
      <c r="AF29" s="8" t="s">
        <v>52</v>
      </c>
      <c r="AG29" s="8" t="s">
        <v>64</v>
      </c>
    </row>
    <row r="30" spans="6:33" ht="15.6" thickTop="1" x14ac:dyDescent="0.25">
      <c r="F30" s="2" t="s">
        <v>211</v>
      </c>
      <c r="G30" s="2" t="s">
        <v>202</v>
      </c>
      <c r="H30" s="2" t="s">
        <v>203</v>
      </c>
      <c r="I30" s="2" t="s">
        <v>212</v>
      </c>
      <c r="J30" s="2" t="s">
        <v>213</v>
      </c>
      <c r="K30" s="2" t="s">
        <v>214</v>
      </c>
      <c r="U30" s="10" t="s">
        <v>65</v>
      </c>
      <c r="V30" s="10">
        <f>V4-V17</f>
        <v>3.8635140000000002E-3</v>
      </c>
      <c r="W30" s="10">
        <f>W4-$V17</f>
        <v>4.2221806000000001E-2</v>
      </c>
      <c r="X30" s="10">
        <f t="shared" ref="X30:Y30" si="0">X4-$V17</f>
        <v>5.607181000000001E-3</v>
      </c>
      <c r="Y30" s="10">
        <f t="shared" si="0"/>
        <v>7.7934419999999994E-3</v>
      </c>
      <c r="AC30" s="10" t="s">
        <v>73</v>
      </c>
      <c r="AD30" s="10">
        <f>AD4-$AD17</f>
        <v>4.8115839999999993E-2</v>
      </c>
      <c r="AE30" s="10">
        <f t="shared" ref="AE30:AG30" si="1">AE4-$AD17</f>
        <v>4.3872629999999996E-2</v>
      </c>
      <c r="AF30" s="10">
        <f t="shared" si="1"/>
        <v>4.6488009999999996E-2</v>
      </c>
      <c r="AG30" s="10">
        <f t="shared" si="1"/>
        <v>3.4748028E-2</v>
      </c>
    </row>
    <row r="31" spans="6:33" x14ac:dyDescent="0.25">
      <c r="F31" s="2" t="s">
        <v>205</v>
      </c>
      <c r="G31" s="2">
        <v>5</v>
      </c>
      <c r="H31" s="2">
        <v>0</v>
      </c>
      <c r="I31" s="2">
        <v>548.78</v>
      </c>
      <c r="J31" s="2">
        <v>348.14100000000002</v>
      </c>
      <c r="K31" s="2">
        <v>155.69300000000001</v>
      </c>
      <c r="U31" s="10" t="s">
        <v>66</v>
      </c>
      <c r="V31" s="10">
        <f>V5-$V18</f>
        <v>4.5014970000000001E-3</v>
      </c>
      <c r="W31" s="10">
        <f>W5-$V18</f>
        <v>7.0340249999999993E-3</v>
      </c>
      <c r="X31" s="10">
        <f t="shared" ref="X31:Y31" si="2">X5-$V18</f>
        <v>5.6470139999999988E-3</v>
      </c>
      <c r="Y31" s="10">
        <f t="shared" si="2"/>
        <v>3.4346560000000012E-3</v>
      </c>
      <c r="AC31" s="10" t="s">
        <v>74</v>
      </c>
      <c r="AD31" s="10">
        <f>AD5-$AD18</f>
        <v>2.8303798999999998E-2</v>
      </c>
      <c r="AE31" s="10">
        <f t="shared" ref="AE31:AG31" si="3">AE5-$AD18</f>
        <v>3.1683741000000001E-2</v>
      </c>
      <c r="AF31" s="10">
        <f t="shared" si="3"/>
        <v>3.6017854000000002E-2</v>
      </c>
      <c r="AG31" s="10">
        <f t="shared" si="3"/>
        <v>3.5651961000000003E-2</v>
      </c>
    </row>
    <row r="32" spans="6:33" x14ac:dyDescent="0.25">
      <c r="F32" s="2" t="s">
        <v>21</v>
      </c>
      <c r="G32" s="2">
        <v>3</v>
      </c>
      <c r="H32" s="2">
        <v>0</v>
      </c>
      <c r="I32" s="2">
        <v>123.646</v>
      </c>
      <c r="J32" s="2">
        <v>39.634999999999998</v>
      </c>
      <c r="K32" s="2">
        <v>22.882999999999999</v>
      </c>
      <c r="U32" s="10" t="s">
        <v>67</v>
      </c>
      <c r="V32" s="10">
        <f>V6-$V19</f>
        <v>3.5655099999999992E-3</v>
      </c>
      <c r="W32" s="10">
        <f t="shared" ref="W32:Y32" si="4">W6-$V19</f>
        <v>1.2984457E-2</v>
      </c>
      <c r="X32" s="10">
        <f t="shared" si="4"/>
        <v>7.1164609999999993E-3</v>
      </c>
      <c r="Y32" s="10">
        <f t="shared" si="4"/>
        <v>7.0887309999999992E-3</v>
      </c>
      <c r="AC32" s="10" t="s">
        <v>75</v>
      </c>
      <c r="AD32" s="10">
        <f>AD6-$AD19</f>
        <v>2.4089460000000021E-3</v>
      </c>
      <c r="AE32" s="10">
        <f t="shared" ref="AE32:AG32" si="5">AE6-$AD19</f>
        <v>4.0425610000000001E-3</v>
      </c>
      <c r="AF32" s="10">
        <f t="shared" si="5"/>
        <v>2.965368999999999E-3</v>
      </c>
      <c r="AG32" s="10">
        <f t="shared" si="5"/>
        <v>1.8767049999999993E-3</v>
      </c>
    </row>
    <row r="33" spans="6:33" x14ac:dyDescent="0.25">
      <c r="U33" s="10" t="s">
        <v>92</v>
      </c>
      <c r="V33" s="10">
        <f>V7-$V20</f>
        <v>3.2024370999999996E-2</v>
      </c>
      <c r="W33" s="10">
        <f t="shared" ref="W33:Y33" si="6">W7-$V20</f>
        <v>0.17863736</v>
      </c>
      <c r="X33" s="10"/>
      <c r="Y33" s="10">
        <f t="shared" si="6"/>
        <v>4.7242922999999999E-2</v>
      </c>
      <c r="AC33" s="10"/>
      <c r="AD33" s="10"/>
      <c r="AE33" s="10"/>
      <c r="AF33" s="10"/>
      <c r="AG33" s="10"/>
    </row>
    <row r="34" spans="6:33" ht="15.6" thickBot="1" x14ac:dyDescent="0.3">
      <c r="F34" s="2" t="s">
        <v>215</v>
      </c>
      <c r="G34" s="2">
        <v>425.13400000000001</v>
      </c>
      <c r="U34" s="10" t="s">
        <v>93</v>
      </c>
      <c r="V34" s="10">
        <f>V8-$V21</f>
        <v>2.0830977000000001E-2</v>
      </c>
      <c r="W34" s="10">
        <f t="shared" ref="W34:Y34" si="7">W8-$V21</f>
        <v>0.11932385700000001</v>
      </c>
      <c r="X34" s="10">
        <f t="shared" si="7"/>
        <v>8.4212076999999996E-2</v>
      </c>
      <c r="Y34" s="10">
        <f t="shared" si="7"/>
        <v>7.9576926999999992E-2</v>
      </c>
      <c r="AC34" s="11"/>
      <c r="AD34" s="11"/>
      <c r="AE34" s="11"/>
      <c r="AF34" s="11"/>
      <c r="AG34" s="11"/>
    </row>
    <row r="35" spans="6:33" ht="15.6" thickTop="1" x14ac:dyDescent="0.25">
      <c r="U35" s="10"/>
      <c r="V35" s="10"/>
      <c r="W35" s="10"/>
      <c r="X35" s="10"/>
      <c r="Y35" s="10"/>
    </row>
    <row r="36" spans="6:33" ht="15.6" thickBot="1" x14ac:dyDescent="0.3">
      <c r="F36" s="2" t="s">
        <v>224</v>
      </c>
      <c r="U36" s="11"/>
      <c r="V36" s="11"/>
      <c r="W36" s="11"/>
      <c r="X36" s="11"/>
      <c r="Y36" s="11"/>
    </row>
    <row r="37" spans="6:33" ht="15.6" thickTop="1" x14ac:dyDescent="0.25"/>
    <row r="38" spans="6:33" x14ac:dyDescent="0.25">
      <c r="F38" s="2" t="s">
        <v>225</v>
      </c>
    </row>
    <row r="41" spans="6:33" ht="15.6" x14ac:dyDescent="0.3">
      <c r="U41" s="48" t="s">
        <v>70</v>
      </c>
      <c r="V41" s="48"/>
      <c r="W41" s="48"/>
      <c r="X41" s="48"/>
      <c r="Y41" s="48"/>
      <c r="AC41" s="49" t="s">
        <v>58</v>
      </c>
      <c r="AD41" s="49"/>
      <c r="AE41" s="49"/>
      <c r="AF41" s="49"/>
      <c r="AG41" s="49"/>
    </row>
    <row r="42" spans="6:33" ht="15.6" thickBot="1" x14ac:dyDescent="0.3">
      <c r="U42" s="51" t="s">
        <v>59</v>
      </c>
      <c r="V42" s="51"/>
      <c r="W42" s="51"/>
      <c r="X42" s="51"/>
      <c r="Y42" s="51"/>
      <c r="AC42" s="51" t="s">
        <v>59</v>
      </c>
      <c r="AD42" s="51"/>
      <c r="AE42" s="51"/>
      <c r="AF42" s="51"/>
      <c r="AG42" s="51"/>
    </row>
    <row r="43" spans="6:33" ht="16.2" thickTop="1" thickBot="1" x14ac:dyDescent="0.3">
      <c r="U43" s="8" t="s">
        <v>55</v>
      </c>
      <c r="V43" s="8" t="s">
        <v>64</v>
      </c>
      <c r="W43" s="8" t="s">
        <v>51</v>
      </c>
      <c r="X43" s="8" t="s">
        <v>52</v>
      </c>
      <c r="Y43" s="8" t="s">
        <v>64</v>
      </c>
      <c r="AC43" s="8" t="s">
        <v>55</v>
      </c>
      <c r="AD43" s="8" t="s">
        <v>64</v>
      </c>
      <c r="AE43" s="8" t="s">
        <v>51</v>
      </c>
      <c r="AF43" s="8" t="s">
        <v>52</v>
      </c>
      <c r="AG43" s="8" t="s">
        <v>64</v>
      </c>
    </row>
    <row r="44" spans="6:33" ht="15.6" thickTop="1" x14ac:dyDescent="0.25">
      <c r="U44" s="10" t="s">
        <v>65</v>
      </c>
      <c r="V44" s="10">
        <f>(V30*100)/$V30</f>
        <v>100</v>
      </c>
      <c r="W44" s="10">
        <f t="shared" ref="W44:Y44" si="8">(W30*100)/$V30</f>
        <v>1092.8342954108616</v>
      </c>
      <c r="X44" s="10">
        <f t="shared" si="8"/>
        <v>145.1316340512808</v>
      </c>
      <c r="Y44" s="10">
        <f t="shared" si="8"/>
        <v>201.71900503013575</v>
      </c>
      <c r="AC44" s="10" t="s">
        <v>73</v>
      </c>
      <c r="AD44" s="10">
        <f>(AD30*100)/$AD30</f>
        <v>100</v>
      </c>
      <c r="AE44" s="10">
        <f t="shared" ref="AE44:AG44" si="9">(AE30*100)/$AD30</f>
        <v>91.181261721711607</v>
      </c>
      <c r="AF44" s="10">
        <f t="shared" si="9"/>
        <v>96.616852163445557</v>
      </c>
      <c r="AG44" s="10">
        <f t="shared" si="9"/>
        <v>72.21744024421065</v>
      </c>
    </row>
    <row r="45" spans="6:33" x14ac:dyDescent="0.25">
      <c r="U45" s="10" t="s">
        <v>66</v>
      </c>
      <c r="V45" s="10">
        <f t="shared" ref="V45:Y48" si="10">(V31*100)/$V31</f>
        <v>100</v>
      </c>
      <c r="W45" s="10">
        <f t="shared" si="10"/>
        <v>156.25968427836338</v>
      </c>
      <c r="X45" s="10">
        <f t="shared" si="10"/>
        <v>125.44746780904217</v>
      </c>
      <c r="Y45" s="10">
        <f t="shared" si="10"/>
        <v>76.300306320319692</v>
      </c>
      <c r="AC45" s="10" t="s">
        <v>74</v>
      </c>
      <c r="AD45" s="10">
        <f t="shared" ref="AD45:AG46" si="11">(AD31*100)/$AD31</f>
        <v>100</v>
      </c>
      <c r="AE45" s="10">
        <f t="shared" si="11"/>
        <v>111.94165489940063</v>
      </c>
      <c r="AF45" s="10">
        <f t="shared" si="11"/>
        <v>127.25448622638963</v>
      </c>
      <c r="AG45" s="10">
        <f t="shared" si="11"/>
        <v>125.96175163623796</v>
      </c>
    </row>
    <row r="46" spans="6:33" x14ac:dyDescent="0.25">
      <c r="U46" s="10" t="s">
        <v>67</v>
      </c>
      <c r="V46" s="10">
        <f t="shared" si="10"/>
        <v>100</v>
      </c>
      <c r="W46" s="10">
        <f t="shared" si="10"/>
        <v>364.16829569963352</v>
      </c>
      <c r="X46" s="10">
        <f t="shared" si="10"/>
        <v>199.59167131770775</v>
      </c>
      <c r="Y46" s="10">
        <f t="shared" si="10"/>
        <v>198.81394246545378</v>
      </c>
      <c r="AC46" s="10" t="s">
        <v>75</v>
      </c>
      <c r="AD46" s="10">
        <f t="shared" si="11"/>
        <v>100</v>
      </c>
      <c r="AE46" s="10">
        <f t="shared" si="11"/>
        <v>167.81451306920107</v>
      </c>
      <c r="AF46" s="10">
        <f t="shared" si="11"/>
        <v>123.09819315169358</v>
      </c>
      <c r="AG46" s="10">
        <f t="shared" si="11"/>
        <v>77.905648362395738</v>
      </c>
    </row>
    <row r="47" spans="6:33" x14ac:dyDescent="0.25">
      <c r="U47" s="10" t="s">
        <v>92</v>
      </c>
      <c r="V47" s="10">
        <f t="shared" si="10"/>
        <v>100</v>
      </c>
      <c r="W47" s="10">
        <f t="shared" si="10"/>
        <v>557.81692011999246</v>
      </c>
      <c r="X47" s="10"/>
      <c r="Y47" s="10">
        <f t="shared" si="10"/>
        <v>147.52178270730127</v>
      </c>
      <c r="AC47" s="10"/>
      <c r="AD47" s="10"/>
      <c r="AE47" s="10"/>
      <c r="AF47" s="10"/>
      <c r="AG47" s="10"/>
    </row>
    <row r="48" spans="6:33" ht="15.6" thickBot="1" x14ac:dyDescent="0.3">
      <c r="U48" s="10" t="s">
        <v>93</v>
      </c>
      <c r="V48" s="10">
        <f t="shared" si="10"/>
        <v>100</v>
      </c>
      <c r="W48" s="10">
        <f t="shared" si="10"/>
        <v>572.81930175430568</v>
      </c>
      <c r="X48" s="10">
        <f t="shared" si="10"/>
        <v>404.2636934407829</v>
      </c>
      <c r="Y48" s="10">
        <f t="shared" si="10"/>
        <v>382.0124567369067</v>
      </c>
      <c r="AC48" s="11"/>
      <c r="AD48" s="11"/>
      <c r="AE48" s="11"/>
      <c r="AF48" s="11"/>
      <c r="AG48" s="11"/>
    </row>
    <row r="49" spans="21:25" ht="15.6" thickTop="1" x14ac:dyDescent="0.25">
      <c r="U49" s="10"/>
      <c r="V49" s="10"/>
      <c r="W49" s="10"/>
      <c r="X49" s="10"/>
      <c r="Y49" s="10"/>
    </row>
    <row r="50" spans="21:25" ht="15.6" thickBot="1" x14ac:dyDescent="0.3">
      <c r="U50" s="11"/>
      <c r="V50" s="11"/>
      <c r="W50" s="11"/>
      <c r="X50" s="11"/>
      <c r="Y50" s="11"/>
    </row>
    <row r="51" spans="21:25" ht="15.6" thickTop="1" x14ac:dyDescent="0.25"/>
  </sheetData>
  <mergeCells count="17">
    <mergeCell ref="U41:Y41"/>
    <mergeCell ref="AC41:AG41"/>
    <mergeCell ref="U42:Y42"/>
    <mergeCell ref="AC42:AG42"/>
    <mergeCell ref="AC15:AD15"/>
    <mergeCell ref="U27:Y27"/>
    <mergeCell ref="AC27:AG27"/>
    <mergeCell ref="U28:Y28"/>
    <mergeCell ref="AC28:AG28"/>
    <mergeCell ref="U15:V15"/>
    <mergeCell ref="F24:M24"/>
    <mergeCell ref="AC2:AG2"/>
    <mergeCell ref="U2:Y2"/>
    <mergeCell ref="U1:Y1"/>
    <mergeCell ref="F1:G1"/>
    <mergeCell ref="AC1:AG1"/>
    <mergeCell ref="J1:Q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97BB-51AC-4945-BDD6-74C4E448E26B}">
  <dimension ref="A1:AU91"/>
  <sheetViews>
    <sheetView topLeftCell="P1" zoomScale="80" zoomScaleNormal="80" workbookViewId="0">
      <selection activeCell="AK30" sqref="AK30"/>
    </sheetView>
  </sheetViews>
  <sheetFormatPr defaultRowHeight="15" x14ac:dyDescent="0.25"/>
  <cols>
    <col min="1" max="1" width="33.5546875" style="2" customWidth="1"/>
    <col min="2" max="2" width="8.88671875" style="2" customWidth="1"/>
    <col min="3" max="3" width="19.21875" style="2" customWidth="1"/>
    <col min="4" max="5" width="8.88671875" style="2"/>
    <col min="6" max="6" width="17.77734375" style="2" customWidth="1"/>
    <col min="7" max="7" width="23.109375" style="2" customWidth="1"/>
    <col min="8" max="8" width="25.77734375" style="2" customWidth="1"/>
    <col min="9" max="9" width="28" style="2" customWidth="1"/>
    <col min="10" max="14" width="8.88671875" style="2"/>
    <col min="15" max="15" width="31.21875" style="2" customWidth="1"/>
    <col min="16" max="16" width="25" style="2" customWidth="1"/>
    <col min="17" max="17" width="12.5546875" style="2" customWidth="1"/>
    <col min="18" max="36" width="8.88671875" style="2"/>
    <col min="37" max="37" width="12.6640625" style="2" customWidth="1"/>
    <col min="38" max="40" width="8.88671875" style="2"/>
    <col min="41" max="41" width="18.21875" style="2" customWidth="1"/>
    <col min="42" max="42" width="8.88671875" style="2"/>
    <col min="43" max="43" width="12.109375" style="2" customWidth="1"/>
    <col min="44" max="45" width="8.88671875" style="2"/>
    <col min="46" max="46" width="12.21875" style="2" customWidth="1"/>
    <col min="47" max="47" width="12.6640625" style="2" customWidth="1"/>
    <col min="48" max="16384" width="8.88671875" style="2"/>
  </cols>
  <sheetData>
    <row r="1" spans="1:47" ht="15.6" x14ac:dyDescent="0.3">
      <c r="A1" s="45" t="s">
        <v>29</v>
      </c>
      <c r="B1" s="45"/>
      <c r="C1" s="45"/>
      <c r="D1" s="6"/>
      <c r="E1" s="6"/>
      <c r="F1" s="45" t="s">
        <v>42</v>
      </c>
      <c r="G1" s="45"/>
      <c r="J1" s="45" t="s">
        <v>50</v>
      </c>
      <c r="K1" s="45"/>
      <c r="L1" s="45"/>
      <c r="M1" s="45"/>
      <c r="N1" s="45"/>
      <c r="O1" s="45"/>
      <c r="P1" s="45"/>
      <c r="Q1" s="45"/>
      <c r="R1" s="7"/>
      <c r="S1" s="7"/>
      <c r="T1" s="7"/>
      <c r="U1" s="7"/>
      <c r="V1" s="60" t="s">
        <v>63</v>
      </c>
      <c r="W1" s="60"/>
      <c r="X1" s="60"/>
      <c r="Y1" s="60"/>
      <c r="Z1" s="60"/>
      <c r="AA1" s="60"/>
      <c r="AB1" s="7"/>
      <c r="AC1" s="7"/>
      <c r="AD1" s="7"/>
      <c r="AE1" s="49" t="s">
        <v>58</v>
      </c>
      <c r="AF1" s="49"/>
      <c r="AG1" s="49"/>
      <c r="AH1" s="49"/>
      <c r="AI1" s="7"/>
      <c r="AJ1" s="7"/>
      <c r="AK1" s="60" t="s">
        <v>180</v>
      </c>
      <c r="AL1" s="60"/>
      <c r="AM1" s="60"/>
      <c r="AN1" s="60"/>
      <c r="AO1" s="60"/>
      <c r="AP1"/>
      <c r="AQ1" s="60" t="s">
        <v>180</v>
      </c>
      <c r="AR1" s="60"/>
      <c r="AS1" s="60"/>
      <c r="AT1" s="60"/>
      <c r="AU1" s="60"/>
    </row>
    <row r="2" spans="1:47" ht="16.2" thickBot="1" x14ac:dyDescent="0.35">
      <c r="K2" s="1" t="s">
        <v>43</v>
      </c>
      <c r="L2" s="1" t="s">
        <v>4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V2" s="46" t="s">
        <v>71</v>
      </c>
      <c r="W2" s="46"/>
      <c r="X2" s="46"/>
      <c r="Y2" s="46"/>
      <c r="Z2" s="46"/>
      <c r="AA2" s="46"/>
      <c r="AE2" s="47" t="s">
        <v>71</v>
      </c>
      <c r="AF2" s="47"/>
      <c r="AG2" s="47"/>
      <c r="AH2" s="47"/>
      <c r="AK2" s="50"/>
      <c r="AL2" s="50"/>
      <c r="AM2" s="50"/>
      <c r="AN2" s="50"/>
      <c r="AO2" s="50"/>
      <c r="AP2"/>
      <c r="AQ2" s="50"/>
      <c r="AR2" s="50"/>
      <c r="AS2" s="50"/>
      <c r="AT2" s="50"/>
      <c r="AU2" s="50"/>
    </row>
    <row r="3" spans="1:47" ht="16.8" thickTop="1" thickBot="1" x14ac:dyDescent="0.35">
      <c r="A3" s="2" t="s">
        <v>60</v>
      </c>
      <c r="F3" s="42" t="s">
        <v>0</v>
      </c>
      <c r="G3" s="42" t="s">
        <v>71</v>
      </c>
      <c r="H3" s="1"/>
      <c r="I3" s="1"/>
      <c r="J3" s="42" t="s">
        <v>64</v>
      </c>
      <c r="K3" s="41" t="s">
        <v>17</v>
      </c>
      <c r="L3" s="41" t="s">
        <v>49</v>
      </c>
      <c r="M3" s="41">
        <v>4.5</v>
      </c>
      <c r="N3" s="41">
        <v>4.5</v>
      </c>
      <c r="O3" s="41">
        <v>0</v>
      </c>
      <c r="P3" s="41">
        <v>7.5</v>
      </c>
      <c r="Q3" s="41" t="s">
        <v>49</v>
      </c>
      <c r="V3" s="2" t="s">
        <v>53</v>
      </c>
      <c r="W3" s="2" t="s">
        <v>77</v>
      </c>
      <c r="X3" s="2" t="s">
        <v>78</v>
      </c>
      <c r="Y3" s="2" t="s">
        <v>79</v>
      </c>
      <c r="Z3" s="2" t="s">
        <v>90</v>
      </c>
      <c r="AA3" s="2" t="s">
        <v>91</v>
      </c>
      <c r="AE3" s="2" t="s">
        <v>53</v>
      </c>
      <c r="AF3" s="2" t="s">
        <v>73</v>
      </c>
      <c r="AG3" s="2" t="s">
        <v>74</v>
      </c>
      <c r="AH3" s="2" t="s">
        <v>75</v>
      </c>
      <c r="AK3" s="18" t="s">
        <v>55</v>
      </c>
      <c r="AL3" s="18" t="s">
        <v>147</v>
      </c>
      <c r="AM3" s="18" t="s">
        <v>56</v>
      </c>
      <c r="AN3" s="18" t="s">
        <v>52</v>
      </c>
      <c r="AO3" s="18" t="s">
        <v>154</v>
      </c>
      <c r="AP3"/>
      <c r="AQ3" s="18" t="s">
        <v>55</v>
      </c>
      <c r="AR3" s="18" t="s">
        <v>147</v>
      </c>
      <c r="AS3" s="18" t="s">
        <v>56</v>
      </c>
      <c r="AT3" s="18" t="s">
        <v>52</v>
      </c>
      <c r="AU3" s="18" t="s">
        <v>154</v>
      </c>
    </row>
    <row r="4" spans="1:47" ht="16.2" thickTop="1" x14ac:dyDescent="0.3">
      <c r="F4" s="42"/>
      <c r="G4" s="42"/>
      <c r="H4" s="1"/>
      <c r="I4" s="1"/>
      <c r="J4" s="42" t="s">
        <v>51</v>
      </c>
      <c r="K4" s="41" t="s">
        <v>17</v>
      </c>
      <c r="L4" s="41">
        <v>3.5714000000000003E-2</v>
      </c>
      <c r="M4" s="41">
        <v>3</v>
      </c>
      <c r="N4" s="41">
        <v>7</v>
      </c>
      <c r="O4" s="41">
        <v>-4</v>
      </c>
      <c r="P4" s="41">
        <v>0</v>
      </c>
      <c r="Q4" s="41">
        <v>0.14285700000000001</v>
      </c>
      <c r="R4" s="4"/>
      <c r="S4" s="4"/>
      <c r="T4" s="4"/>
      <c r="V4" s="12">
        <v>0</v>
      </c>
      <c r="W4" s="12">
        <v>135.50387599999999</v>
      </c>
      <c r="X4" s="12">
        <v>135.76539600000001</v>
      </c>
      <c r="Y4" s="12">
        <v>141.64494300000001</v>
      </c>
      <c r="Z4" s="12">
        <v>127.007919</v>
      </c>
      <c r="AA4" s="12">
        <v>129.320572</v>
      </c>
      <c r="AE4" s="12">
        <v>0</v>
      </c>
      <c r="AF4" s="12">
        <v>173.343582</v>
      </c>
      <c r="AG4" s="12">
        <v>166.89344800000001</v>
      </c>
      <c r="AH4" s="12">
        <v>212.57510400000001</v>
      </c>
      <c r="AK4" s="19" t="s">
        <v>77</v>
      </c>
      <c r="AL4" s="19">
        <v>143.76621</v>
      </c>
      <c r="AM4" s="19">
        <v>115.12527</v>
      </c>
      <c r="AN4" s="19">
        <v>128.94242</v>
      </c>
      <c r="AO4" s="19">
        <v>207.06684000000001</v>
      </c>
      <c r="AP4"/>
      <c r="AQ4" s="19" t="s">
        <v>77</v>
      </c>
      <c r="AR4" s="19">
        <f>(AL4*100)/$AL4</f>
        <v>100</v>
      </c>
      <c r="AS4" s="19">
        <f t="shared" ref="AS4:AU8" si="0">(AM4*100)/$AL4</f>
        <v>80.07811432185629</v>
      </c>
      <c r="AT4" s="19">
        <f t="shared" si="0"/>
        <v>89.688960987425347</v>
      </c>
      <c r="AU4" s="19">
        <f t="shared" si="0"/>
        <v>144.03025578819947</v>
      </c>
    </row>
    <row r="5" spans="1:47" ht="15.6" x14ac:dyDescent="0.3">
      <c r="A5" s="2" t="s">
        <v>182</v>
      </c>
      <c r="F5" s="42" t="s">
        <v>3</v>
      </c>
      <c r="G5" s="42" t="s">
        <v>62</v>
      </c>
      <c r="H5" s="1"/>
      <c r="I5" s="1"/>
      <c r="J5" s="42" t="s">
        <v>52</v>
      </c>
      <c r="K5" s="41" t="s">
        <v>17</v>
      </c>
      <c r="L5" s="41">
        <v>0.57142899999999996</v>
      </c>
      <c r="M5" s="41">
        <v>4</v>
      </c>
      <c r="N5" s="41">
        <v>5.3330000000000002</v>
      </c>
      <c r="O5" s="41">
        <v>-1.333</v>
      </c>
      <c r="P5" s="41">
        <v>5</v>
      </c>
      <c r="Q5" s="41" t="s">
        <v>49</v>
      </c>
      <c r="R5" s="4"/>
      <c r="S5" s="4"/>
      <c r="T5" s="4"/>
      <c r="V5" s="12">
        <v>1</v>
      </c>
      <c r="W5" s="12">
        <v>103.186752</v>
      </c>
      <c r="X5" s="12">
        <v>160.22551000000001</v>
      </c>
      <c r="Y5" s="12">
        <v>149.28227200000001</v>
      </c>
      <c r="Z5" s="12">
        <v>119.568787</v>
      </c>
      <c r="AA5" s="12">
        <v>131.25187700000001</v>
      </c>
      <c r="AE5" s="12">
        <v>1</v>
      </c>
      <c r="AF5" s="12">
        <v>250.63954200000001</v>
      </c>
      <c r="AG5" s="12">
        <v>211.13204999999999</v>
      </c>
      <c r="AH5" s="12">
        <v>227.725571</v>
      </c>
      <c r="AK5" s="19" t="s">
        <v>78</v>
      </c>
      <c r="AL5" s="19">
        <v>195.67500999999999</v>
      </c>
      <c r="AM5" s="19">
        <v>110.32368</v>
      </c>
      <c r="AN5" s="19">
        <v>197.65711999999999</v>
      </c>
      <c r="AO5" s="19">
        <v>283.13779</v>
      </c>
      <c r="AP5"/>
      <c r="AQ5" s="19" t="s">
        <v>78</v>
      </c>
      <c r="AR5" s="19">
        <f t="shared" ref="AR5:AR8" si="1">(AL5*100)/$AL5</f>
        <v>100.00000000000001</v>
      </c>
      <c r="AS5" s="19">
        <f t="shared" si="0"/>
        <v>56.381077992534671</v>
      </c>
      <c r="AT5" s="19">
        <f t="shared" si="0"/>
        <v>101.0129602139793</v>
      </c>
      <c r="AU5" s="19">
        <f t="shared" si="0"/>
        <v>144.69798161758112</v>
      </c>
    </row>
    <row r="6" spans="1:47" ht="15.6" x14ac:dyDescent="0.3">
      <c r="F6" s="42" t="s">
        <v>2</v>
      </c>
      <c r="G6" s="42" t="s">
        <v>2</v>
      </c>
      <c r="H6" s="1"/>
      <c r="I6" s="1"/>
      <c r="J6" s="42" t="s">
        <v>76</v>
      </c>
      <c r="K6" s="41" t="s">
        <v>17</v>
      </c>
      <c r="L6" s="41">
        <v>0.57142899999999996</v>
      </c>
      <c r="M6" s="41">
        <v>5</v>
      </c>
      <c r="N6" s="41">
        <v>3.6669999999999998</v>
      </c>
      <c r="O6" s="41">
        <v>1.333</v>
      </c>
      <c r="P6" s="41">
        <v>5</v>
      </c>
      <c r="Q6" s="41" t="s">
        <v>49</v>
      </c>
      <c r="R6" s="4"/>
      <c r="S6" s="4"/>
      <c r="T6" s="4"/>
      <c r="V6" s="12">
        <v>2</v>
      </c>
      <c r="W6" s="12">
        <v>113.873245</v>
      </c>
      <c r="X6" s="12">
        <v>135.76539600000001</v>
      </c>
      <c r="Y6" s="12">
        <v>137.06778</v>
      </c>
      <c r="Z6" s="12">
        <v>130.246658</v>
      </c>
      <c r="AA6" s="12">
        <v>114.505348</v>
      </c>
      <c r="AE6" s="12">
        <v>2</v>
      </c>
      <c r="AF6" s="12">
        <v>154.51547199999999</v>
      </c>
      <c r="AG6" s="12">
        <v>175.22285500000001</v>
      </c>
      <c r="AH6" s="12">
        <v>228.556915</v>
      </c>
      <c r="AK6" s="19" t="s">
        <v>79</v>
      </c>
      <c r="AL6" s="19">
        <v>138.208</v>
      </c>
      <c r="AM6" s="19">
        <v>120.43102</v>
      </c>
      <c r="AN6" s="19">
        <v>120.10764</v>
      </c>
      <c r="AO6" s="19">
        <v>151.21124</v>
      </c>
      <c r="AP6"/>
      <c r="AQ6" s="19" t="s">
        <v>79</v>
      </c>
      <c r="AR6" s="19">
        <f t="shared" si="1"/>
        <v>100</v>
      </c>
      <c r="AS6" s="19">
        <f t="shared" si="0"/>
        <v>87.137517365130819</v>
      </c>
      <c r="AT6" s="19">
        <f t="shared" si="0"/>
        <v>86.903536698309807</v>
      </c>
      <c r="AU6" s="19">
        <f t="shared" si="0"/>
        <v>109.40845681870803</v>
      </c>
    </row>
    <row r="7" spans="1:47" ht="15.6" x14ac:dyDescent="0.3">
      <c r="A7" s="2" t="s">
        <v>22</v>
      </c>
      <c r="F7" s="42" t="s">
        <v>1</v>
      </c>
      <c r="G7" s="42" t="s">
        <v>21</v>
      </c>
      <c r="H7" s="1"/>
      <c r="I7" s="1"/>
      <c r="J7" s="1"/>
      <c r="K7" s="4"/>
      <c r="L7" s="4"/>
      <c r="M7" s="4"/>
      <c r="N7" s="4"/>
      <c r="O7" s="1"/>
      <c r="P7" s="1"/>
      <c r="Q7" s="4"/>
      <c r="R7" s="4"/>
      <c r="S7" s="4"/>
      <c r="T7" s="4"/>
      <c r="V7" s="12">
        <v>3</v>
      </c>
      <c r="W7" s="12">
        <v>91.744086999999993</v>
      </c>
      <c r="X7" s="12">
        <v>118.376518</v>
      </c>
      <c r="Y7" s="12">
        <v>140.89918499999999</v>
      </c>
      <c r="Z7" s="12">
        <v>132.73593099999999</v>
      </c>
      <c r="AA7" s="12">
        <v>177.76478599999999</v>
      </c>
      <c r="AE7" s="12">
        <v>3</v>
      </c>
      <c r="AF7" s="12">
        <v>263.54879799999998</v>
      </c>
      <c r="AG7" s="12">
        <v>312.69485500000002</v>
      </c>
      <c r="AH7" s="12">
        <v>223.47193899999999</v>
      </c>
      <c r="AK7" s="19" t="s">
        <v>90</v>
      </c>
      <c r="AL7" s="19">
        <v>124.42259</v>
      </c>
      <c r="AM7" s="19">
        <v>71.674584999999993</v>
      </c>
      <c r="AN7" s="19">
        <v>136.3947</v>
      </c>
      <c r="AO7" s="19">
        <v>223.91256999999999</v>
      </c>
      <c r="AP7"/>
      <c r="AQ7" s="19" t="s">
        <v>90</v>
      </c>
      <c r="AR7" s="19">
        <f t="shared" si="1"/>
        <v>100</v>
      </c>
      <c r="AS7" s="19">
        <f t="shared" si="0"/>
        <v>57.605765158883123</v>
      </c>
      <c r="AT7" s="19">
        <f t="shared" si="0"/>
        <v>109.62213533732097</v>
      </c>
      <c r="AU7" s="19">
        <f t="shared" si="0"/>
        <v>179.96134785491927</v>
      </c>
    </row>
    <row r="8" spans="1:47" ht="16.2" thickBot="1" x14ac:dyDescent="0.35">
      <c r="F8" s="42"/>
      <c r="G8" s="42"/>
      <c r="H8" s="1"/>
      <c r="I8" s="1"/>
      <c r="J8" s="1"/>
      <c r="K8" s="4"/>
      <c r="L8" s="4"/>
      <c r="M8" s="4"/>
      <c r="N8" s="4"/>
      <c r="O8" s="1"/>
      <c r="P8" s="1"/>
      <c r="V8" s="12">
        <v>4</v>
      </c>
      <c r="W8" s="12">
        <v>133.487808</v>
      </c>
      <c r="X8" s="12">
        <v>206.29153400000001</v>
      </c>
      <c r="Y8" s="12">
        <v>137.78062399999999</v>
      </c>
      <c r="Z8" s="12">
        <v>122.236504</v>
      </c>
      <c r="AA8" s="12">
        <v>182.46232599999999</v>
      </c>
      <c r="AE8" s="12">
        <v>4</v>
      </c>
      <c r="AF8" s="12">
        <v>145.30938699999999</v>
      </c>
      <c r="AG8" s="12">
        <v>251.84414699999999</v>
      </c>
      <c r="AH8" s="12">
        <v>223.994766</v>
      </c>
      <c r="AK8" s="20" t="s">
        <v>91</v>
      </c>
      <c r="AL8" s="20">
        <v>164.90472</v>
      </c>
      <c r="AM8" s="20">
        <v>139.41018</v>
      </c>
      <c r="AN8" s="20">
        <v>187.39586</v>
      </c>
      <c r="AO8" s="20">
        <v>233.77955</v>
      </c>
      <c r="AP8"/>
      <c r="AQ8" s="20" t="s">
        <v>91</v>
      </c>
      <c r="AR8" s="20">
        <f t="shared" si="1"/>
        <v>100.00000000000001</v>
      </c>
      <c r="AS8" s="20">
        <f t="shared" si="0"/>
        <v>84.539836094442904</v>
      </c>
      <c r="AT8" s="20">
        <f t="shared" si="0"/>
        <v>113.6388697667356</v>
      </c>
      <c r="AU8" s="20">
        <f t="shared" si="0"/>
        <v>141.76643943241893</v>
      </c>
    </row>
    <row r="9" spans="1:47" ht="16.2" thickTop="1" x14ac:dyDescent="0.3">
      <c r="A9" s="2" t="s">
        <v>23</v>
      </c>
      <c r="F9" s="42" t="s">
        <v>30</v>
      </c>
      <c r="G9" s="42"/>
      <c r="H9" s="1"/>
      <c r="I9" s="1"/>
      <c r="J9" s="1"/>
      <c r="O9" s="1"/>
      <c r="P9" s="1"/>
      <c r="V9" s="12">
        <v>5</v>
      </c>
      <c r="W9" s="12">
        <v>121.842484</v>
      </c>
      <c r="X9" s="12">
        <v>204.51422099999999</v>
      </c>
      <c r="Y9" s="12">
        <v>117.305504</v>
      </c>
      <c r="Z9" s="12">
        <v>148.80455000000001</v>
      </c>
      <c r="AA9" s="12">
        <v>164.77342200000001</v>
      </c>
      <c r="AE9" s="12">
        <v>5</v>
      </c>
      <c r="AF9" s="12">
        <v>199.83128400000001</v>
      </c>
      <c r="AG9" s="12">
        <v>305.70788599999997</v>
      </c>
      <c r="AH9" s="12">
        <v>151.536743</v>
      </c>
    </row>
    <row r="10" spans="1:47" ht="15.6" x14ac:dyDescent="0.3">
      <c r="F10" s="42" t="s">
        <v>31</v>
      </c>
      <c r="G10" s="42" t="s">
        <v>32</v>
      </c>
      <c r="H10" s="1"/>
      <c r="I10" s="1"/>
      <c r="J10" s="1"/>
      <c r="O10" s="1"/>
      <c r="P10" s="1"/>
      <c r="V10" s="12">
        <v>6</v>
      </c>
      <c r="W10" s="12">
        <v>136.64956699999999</v>
      </c>
      <c r="X10" s="12">
        <v>193.560745</v>
      </c>
      <c r="Y10" s="12">
        <v>123.23221599999999</v>
      </c>
      <c r="Z10" s="12">
        <v>118.611176</v>
      </c>
      <c r="AA10" s="12">
        <v>160.47650100000001</v>
      </c>
      <c r="AE10" s="12">
        <v>6</v>
      </c>
      <c r="AF10" s="12">
        <v>194.31231700000001</v>
      </c>
      <c r="AG10" s="12">
        <v>182.464935</v>
      </c>
      <c r="AH10" s="12">
        <v>244.72996499999999</v>
      </c>
    </row>
    <row r="11" spans="1:47" ht="15.6" x14ac:dyDescent="0.3">
      <c r="A11" s="2" t="s">
        <v>24</v>
      </c>
      <c r="B11" s="2" t="s">
        <v>25</v>
      </c>
      <c r="C11" s="2" t="s">
        <v>26</v>
      </c>
      <c r="F11" s="42" t="s">
        <v>33</v>
      </c>
      <c r="G11" s="42" t="s">
        <v>34</v>
      </c>
      <c r="H11" s="1"/>
      <c r="I11" s="1"/>
      <c r="J11" s="1"/>
      <c r="O11" s="1"/>
      <c r="P11" s="1"/>
      <c r="V11" s="12">
        <v>7</v>
      </c>
      <c r="W11" s="12">
        <v>117.15503699999999</v>
      </c>
      <c r="X11" s="12">
        <v>204.69882200000001</v>
      </c>
      <c r="Y11" s="12">
        <v>127.674294</v>
      </c>
      <c r="Z11" s="12">
        <v>133.069534</v>
      </c>
      <c r="AA11" s="12">
        <v>152.90927099999999</v>
      </c>
      <c r="AE11" s="12">
        <v>7</v>
      </c>
      <c r="AF11" s="12">
        <v>169.65919500000001</v>
      </c>
      <c r="AG11" s="12">
        <v>208.156586</v>
      </c>
      <c r="AH11" s="12">
        <v>236.68138099999999</v>
      </c>
    </row>
    <row r="12" spans="1:47" ht="15.6" x14ac:dyDescent="0.3">
      <c r="F12" s="42" t="s">
        <v>35</v>
      </c>
      <c r="G12" s="42" t="s">
        <v>36</v>
      </c>
      <c r="H12" s="1"/>
      <c r="I12" s="1"/>
      <c r="J12" s="1"/>
      <c r="O12" s="1"/>
      <c r="P12" s="1"/>
      <c r="V12" s="12">
        <v>8</v>
      </c>
      <c r="W12" s="12">
        <v>114.398155</v>
      </c>
      <c r="X12" s="12">
        <v>185.75224299999999</v>
      </c>
      <c r="Y12" s="12">
        <v>125.063774</v>
      </c>
      <c r="Z12" s="12">
        <v>148.282318</v>
      </c>
      <c r="AA12" s="12">
        <v>149.422867</v>
      </c>
      <c r="AE12" s="12">
        <v>8</v>
      </c>
      <c r="AF12" s="12">
        <v>187.84178199999999</v>
      </c>
      <c r="AG12" s="12">
        <v>186.09671</v>
      </c>
      <c r="AH12" s="12">
        <v>248.166</v>
      </c>
      <c r="AK12" s="49" t="s">
        <v>149</v>
      </c>
      <c r="AL12" s="49"/>
      <c r="AM12" s="49"/>
      <c r="AN12" s="49"/>
      <c r="AO12" s="49"/>
      <c r="AP12"/>
      <c r="AQ12" s="49" t="s">
        <v>149</v>
      </c>
      <c r="AR12" s="49"/>
      <c r="AS12" s="49"/>
      <c r="AT12" s="49"/>
      <c r="AU12" s="49"/>
    </row>
    <row r="13" spans="1:47" ht="16.2" thickBot="1" x14ac:dyDescent="0.35">
      <c r="A13" s="2" t="s">
        <v>27</v>
      </c>
      <c r="B13" s="2" t="s">
        <v>28</v>
      </c>
      <c r="C13" s="2" t="s">
        <v>183</v>
      </c>
      <c r="F13" s="42" t="s">
        <v>37</v>
      </c>
      <c r="G13" s="42" t="s">
        <v>38</v>
      </c>
      <c r="H13" s="1"/>
      <c r="I13" s="1"/>
      <c r="J13" s="1"/>
      <c r="O13" s="1"/>
      <c r="P13" s="1"/>
      <c r="V13" s="12">
        <v>9</v>
      </c>
      <c r="W13" s="12">
        <v>138.26440400000001</v>
      </c>
      <c r="X13" s="12">
        <v>195.80604600000001</v>
      </c>
      <c r="Y13" s="12">
        <v>121.98232299999999</v>
      </c>
      <c r="Z13" s="12">
        <v>139.952179</v>
      </c>
      <c r="AA13" s="12">
        <v>150.38621499999999</v>
      </c>
      <c r="AE13" s="12">
        <v>9</v>
      </c>
      <c r="AF13" s="12">
        <v>202.48620600000001</v>
      </c>
      <c r="AG13" s="12">
        <v>268.16366599999998</v>
      </c>
      <c r="AH13" s="12">
        <v>237.709</v>
      </c>
      <c r="AK13" s="50"/>
      <c r="AL13" s="50"/>
      <c r="AM13" s="50"/>
      <c r="AN13" s="50"/>
      <c r="AO13" s="50"/>
      <c r="AP13"/>
      <c r="AQ13" s="50"/>
      <c r="AR13" s="50"/>
      <c r="AS13" s="50"/>
      <c r="AT13" s="50"/>
      <c r="AU13" s="50"/>
    </row>
    <row r="14" spans="1:47" ht="16.8" thickTop="1" thickBot="1" x14ac:dyDescent="0.35">
      <c r="F14" s="42" t="s">
        <v>39</v>
      </c>
      <c r="G14" s="42">
        <v>0.05</v>
      </c>
      <c r="H14" s="1"/>
      <c r="I14" s="1"/>
      <c r="J14" s="1"/>
      <c r="O14" s="1"/>
      <c r="P14" s="1"/>
      <c r="V14" s="12">
        <v>10</v>
      </c>
      <c r="W14" s="12">
        <v>135.35252399999999</v>
      </c>
      <c r="X14" s="12">
        <v>197.64489699999999</v>
      </c>
      <c r="Y14" s="12">
        <v>121.226814</v>
      </c>
      <c r="Z14" s="12">
        <v>141.788589</v>
      </c>
      <c r="AA14" s="12">
        <v>162.06294299999999</v>
      </c>
      <c r="AE14" s="12">
        <v>10</v>
      </c>
      <c r="AF14" s="12">
        <v>187.57725500000001</v>
      </c>
      <c r="AG14" s="12">
        <v>231.363449</v>
      </c>
      <c r="AH14" s="12">
        <v>241.255875</v>
      </c>
      <c r="AK14" s="18" t="s">
        <v>55</v>
      </c>
      <c r="AL14" s="18" t="s">
        <v>147</v>
      </c>
      <c r="AM14" s="18" t="s">
        <v>56</v>
      </c>
      <c r="AN14" s="18" t="s">
        <v>52</v>
      </c>
      <c r="AO14" s="18" t="s">
        <v>154</v>
      </c>
      <c r="AP14"/>
      <c r="AQ14" s="18" t="s">
        <v>55</v>
      </c>
      <c r="AR14" s="18" t="s">
        <v>147</v>
      </c>
      <c r="AS14" s="18" t="s">
        <v>56</v>
      </c>
      <c r="AT14" s="18" t="s">
        <v>52</v>
      </c>
      <c r="AU14" s="18" t="s">
        <v>154</v>
      </c>
    </row>
    <row r="15" spans="1:47" ht="16.2" thickTop="1" x14ac:dyDescent="0.3">
      <c r="F15" s="42"/>
      <c r="G15" s="42"/>
      <c r="H15" s="1"/>
      <c r="I15" s="1"/>
      <c r="J15" s="1"/>
      <c r="O15" s="1"/>
      <c r="P15" s="1"/>
      <c r="V15" s="12">
        <v>11</v>
      </c>
      <c r="W15" s="12">
        <v>125.315376</v>
      </c>
      <c r="X15" s="12">
        <v>177.85737599999999</v>
      </c>
      <c r="Y15" s="12">
        <v>114.127754</v>
      </c>
      <c r="Z15" s="12">
        <v>149.23455799999999</v>
      </c>
      <c r="AA15" s="12">
        <v>172.133972</v>
      </c>
      <c r="AE15" s="12">
        <v>11</v>
      </c>
      <c r="AF15" s="12">
        <v>178.99754300000001</v>
      </c>
      <c r="AG15" s="12">
        <v>234.52267499999999</v>
      </c>
      <c r="AH15" s="12">
        <v>254.90222199999999</v>
      </c>
      <c r="AK15" s="19" t="s">
        <v>73</v>
      </c>
      <c r="AL15" s="19">
        <v>187.56788</v>
      </c>
      <c r="AM15" s="19">
        <v>211.71127000000001</v>
      </c>
      <c r="AN15" s="19">
        <v>195.16645</v>
      </c>
      <c r="AO15" s="19">
        <v>291.34242999999998</v>
      </c>
      <c r="AP15"/>
      <c r="AQ15" s="21" t="s">
        <v>73</v>
      </c>
      <c r="AR15" s="21">
        <f>(AL15*100)/$AL15</f>
        <v>100</v>
      </c>
      <c r="AS15" s="21">
        <f t="shared" ref="AS15:AS17" si="2">(AM15*100)/$AL15</f>
        <v>112.87181472648729</v>
      </c>
      <c r="AT15" s="21">
        <f t="shared" ref="AT15:AT17" si="3">(AN15*100)/$AL15</f>
        <v>104.05110405896788</v>
      </c>
      <c r="AU15" s="21">
        <f t="shared" ref="AU15:AU17" si="4">(AO15*100)/$AL15</f>
        <v>155.32639703556919</v>
      </c>
    </row>
    <row r="16" spans="1:47" ht="15.6" x14ac:dyDescent="0.3">
      <c r="F16" s="42" t="s">
        <v>40</v>
      </c>
      <c r="G16" s="42">
        <v>4</v>
      </c>
      <c r="H16" s="1"/>
      <c r="I16" s="1"/>
      <c r="J16" s="1"/>
      <c r="O16" s="1"/>
      <c r="P16" s="1"/>
      <c r="V16" s="12">
        <v>12</v>
      </c>
      <c r="W16" s="12">
        <v>154.18447900000001</v>
      </c>
      <c r="X16" s="12">
        <v>215.30445900000001</v>
      </c>
      <c r="Y16" s="12">
        <v>117.235985</v>
      </c>
      <c r="Z16" s="12">
        <v>127.225555</v>
      </c>
      <c r="AA16" s="12">
        <v>170.26469399999999</v>
      </c>
      <c r="AE16" s="12">
        <v>12</v>
      </c>
      <c r="AF16" s="12">
        <v>168.01786799999999</v>
      </c>
      <c r="AG16" s="12">
        <v>231.62188699999999</v>
      </c>
      <c r="AH16" s="12">
        <v>273.13378899999998</v>
      </c>
      <c r="AK16" s="19" t="s">
        <v>74</v>
      </c>
      <c r="AL16" s="19">
        <v>256.02911</v>
      </c>
      <c r="AM16" s="19">
        <v>266.42316</v>
      </c>
      <c r="AN16" s="19">
        <v>265.96906999999999</v>
      </c>
      <c r="AO16" s="19">
        <v>304.55031000000002</v>
      </c>
      <c r="AP16"/>
      <c r="AQ16" s="19" t="s">
        <v>74</v>
      </c>
      <c r="AR16" s="19">
        <f t="shared" ref="AR16:AR17" si="5">(AL16*100)/$AL16</f>
        <v>100</v>
      </c>
      <c r="AS16" s="19">
        <f t="shared" si="2"/>
        <v>104.05971414734832</v>
      </c>
      <c r="AT16" s="19">
        <f t="shared" si="3"/>
        <v>103.88235540872677</v>
      </c>
      <c r="AU16" s="19">
        <f t="shared" si="4"/>
        <v>118.95143876413117</v>
      </c>
    </row>
    <row r="17" spans="6:47" ht="15.6" x14ac:dyDescent="0.3">
      <c r="F17" s="42" t="s">
        <v>41</v>
      </c>
      <c r="G17" s="42">
        <v>0</v>
      </c>
      <c r="H17" s="1"/>
      <c r="I17" s="1"/>
      <c r="J17" s="1"/>
      <c r="O17" s="1"/>
      <c r="P17" s="1"/>
      <c r="V17" s="12">
        <v>13</v>
      </c>
      <c r="W17" s="12">
        <v>129.034424</v>
      </c>
      <c r="X17" s="12">
        <v>195.10348500000001</v>
      </c>
      <c r="Y17" s="12">
        <v>137.98362700000001</v>
      </c>
      <c r="Z17" s="12">
        <v>124.80085800000001</v>
      </c>
      <c r="AA17" s="12">
        <v>184.08059700000001</v>
      </c>
      <c r="AE17" s="12">
        <v>13</v>
      </c>
      <c r="AF17" s="12">
        <v>175.554047</v>
      </c>
      <c r="AG17" s="12">
        <v>208.07255599999999</v>
      </c>
      <c r="AH17" s="12">
        <v>239.359711</v>
      </c>
      <c r="AK17" s="19" t="s">
        <v>75</v>
      </c>
      <c r="AL17" s="19">
        <v>239.73835</v>
      </c>
      <c r="AM17" s="19">
        <v>261.22489000000002</v>
      </c>
      <c r="AN17" s="19">
        <v>268.29412000000002</v>
      </c>
      <c r="AO17" s="19">
        <v>243.82959</v>
      </c>
      <c r="AP17"/>
      <c r="AQ17" s="19" t="s">
        <v>75</v>
      </c>
      <c r="AR17" s="19">
        <f t="shared" si="5"/>
        <v>100</v>
      </c>
      <c r="AS17" s="19">
        <f t="shared" si="2"/>
        <v>108.96249598781338</v>
      </c>
      <c r="AT17" s="19">
        <f t="shared" si="3"/>
        <v>111.911223214809</v>
      </c>
      <c r="AU17" s="19">
        <f t="shared" si="4"/>
        <v>101.70654382162887</v>
      </c>
    </row>
    <row r="18" spans="6:47" ht="15.6" x14ac:dyDescent="0.3">
      <c r="G18" s="1"/>
      <c r="H18" s="1"/>
      <c r="I18" s="1"/>
      <c r="J18" s="1"/>
      <c r="O18" s="1"/>
      <c r="P18" s="1"/>
      <c r="V18" s="12">
        <v>14</v>
      </c>
      <c r="W18" s="12">
        <v>132.468887</v>
      </c>
      <c r="X18" s="12">
        <v>235.90536499999999</v>
      </c>
      <c r="Y18" s="12">
        <v>132.95372</v>
      </c>
      <c r="Z18" s="12">
        <v>122.920258</v>
      </c>
      <c r="AA18" s="12">
        <v>159.88140899999999</v>
      </c>
      <c r="AE18" s="12">
        <v>14</v>
      </c>
      <c r="AF18" s="12">
        <v>146.17678799999999</v>
      </c>
      <c r="AG18" s="12">
        <v>171.62841800000001</v>
      </c>
      <c r="AH18" s="12">
        <v>242.35434000000001</v>
      </c>
      <c r="AK18" s="19"/>
      <c r="AL18" s="19"/>
      <c r="AM18" s="19"/>
      <c r="AN18" s="19"/>
      <c r="AO18" s="19"/>
      <c r="AP18"/>
      <c r="AQ18" s="19"/>
      <c r="AR18" s="19"/>
      <c r="AS18" s="19"/>
      <c r="AT18" s="19"/>
      <c r="AU18" s="19"/>
    </row>
    <row r="19" spans="6:47" ht="16.2" thickBot="1" x14ac:dyDescent="0.35">
      <c r="G19" s="1"/>
      <c r="H19" s="1"/>
      <c r="I19" s="1"/>
      <c r="J19" s="1"/>
      <c r="O19" s="1"/>
      <c r="P19" s="1"/>
      <c r="V19" s="12">
        <v>15</v>
      </c>
      <c r="W19" s="12">
        <v>140.77024800000001</v>
      </c>
      <c r="X19" s="12">
        <v>200.352127</v>
      </c>
      <c r="Y19" s="12">
        <v>145.62617499999999</v>
      </c>
      <c r="Z19" s="12">
        <v>121.133163</v>
      </c>
      <c r="AA19" s="12">
        <v>171.812378</v>
      </c>
      <c r="AE19" s="12">
        <v>15</v>
      </c>
      <c r="AF19" s="12">
        <v>161.628693</v>
      </c>
      <c r="AG19" s="12">
        <v>240.59114099999999</v>
      </c>
      <c r="AH19" s="12">
        <v>273.00131199999998</v>
      </c>
      <c r="AK19" s="20"/>
      <c r="AL19" s="20"/>
      <c r="AM19" s="20"/>
      <c r="AN19" s="20"/>
      <c r="AO19" s="20"/>
      <c r="AP19"/>
      <c r="AQ19" s="20"/>
      <c r="AR19" s="20"/>
      <c r="AS19" s="20"/>
      <c r="AT19" s="20"/>
      <c r="AU19" s="20"/>
    </row>
    <row r="20" spans="6:47" ht="16.2" thickTop="1" x14ac:dyDescent="0.3">
      <c r="G20" s="1"/>
      <c r="H20" s="1"/>
      <c r="I20" s="1"/>
      <c r="J20" s="1"/>
      <c r="O20" s="1"/>
      <c r="P20" s="1"/>
      <c r="V20" s="15">
        <v>16</v>
      </c>
      <c r="W20" s="13">
        <v>70.811301999999998</v>
      </c>
      <c r="X20" s="13">
        <v>89.990074000000007</v>
      </c>
      <c r="Y20" s="13">
        <v>156.51005599999999</v>
      </c>
      <c r="Z20" s="13">
        <v>75.749435000000005</v>
      </c>
      <c r="AA20" s="13">
        <v>158.10742200000001</v>
      </c>
      <c r="AE20" s="15">
        <v>16</v>
      </c>
      <c r="AF20" s="13">
        <v>201.68507399999999</v>
      </c>
      <c r="AG20" s="13">
        <v>224.24056999999999</v>
      </c>
      <c r="AH20" s="13">
        <v>291.99005099999999</v>
      </c>
    </row>
    <row r="21" spans="6:47" ht="15.6" x14ac:dyDescent="0.3">
      <c r="F21" s="45" t="s">
        <v>197</v>
      </c>
      <c r="G21" s="45"/>
      <c r="H21" s="45"/>
      <c r="I21" s="45"/>
      <c r="J21" s="45"/>
      <c r="K21" s="45"/>
      <c r="L21" s="45"/>
      <c r="M21" s="45"/>
      <c r="O21" s="1"/>
      <c r="P21" s="1"/>
      <c r="V21" s="15">
        <v>17</v>
      </c>
      <c r="W21" s="13">
        <v>106.112968</v>
      </c>
      <c r="X21" s="13">
        <v>144.602249</v>
      </c>
      <c r="Y21" s="13">
        <v>95.299430999999998</v>
      </c>
      <c r="Z21" s="13">
        <v>75.112258999999995</v>
      </c>
      <c r="AA21" s="13">
        <v>136.382294</v>
      </c>
      <c r="AE21" s="15">
        <v>17</v>
      </c>
      <c r="AF21" s="13">
        <v>248.88484199999999</v>
      </c>
      <c r="AG21" s="13">
        <v>207.52928199999999</v>
      </c>
      <c r="AH21" s="13">
        <v>282.64932299999998</v>
      </c>
    </row>
    <row r="22" spans="6:47" ht="15.6" x14ac:dyDescent="0.3">
      <c r="G22" s="1"/>
      <c r="H22" s="1"/>
      <c r="I22" s="1"/>
      <c r="J22" s="1"/>
      <c r="O22" s="1"/>
      <c r="P22" s="1"/>
      <c r="V22" s="15">
        <v>18</v>
      </c>
      <c r="W22" s="13">
        <v>211.95517000000001</v>
      </c>
      <c r="X22" s="13">
        <v>103.41673299999999</v>
      </c>
      <c r="Y22" s="13">
        <v>102.463402</v>
      </c>
      <c r="Z22" s="13">
        <v>68.599777000000003</v>
      </c>
      <c r="AA22" s="13">
        <v>141.76731899999999</v>
      </c>
      <c r="AE22" s="15">
        <v>18</v>
      </c>
      <c r="AF22" s="13">
        <v>210.10282900000001</v>
      </c>
      <c r="AG22" s="13">
        <v>238.30450400000001</v>
      </c>
      <c r="AH22" s="13">
        <v>271.461365</v>
      </c>
    </row>
    <row r="23" spans="6:47" ht="15.6" x14ac:dyDescent="0.3">
      <c r="F23" s="2" t="s">
        <v>24</v>
      </c>
      <c r="G23" s="1" t="s">
        <v>28</v>
      </c>
      <c r="H23" s="1" t="s">
        <v>226</v>
      </c>
      <c r="I23" s="1"/>
      <c r="J23" s="1"/>
      <c r="O23" s="1"/>
      <c r="P23" s="1"/>
      <c r="V23" s="15">
        <v>19</v>
      </c>
      <c r="W23" s="13">
        <v>83.586074999999994</v>
      </c>
      <c r="X23" s="13">
        <v>188.291504</v>
      </c>
      <c r="Y23" s="13">
        <v>102.23163599999999</v>
      </c>
      <c r="Z23" s="13">
        <v>67.505943000000002</v>
      </c>
      <c r="AA23" s="13">
        <v>177.23071300000001</v>
      </c>
      <c r="AE23" s="15">
        <v>19</v>
      </c>
      <c r="AF23" s="13">
        <v>171.161148</v>
      </c>
      <c r="AG23" s="13">
        <v>257.76989700000001</v>
      </c>
      <c r="AH23" s="13">
        <v>267.15579200000002</v>
      </c>
    </row>
    <row r="24" spans="6:47" ht="15.6" x14ac:dyDescent="0.3">
      <c r="G24" s="1"/>
      <c r="H24" s="1"/>
      <c r="I24" s="1"/>
      <c r="J24" s="1"/>
      <c r="O24" s="1"/>
      <c r="P24" s="1"/>
      <c r="V24" s="15">
        <v>20</v>
      </c>
      <c r="W24" s="13">
        <v>124.36949199999999</v>
      </c>
      <c r="X24" s="13">
        <v>176.94416799999999</v>
      </c>
      <c r="Y24" s="13">
        <v>116.525963</v>
      </c>
      <c r="Z24" s="13">
        <v>95.230225000000004</v>
      </c>
      <c r="AA24" s="13">
        <v>177.41725199999999</v>
      </c>
      <c r="AE24" s="15">
        <v>20</v>
      </c>
      <c r="AF24" s="13">
        <v>197.894791</v>
      </c>
      <c r="AG24" s="13">
        <v>236.346588</v>
      </c>
      <c r="AH24" s="13">
        <v>251.79016100000001</v>
      </c>
    </row>
    <row r="25" spans="6:47" ht="15.6" x14ac:dyDescent="0.3">
      <c r="F25" s="2" t="s">
        <v>27</v>
      </c>
      <c r="G25" s="1" t="s">
        <v>28</v>
      </c>
      <c r="H25" s="1" t="s">
        <v>227</v>
      </c>
      <c r="I25" s="1"/>
      <c r="J25" s="1"/>
      <c r="O25" s="1"/>
      <c r="P25" s="1"/>
      <c r="V25" s="15">
        <v>21</v>
      </c>
      <c r="W25" s="13">
        <v>116.133217</v>
      </c>
      <c r="X25" s="13">
        <v>149.09429900000001</v>
      </c>
      <c r="Y25" s="13">
        <v>120.281975</v>
      </c>
      <c r="Z25" s="13">
        <v>95.254149999999996</v>
      </c>
      <c r="AA25" s="13">
        <v>165.89819299999999</v>
      </c>
      <c r="AE25" s="15">
        <v>21</v>
      </c>
      <c r="AF25" s="13">
        <v>195.67063899999999</v>
      </c>
      <c r="AG25" s="13">
        <v>271.23239100000001</v>
      </c>
      <c r="AH25" s="13">
        <v>265.226044</v>
      </c>
    </row>
    <row r="26" spans="6:47" ht="15.6" x14ac:dyDescent="0.3">
      <c r="G26" s="1"/>
      <c r="H26" s="1"/>
      <c r="I26" s="1"/>
      <c r="J26" s="1"/>
      <c r="O26" s="1"/>
      <c r="P26" s="1"/>
      <c r="V26" s="15">
        <v>22</v>
      </c>
      <c r="W26" s="13">
        <v>138.45292699999999</v>
      </c>
      <c r="X26" s="13">
        <v>211.98075900000001</v>
      </c>
      <c r="Y26" s="13">
        <v>137.85670500000001</v>
      </c>
      <c r="Z26" s="13">
        <v>124.171402</v>
      </c>
      <c r="AA26" s="13">
        <v>185.76535000000001</v>
      </c>
      <c r="AE26" s="15">
        <v>22</v>
      </c>
      <c r="AF26" s="13">
        <v>202.72813400000001</v>
      </c>
      <c r="AG26" s="13">
        <v>209.98838799999999</v>
      </c>
      <c r="AH26" s="13">
        <v>254.93663000000001</v>
      </c>
    </row>
    <row r="27" spans="6:47" ht="15.6" x14ac:dyDescent="0.3">
      <c r="F27" s="2" t="s">
        <v>211</v>
      </c>
      <c r="G27" s="1" t="s">
        <v>202</v>
      </c>
      <c r="H27" s="1" t="s">
        <v>203</v>
      </c>
      <c r="I27" s="1" t="s">
        <v>212</v>
      </c>
      <c r="J27" s="1" t="s">
        <v>213</v>
      </c>
      <c r="K27" s="2" t="s">
        <v>214</v>
      </c>
      <c r="O27" s="1"/>
      <c r="P27" s="1"/>
      <c r="V27" s="15">
        <v>23</v>
      </c>
      <c r="W27" s="13">
        <v>116.768692</v>
      </c>
      <c r="X27" s="13">
        <v>222.35548399999999</v>
      </c>
      <c r="Y27" s="13">
        <v>137.14656099999999</v>
      </c>
      <c r="Z27" s="13">
        <v>135.234207</v>
      </c>
      <c r="AA27" s="13">
        <v>190.940842</v>
      </c>
      <c r="AE27" s="15">
        <v>23</v>
      </c>
      <c r="AF27" s="13">
        <v>189.69072</v>
      </c>
      <c r="AG27" s="13">
        <v>176.35621599999999</v>
      </c>
      <c r="AH27" s="13">
        <v>256.37832600000002</v>
      </c>
    </row>
    <row r="28" spans="6:47" ht="15.6" x14ac:dyDescent="0.3">
      <c r="F28" s="2" t="s">
        <v>62</v>
      </c>
      <c r="G28" s="1">
        <v>5</v>
      </c>
      <c r="H28" s="1">
        <v>0</v>
      </c>
      <c r="I28" s="1">
        <v>73.147999999999996</v>
      </c>
      <c r="J28" s="1">
        <v>14.968</v>
      </c>
      <c r="K28" s="2">
        <v>6.694</v>
      </c>
      <c r="O28" s="1"/>
      <c r="P28" s="1"/>
      <c r="V28" s="15">
        <v>24</v>
      </c>
      <c r="W28" s="13">
        <v>120.909409</v>
      </c>
      <c r="X28" s="13">
        <v>194.11357100000001</v>
      </c>
      <c r="Y28" s="13">
        <v>134.15986599999999</v>
      </c>
      <c r="Z28" s="13">
        <v>134.48817399999999</v>
      </c>
      <c r="AA28" s="13">
        <v>159.836456</v>
      </c>
      <c r="AE28" s="15">
        <v>24</v>
      </c>
      <c r="AF28" s="13">
        <v>200.15193199999999</v>
      </c>
      <c r="AG28" s="13">
        <v>153.90841699999999</v>
      </c>
      <c r="AH28" s="13">
        <v>261.570831</v>
      </c>
    </row>
    <row r="29" spans="6:47" ht="15.6" x14ac:dyDescent="0.3">
      <c r="F29" s="2" t="s">
        <v>21</v>
      </c>
      <c r="G29" s="1">
        <v>3</v>
      </c>
      <c r="H29" s="1">
        <v>0</v>
      </c>
      <c r="I29" s="1">
        <v>108.631</v>
      </c>
      <c r="J29" s="1">
        <v>4.415</v>
      </c>
      <c r="K29" s="2">
        <v>2.5489999999999999</v>
      </c>
      <c r="O29" s="1"/>
      <c r="P29" s="1"/>
      <c r="V29" s="15">
        <v>25</v>
      </c>
      <c r="W29" s="13">
        <v>119.421761</v>
      </c>
      <c r="X29" s="13">
        <v>217.48306299999999</v>
      </c>
      <c r="Y29" s="13">
        <v>86.346717999999996</v>
      </c>
      <c r="Z29" s="13">
        <v>129.881317</v>
      </c>
      <c r="AA29" s="13">
        <v>160.997467</v>
      </c>
      <c r="AE29" s="15">
        <v>25</v>
      </c>
      <c r="AF29" s="13">
        <v>256.33068800000001</v>
      </c>
      <c r="AG29" s="13">
        <v>173.38336200000001</v>
      </c>
      <c r="AH29" s="13">
        <v>264.38720699999999</v>
      </c>
    </row>
    <row r="30" spans="6:47" ht="15.6" x14ac:dyDescent="0.3">
      <c r="G30" s="1"/>
      <c r="H30" s="1"/>
      <c r="I30" s="1"/>
      <c r="J30" s="1"/>
      <c r="O30" s="1"/>
      <c r="P30" s="1"/>
      <c r="V30" s="15">
        <v>26</v>
      </c>
      <c r="W30" s="13">
        <v>130.27014199999999</v>
      </c>
      <c r="X30" s="13">
        <v>191.72366299999999</v>
      </c>
      <c r="Y30" s="13">
        <v>139.42188999999999</v>
      </c>
      <c r="Z30" s="13">
        <v>156.74572800000001</v>
      </c>
      <c r="AA30" s="13">
        <v>186.65269499999999</v>
      </c>
      <c r="AE30" s="15">
        <v>26</v>
      </c>
      <c r="AF30" s="13">
        <v>243.975784</v>
      </c>
      <c r="AG30" s="13">
        <v>244.19497699999999</v>
      </c>
      <c r="AH30" s="13">
        <v>243.47554</v>
      </c>
    </row>
    <row r="31" spans="6:47" ht="15.6" x14ac:dyDescent="0.3">
      <c r="F31" s="2" t="s">
        <v>215</v>
      </c>
      <c r="G31" s="1">
        <v>-35.482999999999997</v>
      </c>
      <c r="H31" s="1"/>
      <c r="I31" s="1"/>
      <c r="J31" s="1"/>
      <c r="O31" s="1"/>
      <c r="P31" s="1"/>
      <c r="V31" s="15">
        <v>27</v>
      </c>
      <c r="W31" s="13">
        <v>163.61663799999999</v>
      </c>
      <c r="X31" s="13">
        <v>212.624619</v>
      </c>
      <c r="Y31" s="13">
        <v>163.584641</v>
      </c>
      <c r="Z31" s="13">
        <v>154.58282500000001</v>
      </c>
      <c r="AA31" s="13">
        <v>194.37583900000001</v>
      </c>
      <c r="AE31" s="15">
        <v>27</v>
      </c>
      <c r="AF31" s="13">
        <v>263.83108499999997</v>
      </c>
      <c r="AG31" s="13">
        <v>187.60089099999999</v>
      </c>
      <c r="AH31" s="13">
        <v>246.602722</v>
      </c>
    </row>
    <row r="32" spans="6:47" ht="15.6" x14ac:dyDescent="0.3">
      <c r="G32" s="1"/>
      <c r="H32" s="1"/>
      <c r="I32" s="1"/>
      <c r="J32" s="1"/>
      <c r="V32" s="15">
        <v>28</v>
      </c>
      <c r="W32" s="13">
        <v>192.061295</v>
      </c>
      <c r="X32" s="13">
        <v>218.500046</v>
      </c>
      <c r="Y32" s="13">
        <v>152.13795500000001</v>
      </c>
      <c r="Z32" s="13">
        <v>163.00470000000001</v>
      </c>
      <c r="AA32" s="13">
        <v>175.11717200000001</v>
      </c>
      <c r="AE32" s="15">
        <v>28</v>
      </c>
      <c r="AF32" s="13">
        <v>177.912125</v>
      </c>
      <c r="AG32" s="13">
        <v>194.97447199999999</v>
      </c>
      <c r="AH32" s="13">
        <v>255.66529800000001</v>
      </c>
    </row>
    <row r="33" spans="6:34" ht="15.6" x14ac:dyDescent="0.3">
      <c r="F33" s="2" t="s">
        <v>228</v>
      </c>
      <c r="G33" s="1"/>
      <c r="H33" s="1"/>
      <c r="I33" s="1"/>
      <c r="J33" s="1"/>
      <c r="V33" s="15">
        <v>29</v>
      </c>
      <c r="W33" s="13">
        <v>156.764771</v>
      </c>
      <c r="X33" s="13">
        <v>212.28247099999999</v>
      </c>
      <c r="Y33" s="13">
        <v>146.30972299999999</v>
      </c>
      <c r="Z33" s="13">
        <v>155.16146900000001</v>
      </c>
      <c r="AA33" s="13">
        <v>190.81651299999999</v>
      </c>
      <c r="AE33" s="15">
        <v>29</v>
      </c>
      <c r="AF33" s="13">
        <v>288.51669299999998</v>
      </c>
      <c r="AG33" s="13">
        <v>185.459259</v>
      </c>
      <c r="AH33" s="13">
        <v>259.06310999999999</v>
      </c>
    </row>
    <row r="34" spans="6:34" ht="15.6" x14ac:dyDescent="0.3">
      <c r="G34" s="1"/>
      <c r="H34" s="1"/>
      <c r="I34" s="1"/>
      <c r="J34" s="1"/>
      <c r="V34" s="15">
        <v>30</v>
      </c>
      <c r="W34" s="13">
        <v>151.212616</v>
      </c>
      <c r="X34" s="13">
        <v>226.93005400000001</v>
      </c>
      <c r="Y34" s="13">
        <v>140.72221400000001</v>
      </c>
      <c r="Z34" s="13">
        <v>169.968628</v>
      </c>
      <c r="AA34" s="13">
        <v>199.391739</v>
      </c>
      <c r="AE34" s="15">
        <v>30</v>
      </c>
      <c r="AF34" s="13">
        <v>253.95481899999999</v>
      </c>
      <c r="AG34" s="13">
        <v>255.55306999999999</v>
      </c>
      <c r="AH34" s="13">
        <v>262.12582400000002</v>
      </c>
    </row>
    <row r="35" spans="6:34" ht="15.6" x14ac:dyDescent="0.3">
      <c r="F35" s="2" t="s">
        <v>229</v>
      </c>
      <c r="G35" s="1"/>
      <c r="H35" s="1"/>
      <c r="I35" s="1"/>
      <c r="J35" s="1"/>
      <c r="V35" s="12">
        <v>31</v>
      </c>
      <c r="W35" s="13">
        <v>152.296448</v>
      </c>
      <c r="X35" s="13">
        <v>180.94276400000001</v>
      </c>
      <c r="Y35" s="13">
        <v>144.64439400000001</v>
      </c>
      <c r="Z35" s="12">
        <v>163.153549</v>
      </c>
      <c r="AA35" s="13">
        <v>202.44180299999999</v>
      </c>
      <c r="AE35" s="12">
        <v>31</v>
      </c>
      <c r="AF35" s="13">
        <v>266.90982100000002</v>
      </c>
      <c r="AG35" s="13">
        <v>234.74517800000001</v>
      </c>
      <c r="AH35" s="13">
        <v>263.52835099999999</v>
      </c>
    </row>
    <row r="36" spans="6:34" ht="15.6" x14ac:dyDescent="0.3">
      <c r="G36" s="1"/>
      <c r="H36" s="1"/>
      <c r="I36" s="1"/>
      <c r="J36" s="1"/>
      <c r="V36" s="12">
        <v>32</v>
      </c>
      <c r="W36" s="13">
        <v>176.73294100000001</v>
      </c>
      <c r="X36" s="13">
        <v>212.33123800000001</v>
      </c>
      <c r="Y36" s="13">
        <v>131.94975299999999</v>
      </c>
      <c r="Z36" s="12">
        <v>164.10623200000001</v>
      </c>
      <c r="AA36" s="13">
        <v>200.77484100000001</v>
      </c>
      <c r="AE36" s="12">
        <v>32</v>
      </c>
      <c r="AF36" s="13">
        <v>288.10552999999999</v>
      </c>
      <c r="AG36" s="13">
        <v>343.802795</v>
      </c>
      <c r="AH36" s="13">
        <v>275.21783399999998</v>
      </c>
    </row>
    <row r="37" spans="6:34" ht="15.6" x14ac:dyDescent="0.3">
      <c r="G37" s="1"/>
      <c r="H37" s="1"/>
      <c r="I37" s="1"/>
      <c r="J37" s="1"/>
      <c r="V37" s="12">
        <v>33</v>
      </c>
      <c r="W37" s="13">
        <v>162.94615200000001</v>
      </c>
      <c r="X37" s="13">
        <v>199.66999799999999</v>
      </c>
      <c r="Y37" s="12">
        <v>134.57167100000001</v>
      </c>
      <c r="Z37" s="12">
        <v>168.993256</v>
      </c>
      <c r="AA37" s="13">
        <v>204.39323400000001</v>
      </c>
      <c r="AE37" s="12">
        <v>33</v>
      </c>
      <c r="AF37" s="13">
        <v>140.177628</v>
      </c>
      <c r="AG37" s="13">
        <v>418.751282</v>
      </c>
      <c r="AH37" s="13">
        <v>275.05688500000002</v>
      </c>
    </row>
    <row r="38" spans="6:34" ht="15.6" x14ac:dyDescent="0.3">
      <c r="G38" s="1"/>
      <c r="H38" s="1"/>
      <c r="I38" s="1"/>
      <c r="J38" s="1"/>
      <c r="V38" s="12">
        <v>34</v>
      </c>
      <c r="W38" s="12">
        <v>209.561768</v>
      </c>
      <c r="X38" s="12">
        <v>245.554688</v>
      </c>
      <c r="Y38" s="12">
        <v>103.500198</v>
      </c>
      <c r="Z38" s="12">
        <v>179.18606600000001</v>
      </c>
      <c r="AA38" s="13">
        <v>194.95048499999999</v>
      </c>
      <c r="AE38" s="12">
        <v>34</v>
      </c>
      <c r="AF38" s="13">
        <v>323.39080799999999</v>
      </c>
      <c r="AG38" s="13">
        <v>203.71639999999999</v>
      </c>
      <c r="AH38" s="13">
        <v>279.90734900000001</v>
      </c>
    </row>
    <row r="39" spans="6:34" ht="15.6" x14ac:dyDescent="0.3">
      <c r="G39" s="1"/>
      <c r="H39" s="1"/>
      <c r="I39" s="1"/>
      <c r="J39" s="1"/>
      <c r="V39" s="12">
        <v>35</v>
      </c>
      <c r="W39" s="12">
        <v>194.93289200000001</v>
      </c>
      <c r="X39" s="12">
        <v>279.64498900000001</v>
      </c>
      <c r="Y39" s="12">
        <v>114.03524</v>
      </c>
      <c r="Z39" s="12">
        <v>183.83886699999999</v>
      </c>
      <c r="AA39" s="13">
        <v>193.997803</v>
      </c>
      <c r="AE39" s="12">
        <v>35</v>
      </c>
      <c r="AF39" s="13">
        <v>308.54174799999998</v>
      </c>
      <c r="AG39" s="13">
        <v>162.93232699999999</v>
      </c>
      <c r="AH39" s="13">
        <v>253.908661</v>
      </c>
    </row>
    <row r="40" spans="6:34" ht="15.6" x14ac:dyDescent="0.3">
      <c r="G40" s="1"/>
      <c r="H40" s="1"/>
      <c r="I40" s="1"/>
      <c r="J40" s="1"/>
      <c r="V40" s="12">
        <v>36</v>
      </c>
      <c r="W40" s="12">
        <v>186.861435</v>
      </c>
      <c r="X40" s="12">
        <v>187.11784399999999</v>
      </c>
      <c r="Y40" s="12">
        <v>167.10640000000001</v>
      </c>
      <c r="Z40" s="12">
        <v>208.14212000000001</v>
      </c>
      <c r="AA40" s="13">
        <v>193.710846</v>
      </c>
      <c r="AE40" s="12">
        <v>36</v>
      </c>
      <c r="AF40" s="13">
        <v>322.10543799999999</v>
      </c>
      <c r="AG40" s="13">
        <v>148.578903</v>
      </c>
      <c r="AH40" s="13">
        <v>271.988831</v>
      </c>
    </row>
    <row r="41" spans="6:34" ht="15.6" x14ac:dyDescent="0.3">
      <c r="G41" s="1"/>
      <c r="H41" s="1"/>
      <c r="I41" s="1"/>
      <c r="J41" s="1"/>
      <c r="V41" s="12">
        <v>37</v>
      </c>
      <c r="W41" s="12">
        <v>114.725983</v>
      </c>
      <c r="X41" s="12">
        <v>217.63601700000001</v>
      </c>
      <c r="Y41" s="12">
        <v>201.515488</v>
      </c>
      <c r="Z41" s="12">
        <v>188.56492600000001</v>
      </c>
      <c r="AA41" s="12">
        <v>157.87344400000001</v>
      </c>
      <c r="AE41" s="12">
        <v>37</v>
      </c>
      <c r="AF41" s="13">
        <v>262.47839399999998</v>
      </c>
      <c r="AG41" s="13">
        <v>153.85754399999999</v>
      </c>
      <c r="AH41" s="13">
        <v>281.64984099999998</v>
      </c>
    </row>
    <row r="42" spans="6:34" ht="15.6" x14ac:dyDescent="0.3">
      <c r="G42" s="1"/>
      <c r="H42" s="1"/>
      <c r="I42" s="1"/>
      <c r="J42" s="1"/>
      <c r="V42" s="12">
        <v>38</v>
      </c>
      <c r="W42" s="12">
        <v>116.706154</v>
      </c>
      <c r="X42" s="12">
        <v>287.72906499999999</v>
      </c>
      <c r="Y42" s="12">
        <v>199.38003499999999</v>
      </c>
      <c r="Z42" s="12">
        <v>182.72305299999999</v>
      </c>
      <c r="AA42" s="12">
        <v>353.48742700000003</v>
      </c>
      <c r="AE42" s="12">
        <v>38</v>
      </c>
      <c r="AF42" s="13">
        <v>309.61416600000001</v>
      </c>
      <c r="AG42" s="13">
        <v>289.70880099999999</v>
      </c>
      <c r="AH42" s="13">
        <v>266.09295700000001</v>
      </c>
    </row>
    <row r="43" spans="6:34" ht="15.6" x14ac:dyDescent="0.3">
      <c r="G43" s="1"/>
      <c r="H43" s="1"/>
      <c r="I43" s="1"/>
      <c r="J43" s="1"/>
      <c r="V43" s="12">
        <v>39</v>
      </c>
      <c r="W43" s="12">
        <v>204.39179999999999</v>
      </c>
      <c r="X43" s="12">
        <v>271.81423999999998</v>
      </c>
      <c r="Y43" s="12">
        <v>157.22744800000001</v>
      </c>
      <c r="Z43" s="12">
        <v>186.32870500000001</v>
      </c>
      <c r="AA43" s="12">
        <v>208.369034</v>
      </c>
      <c r="AE43" s="12">
        <v>39</v>
      </c>
      <c r="AF43" s="13">
        <v>310.770599</v>
      </c>
      <c r="AG43" s="13">
        <v>177.79852299999999</v>
      </c>
      <c r="AH43" s="13">
        <v>275.11251800000002</v>
      </c>
    </row>
    <row r="44" spans="6:34" ht="15.6" x14ac:dyDescent="0.3">
      <c r="G44" s="1"/>
      <c r="H44" s="1"/>
      <c r="I44" s="1"/>
      <c r="J44" s="1"/>
      <c r="V44" s="12">
        <v>40</v>
      </c>
      <c r="W44" s="12">
        <v>218.04238900000001</v>
      </c>
      <c r="X44" s="12">
        <v>281.10452299999997</v>
      </c>
      <c r="Y44" s="12">
        <v>164.595947</v>
      </c>
      <c r="Z44" s="12">
        <v>168.988922</v>
      </c>
      <c r="AA44" s="12">
        <v>229.88183599999999</v>
      </c>
      <c r="AE44" s="12">
        <v>40</v>
      </c>
      <c r="AF44" s="12">
        <v>307.312836</v>
      </c>
      <c r="AG44" s="13">
        <v>277.75036599999999</v>
      </c>
      <c r="AH44" s="13">
        <v>281.97695900000002</v>
      </c>
    </row>
    <row r="45" spans="6:34" ht="15.6" x14ac:dyDescent="0.3">
      <c r="G45" s="1"/>
      <c r="H45" s="1"/>
      <c r="I45" s="1"/>
      <c r="J45" s="1"/>
      <c r="V45" s="12">
        <v>41</v>
      </c>
      <c r="W45" s="12">
        <v>191.87084999999999</v>
      </c>
      <c r="X45" s="12">
        <v>262.43789700000002</v>
      </c>
      <c r="Y45" s="12">
        <v>135.86088599999999</v>
      </c>
      <c r="Z45" s="12">
        <v>213.93164100000001</v>
      </c>
      <c r="AA45" s="12">
        <v>200.77389500000001</v>
      </c>
      <c r="AE45" s="12">
        <v>41</v>
      </c>
      <c r="AF45" s="12">
        <v>291.60723899999999</v>
      </c>
      <c r="AG45" s="13">
        <v>283.50210600000003</v>
      </c>
      <c r="AH45" s="13">
        <v>246.05702199999999</v>
      </c>
    </row>
    <row r="46" spans="6:34" ht="15.6" x14ac:dyDescent="0.3">
      <c r="G46" s="1"/>
      <c r="H46" s="1"/>
      <c r="I46" s="1"/>
      <c r="J46" s="1"/>
      <c r="V46" s="12">
        <v>42</v>
      </c>
      <c r="W46" s="12">
        <v>216.679474</v>
      </c>
      <c r="X46" s="12">
        <v>261.14901700000001</v>
      </c>
      <c r="Y46" s="12">
        <v>164.430634</v>
      </c>
      <c r="Z46" s="12">
        <v>254.024811</v>
      </c>
      <c r="AA46" s="12">
        <v>216.198395</v>
      </c>
      <c r="AE46" s="12">
        <v>42</v>
      </c>
      <c r="AF46" s="12">
        <v>303.32015999999999</v>
      </c>
      <c r="AG46" s="13">
        <v>136.71521000000001</v>
      </c>
      <c r="AH46" s="13">
        <v>240.76367200000001</v>
      </c>
    </row>
    <row r="47" spans="6:34" ht="15.6" x14ac:dyDescent="0.3">
      <c r="G47" s="1"/>
      <c r="H47" s="1"/>
      <c r="I47" s="1"/>
      <c r="J47" s="1"/>
      <c r="V47" s="12">
        <v>43</v>
      </c>
      <c r="W47" s="12">
        <v>181.869812</v>
      </c>
      <c r="X47" s="12">
        <v>285.74902300000002</v>
      </c>
      <c r="Y47" s="12">
        <v>166.34724399999999</v>
      </c>
      <c r="Z47" s="12">
        <v>216.41833500000001</v>
      </c>
      <c r="AA47" s="12">
        <v>227.375809</v>
      </c>
      <c r="AE47" s="12">
        <v>43</v>
      </c>
      <c r="AF47" s="12">
        <v>306.37164300000001</v>
      </c>
      <c r="AG47" s="13">
        <v>256.608002</v>
      </c>
      <c r="AH47" s="13">
        <v>225.73541299999999</v>
      </c>
    </row>
    <row r="48" spans="6:34" ht="15.6" x14ac:dyDescent="0.3">
      <c r="G48" s="1"/>
      <c r="H48" s="1"/>
      <c r="I48" s="1"/>
      <c r="J48" s="1"/>
      <c r="V48" s="12">
        <v>44</v>
      </c>
      <c r="W48" s="12">
        <v>200.415314</v>
      </c>
      <c r="X48" s="12">
        <v>313.85726899999997</v>
      </c>
      <c r="Y48" s="12">
        <v>157.578339</v>
      </c>
      <c r="Z48" s="12">
        <v>203.12962300000001</v>
      </c>
      <c r="AA48" s="12">
        <v>209.479187</v>
      </c>
      <c r="AE48" s="12">
        <v>44</v>
      </c>
      <c r="AF48" s="12">
        <v>302.54626500000001</v>
      </c>
      <c r="AG48" s="13">
        <v>242.80291700000001</v>
      </c>
      <c r="AH48" s="13">
        <v>235.86203</v>
      </c>
    </row>
    <row r="49" spans="7:34" ht="15.6" x14ac:dyDescent="0.3">
      <c r="G49" s="1"/>
      <c r="H49" s="1"/>
      <c r="I49" s="1"/>
      <c r="V49" s="12">
        <v>45</v>
      </c>
      <c r="W49" s="12">
        <v>172.51106300000001</v>
      </c>
      <c r="X49" s="12">
        <v>272.726563</v>
      </c>
      <c r="Y49" s="12">
        <v>147.86755400000001</v>
      </c>
      <c r="Z49" s="12">
        <v>211.57983400000001</v>
      </c>
      <c r="AA49" s="12">
        <v>165.57553100000001</v>
      </c>
      <c r="AE49" s="12">
        <v>45</v>
      </c>
      <c r="AF49" s="12">
        <v>303.82473800000002</v>
      </c>
      <c r="AG49" s="13">
        <v>241.789368</v>
      </c>
      <c r="AH49" s="13">
        <v>245.93713399999999</v>
      </c>
    </row>
    <row r="50" spans="7:34" ht="15.6" x14ac:dyDescent="0.3">
      <c r="G50" s="1"/>
      <c r="H50" s="1"/>
      <c r="I50" s="1"/>
      <c r="V50" s="12">
        <v>46</v>
      </c>
      <c r="W50" s="12">
        <v>188.16156000000001</v>
      </c>
      <c r="X50" s="12">
        <v>229.946609</v>
      </c>
      <c r="Y50" s="12">
        <v>157.364227</v>
      </c>
      <c r="Z50" s="12"/>
      <c r="AA50" s="12">
        <v>260.24648999999999</v>
      </c>
      <c r="AE50" s="12">
        <v>46</v>
      </c>
      <c r="AF50" s="12">
        <v>297.16564899999997</v>
      </c>
      <c r="AG50" s="12">
        <v>202.336838</v>
      </c>
      <c r="AH50" s="13">
        <v>189.53956600000001</v>
      </c>
    </row>
    <row r="51" spans="7:34" ht="15.6" x14ac:dyDescent="0.3">
      <c r="G51" s="1"/>
      <c r="H51" s="1"/>
      <c r="I51" s="1"/>
      <c r="V51" s="12">
        <v>47</v>
      </c>
      <c r="W51" s="12">
        <v>207.53627</v>
      </c>
      <c r="X51" s="12">
        <v>288.43429600000002</v>
      </c>
      <c r="Y51" s="12">
        <v>169.05424500000001</v>
      </c>
      <c r="Z51" s="12"/>
      <c r="AA51" s="12">
        <v>246.45562699999999</v>
      </c>
      <c r="AE51" s="12">
        <v>47</v>
      </c>
      <c r="AF51" s="12">
        <v>305.42752100000001</v>
      </c>
      <c r="AG51" s="12">
        <v>297.82092299999999</v>
      </c>
      <c r="AH51" s="13">
        <v>227.68095400000001</v>
      </c>
    </row>
    <row r="52" spans="7:34" ht="15.6" x14ac:dyDescent="0.3">
      <c r="G52" s="1"/>
      <c r="H52" s="1"/>
      <c r="I52" s="1"/>
      <c r="V52" s="12">
        <v>48</v>
      </c>
      <c r="W52" s="12">
        <v>196.729141</v>
      </c>
      <c r="X52" s="12">
        <v>292.43780500000003</v>
      </c>
      <c r="Y52" s="12"/>
      <c r="Z52" s="12"/>
      <c r="AA52" s="12">
        <v>215.78431699999999</v>
      </c>
      <c r="AE52" s="12">
        <v>48</v>
      </c>
      <c r="AF52" s="12">
        <v>282.13220200000001</v>
      </c>
      <c r="AG52" s="12">
        <v>278.24401899999998</v>
      </c>
      <c r="AH52" s="13">
        <v>169.305466</v>
      </c>
    </row>
    <row r="53" spans="7:34" ht="15.6" x14ac:dyDescent="0.3">
      <c r="G53" s="1"/>
      <c r="H53" s="1"/>
      <c r="I53" s="1"/>
      <c r="V53" s="12">
        <v>49</v>
      </c>
      <c r="W53" s="12"/>
      <c r="X53" s="12">
        <v>311.25613399999997</v>
      </c>
      <c r="Y53" s="12"/>
      <c r="Z53" s="12"/>
      <c r="AA53" s="12">
        <v>229.73043799999999</v>
      </c>
      <c r="AE53" s="12">
        <v>49</v>
      </c>
      <c r="AF53" s="12">
        <v>311.41403200000002</v>
      </c>
      <c r="AG53" s="12">
        <v>316.36154199999999</v>
      </c>
      <c r="AH53" s="13">
        <v>208.729095</v>
      </c>
    </row>
    <row r="54" spans="7:34" ht="15.6" x14ac:dyDescent="0.3">
      <c r="G54" s="1"/>
      <c r="H54" s="1"/>
      <c r="I54" s="1"/>
      <c r="V54" s="12">
        <v>50</v>
      </c>
      <c r="W54" s="12"/>
      <c r="X54" s="12"/>
      <c r="Y54" s="12"/>
      <c r="Z54" s="12"/>
      <c r="AA54" s="12">
        <v>228.99104299999999</v>
      </c>
      <c r="AE54" s="12">
        <v>50</v>
      </c>
      <c r="AF54" s="12">
        <v>232.797516</v>
      </c>
      <c r="AG54" s="12">
        <v>226.10905500000001</v>
      </c>
      <c r="AH54" s="12">
        <v>218.10763499999999</v>
      </c>
    </row>
    <row r="55" spans="7:34" ht="15.6" x14ac:dyDescent="0.3">
      <c r="G55" s="1"/>
      <c r="H55" s="1"/>
      <c r="I55" s="1"/>
      <c r="V55" s="12">
        <v>51</v>
      </c>
      <c r="W55" s="12"/>
      <c r="X55" s="12"/>
      <c r="Y55" s="12"/>
      <c r="Z55" s="12"/>
      <c r="AA55" s="12">
        <v>230.11485300000001</v>
      </c>
      <c r="AE55" s="12">
        <v>51</v>
      </c>
      <c r="AF55" s="12">
        <v>267.86395299999998</v>
      </c>
      <c r="AG55" s="12">
        <v>226.438278</v>
      </c>
      <c r="AH55" s="12">
        <v>221.50262499999999</v>
      </c>
    </row>
    <row r="56" spans="7:34" ht="15.6" x14ac:dyDescent="0.3">
      <c r="G56" s="1"/>
      <c r="H56" s="1"/>
      <c r="I56" s="1"/>
      <c r="V56" s="12"/>
      <c r="W56" s="12"/>
      <c r="X56" s="12"/>
      <c r="Y56" s="12"/>
      <c r="Z56" s="12"/>
      <c r="AA56" s="12"/>
      <c r="AE56" s="12">
        <v>52</v>
      </c>
      <c r="AF56" s="12">
        <v>294.42340100000001</v>
      </c>
      <c r="AG56" s="12">
        <v>246.45114100000001</v>
      </c>
      <c r="AH56" s="12">
        <v>234.61151100000001</v>
      </c>
    </row>
    <row r="57" spans="7:34" ht="15.6" x14ac:dyDescent="0.3">
      <c r="G57" s="1"/>
      <c r="H57" s="1"/>
      <c r="I57" s="1"/>
      <c r="V57" s="12"/>
      <c r="W57" s="12"/>
      <c r="X57" s="12"/>
      <c r="Y57" s="12"/>
      <c r="Z57" s="12"/>
      <c r="AA57" s="12"/>
      <c r="AE57" s="12">
        <v>53</v>
      </c>
      <c r="AF57" s="12">
        <v>275.47872899999999</v>
      </c>
      <c r="AG57" s="12">
        <v>343.81189000000001</v>
      </c>
      <c r="AH57" s="12">
        <v>222.06289699999999</v>
      </c>
    </row>
    <row r="58" spans="7:34" ht="15.6" x14ac:dyDescent="0.3">
      <c r="G58" s="1"/>
      <c r="H58" s="1"/>
      <c r="I58" s="1"/>
      <c r="V58" s="12"/>
      <c r="W58" s="12"/>
      <c r="X58" s="12"/>
      <c r="Y58" s="12"/>
      <c r="Z58" s="12"/>
      <c r="AA58" s="12"/>
      <c r="AE58" s="12">
        <v>54</v>
      </c>
      <c r="AF58" s="12">
        <v>300.31204200000002</v>
      </c>
      <c r="AG58" s="12">
        <v>281.23330700000002</v>
      </c>
      <c r="AH58" s="12">
        <v>255.89323400000001</v>
      </c>
    </row>
    <row r="59" spans="7:34" ht="15.6" x14ac:dyDescent="0.3">
      <c r="G59" s="1"/>
      <c r="H59" s="1"/>
      <c r="I59" s="1"/>
      <c r="V59" s="12"/>
      <c r="W59" s="12"/>
      <c r="X59" s="12"/>
      <c r="Y59" s="12"/>
      <c r="Z59" s="12"/>
      <c r="AA59" s="12"/>
      <c r="AE59" s="12">
        <v>55</v>
      </c>
      <c r="AF59" s="12"/>
      <c r="AG59" s="12">
        <v>260.10079999999999</v>
      </c>
      <c r="AH59" s="12">
        <v>264.299194</v>
      </c>
    </row>
    <row r="60" spans="7:34" ht="15.6" x14ac:dyDescent="0.3">
      <c r="G60" s="1"/>
      <c r="H60" s="1"/>
      <c r="I60" s="1"/>
      <c r="V60" s="12"/>
      <c r="W60" s="12"/>
      <c r="X60" s="12"/>
      <c r="Y60" s="12"/>
      <c r="Z60" s="12"/>
      <c r="AA60" s="12"/>
      <c r="AE60" s="12">
        <v>56</v>
      </c>
      <c r="AF60" s="12"/>
      <c r="AG60" s="12">
        <v>134.437073</v>
      </c>
      <c r="AH60" s="12">
        <v>155.332932</v>
      </c>
    </row>
    <row r="61" spans="7:34" ht="15.6" x14ac:dyDescent="0.3">
      <c r="G61" s="1"/>
      <c r="H61" s="1"/>
      <c r="I61" s="1"/>
      <c r="V61" s="12"/>
      <c r="W61" s="12"/>
      <c r="X61" s="12"/>
      <c r="Y61" s="12"/>
      <c r="Z61" s="12"/>
      <c r="AA61" s="12"/>
      <c r="AE61" s="12">
        <v>57</v>
      </c>
      <c r="AF61" s="12"/>
      <c r="AG61" s="12">
        <v>265.58673099999999</v>
      </c>
      <c r="AH61" s="12">
        <v>245.27198799999999</v>
      </c>
    </row>
    <row r="62" spans="7:34" ht="15.6" x14ac:dyDescent="0.3">
      <c r="G62" s="1"/>
      <c r="H62" s="1"/>
      <c r="I62" s="1"/>
      <c r="V62" s="12"/>
      <c r="W62" s="12"/>
      <c r="X62" s="12"/>
      <c r="Y62" s="12"/>
      <c r="Z62" s="12"/>
      <c r="AA62" s="12"/>
      <c r="AE62" s="12">
        <v>58</v>
      </c>
      <c r="AF62" s="12"/>
      <c r="AG62" s="12">
        <v>207.52323899999999</v>
      </c>
      <c r="AH62" s="12">
        <v>262.167419</v>
      </c>
    </row>
    <row r="63" spans="7:34" ht="15.6" x14ac:dyDescent="0.3">
      <c r="G63" s="1"/>
      <c r="H63" s="1"/>
      <c r="I63" s="1"/>
      <c r="V63" s="12"/>
      <c r="W63" s="12"/>
      <c r="X63" s="12"/>
      <c r="Y63" s="12"/>
      <c r="Z63" s="12"/>
      <c r="AA63" s="12"/>
      <c r="AE63" s="12">
        <v>59</v>
      </c>
      <c r="AF63" s="12"/>
      <c r="AG63" s="12">
        <v>373.95117199999999</v>
      </c>
      <c r="AH63" s="12">
        <v>260.49255399999998</v>
      </c>
    </row>
    <row r="64" spans="7:34" ht="15.6" x14ac:dyDescent="0.3">
      <c r="G64" s="1"/>
      <c r="H64" s="1"/>
      <c r="I64" s="1"/>
      <c r="V64" s="12"/>
      <c r="W64" s="12"/>
      <c r="X64" s="12"/>
      <c r="Y64" s="12"/>
      <c r="Z64" s="12"/>
      <c r="AA64" s="12"/>
      <c r="AE64" s="12">
        <v>60</v>
      </c>
      <c r="AF64" s="12"/>
      <c r="AG64" s="12">
        <v>343.186218</v>
      </c>
      <c r="AH64" s="12">
        <v>268.32067899999998</v>
      </c>
    </row>
    <row r="65" spans="7:34" ht="15.6" x14ac:dyDescent="0.3">
      <c r="G65" s="1"/>
      <c r="H65" s="1"/>
      <c r="I65" s="1"/>
      <c r="V65" s="12"/>
      <c r="W65" s="12"/>
      <c r="X65" s="12"/>
      <c r="Y65" s="12"/>
      <c r="Z65" s="12"/>
      <c r="AA65" s="12"/>
      <c r="AE65" s="12">
        <v>61</v>
      </c>
      <c r="AF65" s="12"/>
      <c r="AG65" s="12"/>
      <c r="AH65" s="12">
        <v>268.58114599999999</v>
      </c>
    </row>
    <row r="66" spans="7:34" ht="15.6" x14ac:dyDescent="0.3">
      <c r="G66" s="1"/>
      <c r="H66" s="1"/>
      <c r="I66" s="1"/>
      <c r="V66" s="12"/>
      <c r="W66" s="12"/>
      <c r="X66" s="12"/>
      <c r="Y66" s="12"/>
      <c r="Z66" s="12"/>
      <c r="AA66" s="12"/>
      <c r="AE66" s="12">
        <v>62</v>
      </c>
      <c r="AF66" s="12"/>
      <c r="AG66" s="12"/>
      <c r="AH66" s="12">
        <v>248.308044</v>
      </c>
    </row>
    <row r="67" spans="7:34" ht="15.6" x14ac:dyDescent="0.3">
      <c r="G67" s="1"/>
      <c r="H67" s="1"/>
      <c r="I67" s="1"/>
      <c r="V67" s="12"/>
      <c r="W67" s="12"/>
      <c r="X67" s="12"/>
      <c r="Y67" s="12"/>
      <c r="Z67" s="12"/>
      <c r="AA67" s="12"/>
      <c r="AE67" s="12">
        <v>63</v>
      </c>
      <c r="AF67" s="12"/>
      <c r="AG67" s="12"/>
      <c r="AH67" s="12">
        <v>249.41841099999999</v>
      </c>
    </row>
    <row r="68" spans="7:34" ht="15.6" x14ac:dyDescent="0.3">
      <c r="G68" s="1"/>
      <c r="H68" s="1"/>
      <c r="I68" s="1"/>
      <c r="AE68" s="12">
        <v>64</v>
      </c>
      <c r="AF68" s="12"/>
      <c r="AG68" s="12"/>
      <c r="AH68" s="12">
        <v>249.01887500000001</v>
      </c>
    </row>
    <row r="69" spans="7:34" ht="15.6" x14ac:dyDescent="0.3">
      <c r="G69" s="1"/>
      <c r="H69" s="1"/>
      <c r="I69" s="1"/>
      <c r="AE69" s="12"/>
      <c r="AF69" s="12"/>
      <c r="AG69" s="12"/>
      <c r="AH69" s="12"/>
    </row>
    <row r="70" spans="7:34" ht="15.6" x14ac:dyDescent="0.3">
      <c r="G70" s="1"/>
      <c r="H70" s="1"/>
      <c r="I70" s="1"/>
      <c r="AE70" s="12"/>
      <c r="AF70" s="12"/>
      <c r="AG70" s="12"/>
      <c r="AH70" s="12"/>
    </row>
    <row r="71" spans="7:34" ht="15.6" x14ac:dyDescent="0.3">
      <c r="G71" s="1"/>
      <c r="H71" s="1"/>
      <c r="I71" s="1"/>
      <c r="AE71" s="12"/>
      <c r="AF71" s="12"/>
      <c r="AG71" s="12"/>
      <c r="AH71" s="12"/>
    </row>
    <row r="72" spans="7:34" ht="15.6" x14ac:dyDescent="0.3">
      <c r="G72" s="1"/>
      <c r="H72" s="1"/>
      <c r="I72" s="1"/>
      <c r="AE72" s="12"/>
      <c r="AF72" s="12"/>
      <c r="AG72" s="12"/>
      <c r="AH72" s="12"/>
    </row>
    <row r="73" spans="7:34" ht="15.6" x14ac:dyDescent="0.3">
      <c r="G73" s="1"/>
      <c r="H73" s="1"/>
      <c r="I73" s="1"/>
      <c r="AE73" s="12"/>
      <c r="AF73" s="12"/>
      <c r="AG73" s="12"/>
      <c r="AH73" s="12"/>
    </row>
    <row r="74" spans="7:34" ht="15.6" x14ac:dyDescent="0.3">
      <c r="G74" s="1"/>
      <c r="H74" s="1"/>
      <c r="I74" s="1"/>
      <c r="AE74" s="12"/>
      <c r="AF74" s="12"/>
      <c r="AG74" s="12"/>
      <c r="AH74" s="12"/>
    </row>
    <row r="75" spans="7:34" ht="15.6" x14ac:dyDescent="0.3">
      <c r="G75" s="1"/>
      <c r="H75" s="1"/>
      <c r="I75" s="1"/>
      <c r="AE75" s="12"/>
      <c r="AF75" s="12"/>
      <c r="AG75" s="12"/>
      <c r="AH75" s="12"/>
    </row>
    <row r="76" spans="7:34" ht="15.6" x14ac:dyDescent="0.3">
      <c r="G76" s="1"/>
      <c r="H76" s="1"/>
      <c r="I76" s="1"/>
      <c r="AE76" s="12"/>
      <c r="AF76" s="12"/>
      <c r="AG76" s="12"/>
      <c r="AH76" s="12"/>
    </row>
    <row r="77" spans="7:34" ht="15.6" x14ac:dyDescent="0.3">
      <c r="G77" s="1"/>
      <c r="H77" s="1"/>
      <c r="I77" s="1"/>
      <c r="AE77" s="12"/>
      <c r="AF77" s="12"/>
      <c r="AG77" s="12"/>
      <c r="AH77" s="12"/>
    </row>
    <row r="78" spans="7:34" ht="15.6" x14ac:dyDescent="0.3">
      <c r="G78" s="1"/>
      <c r="H78" s="1"/>
      <c r="I78" s="1"/>
      <c r="AE78" s="12"/>
      <c r="AF78" s="12"/>
      <c r="AG78" s="12"/>
      <c r="AH78" s="12"/>
    </row>
    <row r="79" spans="7:34" ht="15.6" x14ac:dyDescent="0.3">
      <c r="G79" s="1"/>
      <c r="H79" s="1"/>
      <c r="I79" s="1"/>
      <c r="AE79" s="12"/>
      <c r="AF79" s="12"/>
      <c r="AG79" s="12"/>
      <c r="AH79" s="12"/>
    </row>
    <row r="80" spans="7:34" x14ac:dyDescent="0.25">
      <c r="G80" s="1"/>
      <c r="H80" s="1"/>
      <c r="I80" s="1"/>
    </row>
    <row r="81" spans="7:9" x14ac:dyDescent="0.25">
      <c r="G81" s="1"/>
      <c r="H81" s="1"/>
      <c r="I81" s="1"/>
    </row>
    <row r="82" spans="7:9" x14ac:dyDescent="0.25">
      <c r="G82" s="1"/>
      <c r="H82" s="1"/>
      <c r="I82" s="1"/>
    </row>
    <row r="83" spans="7:9" x14ac:dyDescent="0.25">
      <c r="G83" s="1"/>
      <c r="H83" s="1"/>
      <c r="I83" s="1"/>
    </row>
    <row r="84" spans="7:9" x14ac:dyDescent="0.25">
      <c r="G84" s="1"/>
      <c r="H84" s="1"/>
      <c r="I84" s="1"/>
    </row>
    <row r="85" spans="7:9" x14ac:dyDescent="0.25">
      <c r="G85" s="1"/>
      <c r="H85" s="1"/>
      <c r="I85" s="1"/>
    </row>
    <row r="86" spans="7:9" x14ac:dyDescent="0.25">
      <c r="G86" s="1"/>
      <c r="H86" s="1"/>
      <c r="I86" s="1"/>
    </row>
    <row r="87" spans="7:9" x14ac:dyDescent="0.25">
      <c r="G87" s="1"/>
      <c r="H87" s="1"/>
      <c r="I87" s="1"/>
    </row>
    <row r="88" spans="7:9" x14ac:dyDescent="0.25">
      <c r="G88" s="1"/>
      <c r="H88" s="1"/>
      <c r="I88" s="1"/>
    </row>
    <row r="89" spans="7:9" x14ac:dyDescent="0.25">
      <c r="G89" s="1"/>
      <c r="H89" s="1"/>
      <c r="I89" s="1"/>
    </row>
    <row r="90" spans="7:9" x14ac:dyDescent="0.25">
      <c r="G90" s="1"/>
      <c r="H90" s="1"/>
      <c r="I90" s="1"/>
    </row>
    <row r="91" spans="7:9" x14ac:dyDescent="0.25">
      <c r="G91" s="1"/>
      <c r="H91" s="1"/>
      <c r="I91" s="1"/>
    </row>
  </sheetData>
  <mergeCells count="16">
    <mergeCell ref="AK13:AO13"/>
    <mergeCell ref="AQ13:AU13"/>
    <mergeCell ref="AK1:AO1"/>
    <mergeCell ref="AQ1:AU1"/>
    <mergeCell ref="AK2:AO2"/>
    <mergeCell ref="AQ2:AU2"/>
    <mergeCell ref="AK12:AO12"/>
    <mergeCell ref="AQ12:AU12"/>
    <mergeCell ref="F21:M21"/>
    <mergeCell ref="V2:AA2"/>
    <mergeCell ref="AE2:AH2"/>
    <mergeCell ref="A1:C1"/>
    <mergeCell ref="V1:AA1"/>
    <mergeCell ref="AE1:AH1"/>
    <mergeCell ref="F1:G1"/>
    <mergeCell ref="J1:Q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393B-ABA4-4FC3-AE2D-89672C23D926}">
  <dimension ref="A1:AX79"/>
  <sheetViews>
    <sheetView topLeftCell="Y1" zoomScale="80" zoomScaleNormal="80" workbookViewId="0">
      <selection activeCell="F23" sqref="F23:M23"/>
    </sheetView>
  </sheetViews>
  <sheetFormatPr defaultRowHeight="15.6" x14ac:dyDescent="0.3"/>
  <cols>
    <col min="1" max="1" width="46.6640625" style="2" customWidth="1"/>
    <col min="2" max="2" width="14.33203125" style="2" customWidth="1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9" width="8.88671875" style="2"/>
    <col min="30" max="30" width="16.44140625" style="2" customWidth="1"/>
    <col min="31" max="31" width="16.109375" style="2" customWidth="1"/>
    <col min="32" max="32" width="17.77734375" style="2" customWidth="1"/>
    <col min="33" max="33" width="17.21875" style="2" customWidth="1"/>
    <col min="34" max="34" width="20.33203125" style="2" customWidth="1"/>
    <col min="35" max="35" width="8.88671875" style="2"/>
    <col min="36" max="37" width="8.88671875" style="12"/>
    <col min="38" max="38" width="8.88671875" style="2"/>
    <col min="39" max="39" width="21.6640625" style="2" customWidth="1"/>
    <col min="40" max="40" width="19" style="2" customWidth="1"/>
    <col min="41" max="41" width="14.21875" style="2" customWidth="1"/>
    <col min="42" max="43" width="14.77734375" style="2" customWidth="1"/>
    <col min="44" max="50" width="8.88671875" style="2"/>
    <col min="51" max="16384" width="8.88671875" style="12"/>
  </cols>
  <sheetData>
    <row r="1" spans="1:50" x14ac:dyDescent="0.3">
      <c r="A1" s="5" t="s">
        <v>29</v>
      </c>
      <c r="B1" s="5"/>
      <c r="C1" s="5"/>
      <c r="F1" s="45" t="s">
        <v>42</v>
      </c>
      <c r="G1" s="45"/>
      <c r="J1" s="45" t="s">
        <v>50</v>
      </c>
      <c r="K1" s="45"/>
      <c r="L1" s="45"/>
      <c r="M1" s="45"/>
      <c r="N1" s="45"/>
      <c r="O1" s="45"/>
      <c r="P1" s="45"/>
      <c r="Q1" s="45"/>
      <c r="U1" s="60" t="s">
        <v>63</v>
      </c>
      <c r="V1" s="60"/>
      <c r="W1" s="60"/>
      <c r="X1" s="60"/>
      <c r="Y1" s="60"/>
      <c r="AD1" s="49" t="s">
        <v>58</v>
      </c>
      <c r="AE1" s="49"/>
      <c r="AF1" s="49"/>
      <c r="AG1" s="49"/>
      <c r="AH1" s="49"/>
      <c r="AL1" s="60" t="s">
        <v>63</v>
      </c>
      <c r="AM1" s="60"/>
      <c r="AN1" s="60"/>
      <c r="AO1" s="60"/>
      <c r="AP1" s="60"/>
      <c r="AQ1" s="60"/>
      <c r="AR1" s="7"/>
      <c r="AS1" s="7"/>
      <c r="AT1" s="7"/>
      <c r="AU1" s="49" t="s">
        <v>58</v>
      </c>
      <c r="AV1" s="49"/>
      <c r="AW1" s="49"/>
      <c r="AX1" s="49"/>
    </row>
    <row r="2" spans="1:50" ht="16.2" thickBot="1" x14ac:dyDescent="0.35">
      <c r="K2" s="1" t="s">
        <v>43</v>
      </c>
      <c r="L2" s="1" t="s">
        <v>4</v>
      </c>
      <c r="M2" s="1" t="s">
        <v>84</v>
      </c>
      <c r="N2" s="1" t="s">
        <v>45</v>
      </c>
      <c r="O2" s="1" t="s">
        <v>46</v>
      </c>
      <c r="P2" s="1" t="s">
        <v>47</v>
      </c>
      <c r="Q2" s="1" t="s">
        <v>48</v>
      </c>
      <c r="U2" s="51" t="s">
        <v>57</v>
      </c>
      <c r="V2" s="51"/>
      <c r="W2" s="51"/>
      <c r="X2" s="51"/>
      <c r="Y2" s="51"/>
      <c r="AD2" s="51" t="s">
        <v>57</v>
      </c>
      <c r="AE2" s="51"/>
      <c r="AF2" s="51"/>
      <c r="AG2" s="51"/>
      <c r="AH2" s="51"/>
      <c r="AL2" s="46" t="s">
        <v>72</v>
      </c>
      <c r="AM2" s="46"/>
      <c r="AN2" s="46"/>
      <c r="AO2" s="46"/>
      <c r="AP2" s="46"/>
      <c r="AQ2" s="46"/>
      <c r="AU2" s="47" t="s">
        <v>72</v>
      </c>
      <c r="AV2" s="47"/>
      <c r="AW2" s="47"/>
      <c r="AX2" s="47"/>
    </row>
    <row r="3" spans="1:50" ht="16.8" thickTop="1" thickBot="1" x14ac:dyDescent="0.35">
      <c r="A3" s="2" t="s">
        <v>60</v>
      </c>
      <c r="F3" s="1" t="s">
        <v>0</v>
      </c>
      <c r="G3" s="1" t="s">
        <v>85</v>
      </c>
      <c r="J3" s="1" t="s">
        <v>64</v>
      </c>
      <c r="K3" s="1" t="s">
        <v>17</v>
      </c>
      <c r="L3" s="1" t="s">
        <v>49</v>
      </c>
      <c r="M3" s="1">
        <v>4.5</v>
      </c>
      <c r="N3" s="1">
        <v>4.5</v>
      </c>
      <c r="O3" s="1">
        <v>0</v>
      </c>
      <c r="P3" s="1">
        <v>7.5</v>
      </c>
      <c r="Q3" s="1" t="s">
        <v>49</v>
      </c>
      <c r="U3" s="8" t="s">
        <v>55</v>
      </c>
      <c r="V3" s="8" t="s">
        <v>64</v>
      </c>
      <c r="W3" s="8" t="s">
        <v>56</v>
      </c>
      <c r="X3" s="8" t="s">
        <v>52</v>
      </c>
      <c r="Y3" s="8" t="s">
        <v>64</v>
      </c>
      <c r="AD3" s="8" t="s">
        <v>55</v>
      </c>
      <c r="AE3" s="8" t="s">
        <v>64</v>
      </c>
      <c r="AF3" s="8" t="s">
        <v>56</v>
      </c>
      <c r="AG3" s="8" t="s">
        <v>52</v>
      </c>
      <c r="AH3" s="8" t="s">
        <v>64</v>
      </c>
      <c r="AL3" s="2" t="s">
        <v>53</v>
      </c>
      <c r="AM3" s="2" t="s">
        <v>77</v>
      </c>
      <c r="AN3" s="2" t="s">
        <v>78</v>
      </c>
      <c r="AO3" s="2" t="s">
        <v>79</v>
      </c>
      <c r="AP3" s="2" t="s">
        <v>80</v>
      </c>
      <c r="AQ3" s="2" t="s">
        <v>81</v>
      </c>
      <c r="AU3" s="2" t="s">
        <v>53</v>
      </c>
      <c r="AV3" s="2" t="s">
        <v>73</v>
      </c>
      <c r="AW3" s="2" t="s">
        <v>74</v>
      </c>
      <c r="AX3" s="2" t="s">
        <v>75</v>
      </c>
    </row>
    <row r="4" spans="1:50" ht="16.2" thickTop="1" x14ac:dyDescent="0.3">
      <c r="F4" s="1"/>
      <c r="G4" s="1"/>
      <c r="J4" s="1" t="s">
        <v>51</v>
      </c>
      <c r="K4" s="1" t="s">
        <v>17</v>
      </c>
      <c r="L4" s="1" t="s">
        <v>49</v>
      </c>
      <c r="M4" s="1">
        <v>4.5999999999999996</v>
      </c>
      <c r="N4" s="1">
        <v>4.3330000000000002</v>
      </c>
      <c r="O4" s="1">
        <v>0.26669999999999999</v>
      </c>
      <c r="P4" s="1">
        <v>7</v>
      </c>
      <c r="Q4" s="1" t="s">
        <v>49</v>
      </c>
      <c r="U4" s="10" t="s">
        <v>77</v>
      </c>
      <c r="V4" s="32">
        <v>4.8732392999999999E-2</v>
      </c>
      <c r="W4" s="32">
        <v>7.9531018999999994E-2</v>
      </c>
      <c r="X4" s="32">
        <v>4.8746944E-2</v>
      </c>
      <c r="Y4" s="32">
        <v>4.1838102000000002E-2</v>
      </c>
      <c r="AD4" s="10" t="s">
        <v>73</v>
      </c>
      <c r="AE4" s="10">
        <v>7.7191380000000004E-2</v>
      </c>
      <c r="AF4" s="10">
        <v>6.8268942999999999E-2</v>
      </c>
      <c r="AG4" s="10">
        <v>5.4324299E-2</v>
      </c>
      <c r="AH4" s="10">
        <v>7.4872882000000002E-2</v>
      </c>
      <c r="AL4" s="12">
        <v>0</v>
      </c>
      <c r="AM4" s="12">
        <v>0.57677999999999996</v>
      </c>
      <c r="AN4" s="12">
        <v>0.67822999999999989</v>
      </c>
      <c r="AO4" s="12">
        <v>0.8974899999999999</v>
      </c>
      <c r="AP4" s="12">
        <v>0.80141000000000007</v>
      </c>
      <c r="AQ4" s="12">
        <v>0.70845000000000002</v>
      </c>
      <c r="AU4" s="12">
        <v>0</v>
      </c>
      <c r="AV4" s="12">
        <v>0.49203999999999998</v>
      </c>
      <c r="AW4" s="12">
        <v>0.52998999999999996</v>
      </c>
      <c r="AX4" s="12">
        <v>0.53349999999999997</v>
      </c>
    </row>
    <row r="5" spans="1:50" x14ac:dyDescent="0.3">
      <c r="A5" s="2" t="s">
        <v>144</v>
      </c>
      <c r="F5" s="1" t="s">
        <v>3</v>
      </c>
      <c r="G5" s="1" t="s">
        <v>62</v>
      </c>
      <c r="J5" s="1" t="s">
        <v>52</v>
      </c>
      <c r="K5" s="1" t="s">
        <v>17</v>
      </c>
      <c r="L5" s="1" t="s">
        <v>49</v>
      </c>
      <c r="M5" s="1">
        <v>4.5999999999999996</v>
      </c>
      <c r="N5" s="1">
        <v>4.3330000000000002</v>
      </c>
      <c r="O5" s="1">
        <v>0.26669999999999999</v>
      </c>
      <c r="P5" s="1">
        <v>7</v>
      </c>
      <c r="Q5" s="1" t="s">
        <v>49</v>
      </c>
      <c r="U5" s="10" t="s">
        <v>78</v>
      </c>
      <c r="V5" s="30">
        <v>5.2660049E-2</v>
      </c>
      <c r="W5" s="30">
        <v>3.9426279000000002E-2</v>
      </c>
      <c r="X5" s="30">
        <v>5.7803339000000002E-2</v>
      </c>
      <c r="Y5" s="30">
        <v>3.5783043E-2</v>
      </c>
      <c r="AD5" s="10" t="s">
        <v>74</v>
      </c>
      <c r="AE5" s="10">
        <v>6.2088461999999997E-2</v>
      </c>
      <c r="AF5" s="10">
        <v>7.4902174000000002E-2</v>
      </c>
      <c r="AG5" s="10">
        <v>7.0518811000000001E-2</v>
      </c>
      <c r="AH5" s="10">
        <v>5.8550948999999998E-2</v>
      </c>
      <c r="AL5" s="12">
        <v>1</v>
      </c>
      <c r="AM5" s="12">
        <v>0.54163000000000006</v>
      </c>
      <c r="AN5" s="12">
        <v>0.76197999999999999</v>
      </c>
      <c r="AO5" s="12">
        <v>0.92093999999999998</v>
      </c>
      <c r="AP5" s="12">
        <v>0.86755000000000004</v>
      </c>
      <c r="AQ5" s="12">
        <v>0.6813800000000001</v>
      </c>
      <c r="AU5" s="12">
        <v>1</v>
      </c>
      <c r="AV5" s="12">
        <v>0.50264999999999993</v>
      </c>
      <c r="AW5" s="12">
        <v>0.65931000000000006</v>
      </c>
      <c r="AX5" s="12">
        <v>0.48392999999999997</v>
      </c>
    </row>
    <row r="6" spans="1:50" x14ac:dyDescent="0.3">
      <c r="F6" s="1" t="s">
        <v>2</v>
      </c>
      <c r="G6" s="1" t="s">
        <v>2</v>
      </c>
      <c r="J6" s="1" t="s">
        <v>76</v>
      </c>
      <c r="K6" s="1" t="s">
        <v>17</v>
      </c>
      <c r="L6" s="1">
        <v>3.5714000000000003E-2</v>
      </c>
      <c r="M6" s="1">
        <v>3</v>
      </c>
      <c r="N6" s="1">
        <v>7</v>
      </c>
      <c r="O6" s="1">
        <v>-4</v>
      </c>
      <c r="P6" s="1">
        <v>0</v>
      </c>
      <c r="Q6" s="1">
        <v>0.14285700000000001</v>
      </c>
      <c r="U6" s="10" t="s">
        <v>79</v>
      </c>
      <c r="V6" s="30">
        <v>0.10222856</v>
      </c>
      <c r="W6" s="30">
        <v>9.4903762000000003E-2</v>
      </c>
      <c r="X6" s="30">
        <v>0.10772226999999999</v>
      </c>
      <c r="Y6" s="30">
        <v>7.4650606999999994E-2</v>
      </c>
      <c r="AD6" s="10" t="s">
        <v>75</v>
      </c>
      <c r="AE6" s="10">
        <v>3.8995377999999997E-2</v>
      </c>
      <c r="AF6" s="10">
        <v>3.6357876999999997E-2</v>
      </c>
      <c r="AG6" s="10">
        <v>3.9140085999999998E-2</v>
      </c>
      <c r="AH6" s="10">
        <v>3.6615361999999999E-2</v>
      </c>
      <c r="AL6" s="12">
        <v>2</v>
      </c>
      <c r="AM6" s="12">
        <v>0.49327000000000004</v>
      </c>
      <c r="AN6" s="12">
        <v>0.69597999999999993</v>
      </c>
      <c r="AO6" s="12">
        <v>0.98009000000000002</v>
      </c>
      <c r="AP6" s="12">
        <v>0.81247999999999998</v>
      </c>
      <c r="AQ6" s="12">
        <v>0.93359999999999999</v>
      </c>
      <c r="AU6" s="12">
        <v>2</v>
      </c>
      <c r="AV6" s="12">
        <v>0.50497000000000003</v>
      </c>
      <c r="AW6" s="12">
        <v>0.76388999999999996</v>
      </c>
      <c r="AX6" s="12">
        <v>0.49175000000000002</v>
      </c>
    </row>
    <row r="7" spans="1:50" x14ac:dyDescent="0.3">
      <c r="A7" s="2" t="s">
        <v>22</v>
      </c>
      <c r="F7" s="1" t="s">
        <v>1</v>
      </c>
      <c r="G7" s="1" t="s">
        <v>21</v>
      </c>
      <c r="J7" s="1"/>
      <c r="K7" s="1"/>
      <c r="L7" s="1"/>
      <c r="M7" s="1"/>
      <c r="N7" s="1"/>
      <c r="O7" s="1"/>
      <c r="P7" s="1"/>
      <c r="Q7" s="1"/>
      <c r="U7" s="10" t="s">
        <v>90</v>
      </c>
      <c r="V7" s="30">
        <v>0.13989549000000001</v>
      </c>
      <c r="W7" s="30">
        <v>0.14496777</v>
      </c>
      <c r="X7" s="30">
        <v>0.15161187000000001</v>
      </c>
      <c r="Y7" s="30">
        <v>8.3099607000000006E-2</v>
      </c>
      <c r="AD7" s="10"/>
      <c r="AE7" s="10"/>
      <c r="AF7" s="10"/>
      <c r="AG7" s="10"/>
      <c r="AH7" s="10"/>
      <c r="AL7" s="12">
        <v>3</v>
      </c>
      <c r="AM7" s="12">
        <v>0.60411000000000004</v>
      </c>
      <c r="AN7" s="12">
        <v>0.88558000000000003</v>
      </c>
      <c r="AO7" s="12">
        <v>1.00502</v>
      </c>
      <c r="AP7" s="12">
        <v>0.81894999999999996</v>
      </c>
      <c r="AQ7" s="12">
        <v>0.64302999999999999</v>
      </c>
      <c r="AU7" s="12">
        <v>3</v>
      </c>
      <c r="AV7" s="12">
        <v>0.37664000000000003</v>
      </c>
      <c r="AW7" s="12">
        <v>0.46939000000000003</v>
      </c>
      <c r="AX7" s="12">
        <v>0.56711999999999996</v>
      </c>
    </row>
    <row r="8" spans="1:50" ht="16.2" thickBot="1" x14ac:dyDescent="0.35">
      <c r="F8" s="1"/>
      <c r="G8" s="1"/>
      <c r="U8" s="10" t="s">
        <v>91</v>
      </c>
      <c r="V8" s="30">
        <v>7.6287254999999998E-2</v>
      </c>
      <c r="W8" s="30">
        <v>8.6533541000000005E-2</v>
      </c>
      <c r="X8" s="30">
        <v>6.7860417000000006E-2</v>
      </c>
      <c r="Y8" s="30">
        <v>5.2787542E-2</v>
      </c>
      <c r="AD8" s="11"/>
      <c r="AE8" s="11"/>
      <c r="AF8" s="11"/>
      <c r="AG8" s="11"/>
      <c r="AH8" s="11"/>
      <c r="AL8" s="12">
        <v>4</v>
      </c>
      <c r="AM8" s="12">
        <v>0.56945999999999997</v>
      </c>
      <c r="AN8" s="12">
        <v>0.68737000000000004</v>
      </c>
      <c r="AO8" s="12">
        <v>0.98264000000000007</v>
      </c>
      <c r="AP8" s="12">
        <v>0.72870000000000001</v>
      </c>
      <c r="AQ8" s="12">
        <v>0.61643999999999999</v>
      </c>
      <c r="AU8" s="12">
        <v>4</v>
      </c>
      <c r="AV8" s="12">
        <v>0.54637000000000002</v>
      </c>
      <c r="AW8" s="12">
        <v>0.57018000000000002</v>
      </c>
      <c r="AX8" s="12">
        <v>0.50473000000000001</v>
      </c>
    </row>
    <row r="9" spans="1:50" ht="16.8" thickTop="1" thickBot="1" x14ac:dyDescent="0.35">
      <c r="A9" s="2" t="s">
        <v>23</v>
      </c>
      <c r="F9" s="1" t="s">
        <v>30</v>
      </c>
      <c r="G9" s="1"/>
      <c r="U9" s="11"/>
      <c r="V9" s="11"/>
      <c r="W9" s="11"/>
      <c r="X9" s="11"/>
      <c r="Y9" s="11"/>
      <c r="AL9" s="12">
        <v>5</v>
      </c>
      <c r="AM9" s="12">
        <v>0.54047000000000001</v>
      </c>
      <c r="AN9" s="12">
        <v>0.60424</v>
      </c>
      <c r="AO9" s="12">
        <v>0.99722</v>
      </c>
      <c r="AP9" s="12">
        <v>0.76668999999999998</v>
      </c>
      <c r="AQ9" s="12">
        <v>0.65153000000000005</v>
      </c>
      <c r="AU9" s="12">
        <v>5</v>
      </c>
      <c r="AV9" s="12">
        <v>0.51478999999999997</v>
      </c>
      <c r="AW9" s="12">
        <v>0.53975000000000006</v>
      </c>
      <c r="AX9" s="12">
        <v>0.52563000000000004</v>
      </c>
    </row>
    <row r="10" spans="1:50" ht="16.2" thickTop="1" x14ac:dyDescent="0.3">
      <c r="F10" s="1" t="s">
        <v>31</v>
      </c>
      <c r="G10" s="1" t="s">
        <v>32</v>
      </c>
      <c r="AL10" s="12">
        <v>6</v>
      </c>
      <c r="AM10" s="12">
        <v>0.57550000000000001</v>
      </c>
      <c r="AN10" s="12">
        <v>0.68454000000000004</v>
      </c>
      <c r="AO10" s="12">
        <v>1.0536300000000001</v>
      </c>
      <c r="AP10" s="12">
        <v>0.88734999999999997</v>
      </c>
      <c r="AQ10" s="12">
        <v>0.63758999999999999</v>
      </c>
      <c r="AU10" s="12">
        <v>6</v>
      </c>
      <c r="AV10" s="12">
        <v>0.49661999999999995</v>
      </c>
      <c r="AW10" s="12">
        <v>0.62151999999999996</v>
      </c>
      <c r="AX10" s="12">
        <v>0.57711999999999997</v>
      </c>
    </row>
    <row r="11" spans="1:50" x14ac:dyDescent="0.3">
      <c r="A11" s="2" t="s">
        <v>24</v>
      </c>
      <c r="B11" s="2" t="s">
        <v>25</v>
      </c>
      <c r="C11" s="2" t="s">
        <v>26</v>
      </c>
      <c r="F11" s="1" t="s">
        <v>33</v>
      </c>
      <c r="G11" s="1" t="s">
        <v>34</v>
      </c>
      <c r="AL11" s="12">
        <v>7</v>
      </c>
      <c r="AM11" s="12">
        <v>0.56919999999999993</v>
      </c>
      <c r="AN11" s="12">
        <v>0.68442000000000003</v>
      </c>
      <c r="AO11" s="12">
        <v>1.16113</v>
      </c>
      <c r="AP11" s="12">
        <v>0.94094999999999995</v>
      </c>
      <c r="AQ11" s="12">
        <v>0.67091999999999996</v>
      </c>
      <c r="AU11" s="12">
        <v>7</v>
      </c>
      <c r="AV11" s="12">
        <v>0.51336000000000004</v>
      </c>
      <c r="AW11" s="12">
        <v>0.58637000000000006</v>
      </c>
      <c r="AX11" s="12">
        <v>0.53576999999999997</v>
      </c>
    </row>
    <row r="12" spans="1:50" x14ac:dyDescent="0.3">
      <c r="F12" s="1" t="s">
        <v>35</v>
      </c>
      <c r="G12" s="1" t="s">
        <v>36</v>
      </c>
      <c r="AL12" s="12">
        <v>8</v>
      </c>
      <c r="AM12" s="12">
        <v>0.49860000000000004</v>
      </c>
      <c r="AN12" s="12">
        <v>0.71709999999999996</v>
      </c>
      <c r="AO12" s="12">
        <v>0.96157000000000004</v>
      </c>
      <c r="AP12" s="12">
        <v>0.89384000000000008</v>
      </c>
      <c r="AQ12" s="12">
        <v>0.73682000000000003</v>
      </c>
      <c r="AU12" s="12">
        <v>8</v>
      </c>
      <c r="AV12" s="12">
        <v>0.44750000000000001</v>
      </c>
      <c r="AW12" s="12">
        <v>0.55398999999999998</v>
      </c>
      <c r="AX12" s="12">
        <v>0.52524999999999999</v>
      </c>
    </row>
    <row r="13" spans="1:50" x14ac:dyDescent="0.3">
      <c r="A13" s="2" t="s">
        <v>27</v>
      </c>
      <c r="B13" s="2" t="s">
        <v>28</v>
      </c>
      <c r="C13" s="2" t="s">
        <v>145</v>
      </c>
      <c r="F13" s="1" t="s">
        <v>37</v>
      </c>
      <c r="G13" s="1" t="s">
        <v>38</v>
      </c>
      <c r="AL13" s="12">
        <v>9</v>
      </c>
      <c r="AM13" s="12">
        <v>0.53627000000000002</v>
      </c>
      <c r="AN13" s="12">
        <v>0.68614999999999993</v>
      </c>
      <c r="AO13" s="12">
        <v>1.0694699999999999</v>
      </c>
      <c r="AP13" s="12">
        <v>0.85019</v>
      </c>
      <c r="AQ13" s="12">
        <v>0.81098000000000003</v>
      </c>
      <c r="AU13" s="12">
        <v>9</v>
      </c>
      <c r="AV13" s="12">
        <v>0.45032999999999995</v>
      </c>
      <c r="AW13" s="12">
        <v>0.50697000000000003</v>
      </c>
      <c r="AX13" s="12">
        <v>0.52020999999999995</v>
      </c>
    </row>
    <row r="14" spans="1:50" x14ac:dyDescent="0.3">
      <c r="F14" s="1" t="s">
        <v>39</v>
      </c>
      <c r="G14" s="1">
        <v>0.05</v>
      </c>
      <c r="U14" s="60" t="s">
        <v>63</v>
      </c>
      <c r="V14" s="60"/>
      <c r="W14" s="60"/>
      <c r="X14" s="60"/>
      <c r="Y14" s="60"/>
      <c r="AD14" s="49" t="s">
        <v>58</v>
      </c>
      <c r="AE14" s="49"/>
      <c r="AF14" s="49"/>
      <c r="AG14" s="49"/>
      <c r="AH14" s="49"/>
      <c r="AL14" s="12">
        <v>10</v>
      </c>
      <c r="AM14" s="12">
        <v>0.48162000000000005</v>
      </c>
      <c r="AN14" s="12">
        <v>0.69270999999999994</v>
      </c>
      <c r="AO14" s="12">
        <v>1.0515099999999999</v>
      </c>
      <c r="AP14" s="12">
        <v>0.85434999999999994</v>
      </c>
      <c r="AQ14" s="12">
        <v>0.73150000000000004</v>
      </c>
      <c r="AU14" s="12">
        <v>10</v>
      </c>
      <c r="AV14" s="12">
        <v>0.48842999999999998</v>
      </c>
      <c r="AW14" s="12">
        <v>0.56147000000000002</v>
      </c>
      <c r="AX14" s="12">
        <v>0.45969000000000004</v>
      </c>
    </row>
    <row r="15" spans="1:50" ht="16.2" thickBot="1" x14ac:dyDescent="0.35">
      <c r="F15" s="1"/>
      <c r="G15" s="1"/>
      <c r="U15" s="51" t="s">
        <v>57</v>
      </c>
      <c r="V15" s="51"/>
      <c r="W15" s="51"/>
      <c r="X15" s="51"/>
      <c r="Y15" s="51"/>
      <c r="AD15" s="51" t="s">
        <v>57</v>
      </c>
      <c r="AE15" s="51"/>
      <c r="AF15" s="51"/>
      <c r="AG15" s="51"/>
      <c r="AH15" s="51"/>
      <c r="AL15" s="12">
        <v>11</v>
      </c>
      <c r="AM15" s="12">
        <v>0.63413999999999993</v>
      </c>
      <c r="AN15" s="12">
        <v>0.80586000000000002</v>
      </c>
      <c r="AO15" s="12">
        <v>0.85504000000000002</v>
      </c>
      <c r="AP15" s="12">
        <v>0.96548999999999996</v>
      </c>
      <c r="AQ15" s="12">
        <v>0.69852999999999998</v>
      </c>
      <c r="AU15" s="12">
        <v>11</v>
      </c>
      <c r="AV15" s="12">
        <v>0.47171999999999997</v>
      </c>
      <c r="AW15" s="12">
        <v>0.56379000000000001</v>
      </c>
      <c r="AX15" s="12">
        <v>0.51096000000000008</v>
      </c>
    </row>
    <row r="16" spans="1:50" ht="16.8" thickTop="1" thickBot="1" x14ac:dyDescent="0.35">
      <c r="F16" s="1" t="s">
        <v>40</v>
      </c>
      <c r="G16" s="1">
        <v>4</v>
      </c>
      <c r="U16" s="8" t="s">
        <v>55</v>
      </c>
      <c r="V16" s="8" t="s">
        <v>64</v>
      </c>
      <c r="W16" s="8" t="s">
        <v>56</v>
      </c>
      <c r="X16" s="8" t="s">
        <v>52</v>
      </c>
      <c r="Y16" s="8" t="s">
        <v>64</v>
      </c>
      <c r="AD16" s="8" t="s">
        <v>55</v>
      </c>
      <c r="AE16" s="8" t="s">
        <v>64</v>
      </c>
      <c r="AF16" s="8" t="s">
        <v>56</v>
      </c>
      <c r="AG16" s="8" t="s">
        <v>52</v>
      </c>
      <c r="AH16" s="8" t="s">
        <v>64</v>
      </c>
      <c r="AL16" s="12">
        <v>12</v>
      </c>
      <c r="AM16" s="12">
        <v>0.54830999999999996</v>
      </c>
      <c r="AN16" s="12">
        <v>0.63516000000000006</v>
      </c>
      <c r="AO16" s="12">
        <v>0.95748999999999995</v>
      </c>
      <c r="AP16" s="12">
        <v>1.05009</v>
      </c>
      <c r="AQ16" s="12">
        <v>0.74302999999999997</v>
      </c>
      <c r="AU16" s="12">
        <v>12</v>
      </c>
      <c r="AV16" s="12">
        <v>0.52339999999999998</v>
      </c>
      <c r="AW16" s="12">
        <v>0.50002000000000002</v>
      </c>
      <c r="AX16" s="12">
        <v>0.54720000000000002</v>
      </c>
    </row>
    <row r="17" spans="6:50" ht="16.2" thickTop="1" x14ac:dyDescent="0.3">
      <c r="F17" s="1" t="s">
        <v>41</v>
      </c>
      <c r="G17" s="1">
        <v>0</v>
      </c>
      <c r="U17" s="10" t="s">
        <v>77</v>
      </c>
      <c r="V17" s="10">
        <f>(V4*100)/$V4</f>
        <v>100</v>
      </c>
      <c r="W17" s="10">
        <f t="shared" ref="W17:Y17" si="0">(W4*100)/$V4</f>
        <v>163.19949443073725</v>
      </c>
      <c r="X17" s="10">
        <f t="shared" si="0"/>
        <v>100.02985898927639</v>
      </c>
      <c r="Y17" s="10">
        <f t="shared" si="0"/>
        <v>85.852755065814236</v>
      </c>
      <c r="AD17" s="10" t="s">
        <v>73</v>
      </c>
      <c r="AE17" s="10">
        <f>(AE4*100)/$AE4</f>
        <v>100</v>
      </c>
      <c r="AF17" s="10">
        <f t="shared" ref="AF17:AH17" si="1">(AF4*100)/$AE4</f>
        <v>88.441148480568685</v>
      </c>
      <c r="AG17" s="10">
        <f t="shared" si="1"/>
        <v>70.376121012475735</v>
      </c>
      <c r="AH17" s="10">
        <f t="shared" si="1"/>
        <v>96.996428875866712</v>
      </c>
      <c r="AL17" s="12">
        <v>13</v>
      </c>
      <c r="AM17" s="12">
        <v>0.51719999999999999</v>
      </c>
      <c r="AN17" s="12">
        <v>0.67823999999999995</v>
      </c>
      <c r="AO17" s="12">
        <v>1.1219700000000001</v>
      </c>
      <c r="AP17" s="12">
        <v>1.01051</v>
      </c>
      <c r="AQ17" s="12">
        <v>0.64668999999999999</v>
      </c>
      <c r="AU17" s="12">
        <v>13</v>
      </c>
      <c r="AV17" s="12">
        <v>0.49051999999999996</v>
      </c>
      <c r="AW17" s="12">
        <v>0.53469999999999995</v>
      </c>
      <c r="AX17" s="12">
        <v>0.49941000000000002</v>
      </c>
    </row>
    <row r="18" spans="6:50" x14ac:dyDescent="0.3">
      <c r="U18" s="10" t="s">
        <v>78</v>
      </c>
      <c r="V18" s="10">
        <f t="shared" ref="V18:Y21" si="2">(V5*100)/$V5</f>
        <v>100.00000000000001</v>
      </c>
      <c r="W18" s="10">
        <f t="shared" si="2"/>
        <v>74.869430903871745</v>
      </c>
      <c r="X18" s="10">
        <f t="shared" si="2"/>
        <v>109.76696774437107</v>
      </c>
      <c r="Y18" s="10">
        <f t="shared" si="2"/>
        <v>67.951024884158386</v>
      </c>
      <c r="AD18" s="10" t="s">
        <v>74</v>
      </c>
      <c r="AE18" s="10">
        <f t="shared" ref="AE18:AH19" si="3">(AE5*100)/$AE5</f>
        <v>100</v>
      </c>
      <c r="AF18" s="10">
        <f t="shared" si="3"/>
        <v>120.63783122861058</v>
      </c>
      <c r="AG18" s="10">
        <f t="shared" si="3"/>
        <v>113.57796397018178</v>
      </c>
      <c r="AH18" s="10">
        <f t="shared" si="3"/>
        <v>94.30246315329893</v>
      </c>
      <c r="AL18" s="12">
        <v>14</v>
      </c>
      <c r="AM18" s="12">
        <v>0.52854999999999996</v>
      </c>
      <c r="AN18" s="12">
        <v>0.66591</v>
      </c>
      <c r="AO18" s="12">
        <v>1.1617199999999999</v>
      </c>
      <c r="AP18" s="12">
        <v>0.99426999999999999</v>
      </c>
      <c r="AQ18" s="12">
        <v>0.74297999999999997</v>
      </c>
      <c r="AU18" s="12">
        <v>14</v>
      </c>
      <c r="AV18" s="12">
        <v>0.60209999999999997</v>
      </c>
      <c r="AW18" s="12">
        <v>0.73242000000000007</v>
      </c>
      <c r="AX18" s="12">
        <v>0.47773999999999994</v>
      </c>
    </row>
    <row r="19" spans="6:50" x14ac:dyDescent="0.3">
      <c r="U19" s="10" t="s">
        <v>79</v>
      </c>
      <c r="V19" s="10">
        <f t="shared" si="2"/>
        <v>100</v>
      </c>
      <c r="W19" s="10">
        <f t="shared" si="2"/>
        <v>92.834880976509893</v>
      </c>
      <c r="X19" s="10">
        <f t="shared" si="2"/>
        <v>105.37394833694223</v>
      </c>
      <c r="Y19" s="10">
        <f t="shared" si="2"/>
        <v>73.023240276494164</v>
      </c>
      <c r="AD19" s="10" t="s">
        <v>75</v>
      </c>
      <c r="AE19" s="10">
        <f t="shared" si="3"/>
        <v>100</v>
      </c>
      <c r="AF19" s="10">
        <f t="shared" si="3"/>
        <v>93.236375346842394</v>
      </c>
      <c r="AG19" s="10">
        <f t="shared" si="3"/>
        <v>100.37109013278446</v>
      </c>
      <c r="AH19" s="10">
        <f t="shared" si="3"/>
        <v>93.896671549125656</v>
      </c>
      <c r="AL19" s="12">
        <v>15</v>
      </c>
      <c r="AM19" s="12">
        <v>0.49860000000000004</v>
      </c>
      <c r="AN19" s="12">
        <v>0.7045800000000001</v>
      </c>
      <c r="AO19" s="12">
        <v>1.18645</v>
      </c>
      <c r="AP19" s="12">
        <v>0.98585999999999996</v>
      </c>
      <c r="AQ19" s="12">
        <v>0.77936000000000005</v>
      </c>
      <c r="AU19" s="12">
        <v>15</v>
      </c>
      <c r="AV19" s="12">
        <v>0.4819</v>
      </c>
      <c r="AW19" s="12">
        <v>0.56352000000000002</v>
      </c>
      <c r="AX19" s="12">
        <v>0.50468000000000002</v>
      </c>
    </row>
    <row r="20" spans="6:50" x14ac:dyDescent="0.3">
      <c r="U20" s="10" t="s">
        <v>90</v>
      </c>
      <c r="V20" s="10">
        <f t="shared" si="2"/>
        <v>100</v>
      </c>
      <c r="W20" s="10">
        <f t="shared" si="2"/>
        <v>103.62576377551555</v>
      </c>
      <c r="X20" s="10">
        <f t="shared" si="2"/>
        <v>108.37509486545993</v>
      </c>
      <c r="Y20" s="10">
        <f t="shared" si="2"/>
        <v>59.401205142496018</v>
      </c>
      <c r="AD20" s="10"/>
      <c r="AE20" s="10"/>
      <c r="AF20" s="10"/>
      <c r="AG20" s="10"/>
      <c r="AH20" s="10"/>
      <c r="AL20" s="15">
        <v>16</v>
      </c>
      <c r="AM20" s="13">
        <v>0.46614999999999995</v>
      </c>
      <c r="AN20" s="13">
        <v>0.46427999999999997</v>
      </c>
      <c r="AO20" s="13">
        <v>0.95523999999999998</v>
      </c>
      <c r="AP20" s="13">
        <v>0.95177999999999996</v>
      </c>
      <c r="AQ20" s="13">
        <v>0.66332999999999998</v>
      </c>
      <c r="AU20" s="15">
        <v>16</v>
      </c>
      <c r="AV20" s="13">
        <v>0.49045</v>
      </c>
      <c r="AW20" s="13">
        <v>0.50819999999999999</v>
      </c>
      <c r="AX20" s="13">
        <v>0.49221000000000004</v>
      </c>
    </row>
    <row r="21" spans="6:50" ht="16.2" thickBot="1" x14ac:dyDescent="0.35">
      <c r="U21" s="10" t="s">
        <v>91</v>
      </c>
      <c r="V21" s="10">
        <f t="shared" si="2"/>
        <v>100</v>
      </c>
      <c r="W21" s="10">
        <f t="shared" si="2"/>
        <v>113.4311897839292</v>
      </c>
      <c r="X21" s="10">
        <f t="shared" si="2"/>
        <v>88.953806241946978</v>
      </c>
      <c r="Y21" s="10">
        <f t="shared" si="2"/>
        <v>69.195754913451793</v>
      </c>
      <c r="AD21" s="11"/>
      <c r="AE21" s="11"/>
      <c r="AF21" s="11"/>
      <c r="AG21" s="11"/>
      <c r="AH21" s="11"/>
      <c r="AL21" s="15">
        <v>17</v>
      </c>
      <c r="AM21" s="13">
        <v>0.42644000000000004</v>
      </c>
      <c r="AN21" s="13">
        <v>0.41949000000000003</v>
      </c>
      <c r="AO21" s="13">
        <v>0.86382000000000003</v>
      </c>
      <c r="AP21" s="13">
        <v>1.15808</v>
      </c>
      <c r="AQ21" s="13">
        <v>0.62387999999999999</v>
      </c>
      <c r="AU21" s="15">
        <v>17</v>
      </c>
      <c r="AV21" s="13">
        <v>0.51564999999999994</v>
      </c>
      <c r="AW21" s="13">
        <v>0.52061000000000002</v>
      </c>
      <c r="AX21" s="13">
        <v>0.46746999999999994</v>
      </c>
    </row>
    <row r="22" spans="6:50" ht="16.8" thickTop="1" thickBot="1" x14ac:dyDescent="0.35">
      <c r="U22" s="11"/>
      <c r="V22" s="11"/>
      <c r="W22" s="11"/>
      <c r="X22" s="11"/>
      <c r="Y22" s="11"/>
      <c r="AL22" s="15">
        <v>18</v>
      </c>
      <c r="AM22" s="13">
        <v>0.46349000000000001</v>
      </c>
      <c r="AN22" s="13">
        <v>0.43013999999999997</v>
      </c>
      <c r="AO22" s="13">
        <v>0.87546000000000002</v>
      </c>
      <c r="AP22" s="13">
        <v>1.0075799999999999</v>
      </c>
      <c r="AQ22" s="13">
        <v>0.68589</v>
      </c>
      <c r="AU22" s="15">
        <v>18</v>
      </c>
      <c r="AV22" s="13">
        <v>0.48597000000000001</v>
      </c>
      <c r="AW22" s="13">
        <v>0.46550000000000002</v>
      </c>
      <c r="AX22" s="13">
        <v>0.47628999999999999</v>
      </c>
    </row>
    <row r="23" spans="6:50" ht="16.2" thickTop="1" x14ac:dyDescent="0.3">
      <c r="F23" s="45" t="s">
        <v>197</v>
      </c>
      <c r="G23" s="45"/>
      <c r="H23" s="45"/>
      <c r="I23" s="45"/>
      <c r="J23" s="45"/>
      <c r="K23" s="45"/>
      <c r="L23" s="45"/>
      <c r="M23" s="45"/>
      <c r="AL23" s="15">
        <v>19</v>
      </c>
      <c r="AM23" s="13">
        <v>0.45740000000000003</v>
      </c>
      <c r="AN23" s="13">
        <v>0.5675</v>
      </c>
      <c r="AO23" s="13">
        <v>1.01532</v>
      </c>
      <c r="AP23" s="13">
        <v>1.15008</v>
      </c>
      <c r="AQ23" s="13">
        <v>0.67815999999999999</v>
      </c>
      <c r="AU23" s="15">
        <v>19</v>
      </c>
      <c r="AV23" s="13">
        <v>0.44082000000000005</v>
      </c>
      <c r="AW23" s="13">
        <v>0.62427999999999995</v>
      </c>
      <c r="AX23" s="13">
        <v>0.42370999999999998</v>
      </c>
    </row>
    <row r="24" spans="6:50" x14ac:dyDescent="0.3">
      <c r="AL24" s="15">
        <v>20</v>
      </c>
      <c r="AM24" s="13">
        <v>0.49690999999999996</v>
      </c>
      <c r="AN24" s="13">
        <v>0.61747000000000007</v>
      </c>
      <c r="AO24" s="13">
        <v>1.01606</v>
      </c>
      <c r="AP24" s="13">
        <v>1.1573199999999999</v>
      </c>
      <c r="AQ24" s="13">
        <v>0.78544000000000003</v>
      </c>
      <c r="AU24" s="15">
        <v>20</v>
      </c>
      <c r="AV24" s="13">
        <v>0.50161999999999995</v>
      </c>
      <c r="AW24" s="13">
        <v>0.60444999999999993</v>
      </c>
      <c r="AX24" s="13">
        <v>0.53725000000000001</v>
      </c>
    </row>
    <row r="25" spans="6:50" x14ac:dyDescent="0.3">
      <c r="F25" s="2" t="s">
        <v>24</v>
      </c>
      <c r="G25" s="2" t="s">
        <v>28</v>
      </c>
      <c r="H25" s="2" t="s">
        <v>230</v>
      </c>
      <c r="AL25" s="15">
        <v>21</v>
      </c>
      <c r="AM25" s="13">
        <v>0.46892</v>
      </c>
      <c r="AN25" s="13">
        <v>0.67884</v>
      </c>
      <c r="AO25" s="13">
        <v>1.012</v>
      </c>
      <c r="AP25" s="13">
        <v>1.0371900000000001</v>
      </c>
      <c r="AQ25" s="13">
        <v>0.75193999999999994</v>
      </c>
      <c r="AU25" s="15">
        <v>21</v>
      </c>
      <c r="AV25" s="13">
        <v>0.46683000000000002</v>
      </c>
      <c r="AW25" s="13">
        <v>0.60633000000000004</v>
      </c>
      <c r="AX25" s="13">
        <v>0.44055</v>
      </c>
    </row>
    <row r="26" spans="6:50" x14ac:dyDescent="0.3">
      <c r="AL26" s="15">
        <v>22</v>
      </c>
      <c r="AM26" s="13">
        <v>0.50311000000000006</v>
      </c>
      <c r="AN26" s="13">
        <v>0.57982</v>
      </c>
      <c r="AO26" s="13">
        <v>1.0222</v>
      </c>
      <c r="AP26" s="13">
        <v>1.1255900000000001</v>
      </c>
      <c r="AQ26" s="13">
        <v>0.74292000000000002</v>
      </c>
      <c r="AU26" s="15">
        <v>22</v>
      </c>
      <c r="AV26" s="13">
        <v>0.52893999999999997</v>
      </c>
      <c r="AW26" s="13">
        <v>0.54947999999999997</v>
      </c>
      <c r="AX26" s="13">
        <v>0.47162999999999999</v>
      </c>
    </row>
    <row r="27" spans="6:50" x14ac:dyDescent="0.3">
      <c r="F27" s="2" t="s">
        <v>27</v>
      </c>
      <c r="G27" s="2" t="s">
        <v>28</v>
      </c>
      <c r="H27" s="2" t="s">
        <v>231</v>
      </c>
      <c r="AL27" s="15">
        <v>23</v>
      </c>
      <c r="AM27" s="13">
        <v>0.48549000000000003</v>
      </c>
      <c r="AN27" s="13">
        <v>0.63188</v>
      </c>
      <c r="AO27" s="13">
        <v>1.08477</v>
      </c>
      <c r="AP27" s="13">
        <v>1.18337</v>
      </c>
      <c r="AQ27" s="13">
        <v>0.70730000000000004</v>
      </c>
      <c r="AU27" s="15">
        <v>23</v>
      </c>
      <c r="AV27" s="13">
        <v>0.60491000000000006</v>
      </c>
      <c r="AW27" s="13">
        <v>0.56640000000000001</v>
      </c>
      <c r="AX27" s="13">
        <v>0.55984</v>
      </c>
    </row>
    <row r="28" spans="6:50" x14ac:dyDescent="0.3">
      <c r="AL28" s="15">
        <v>24</v>
      </c>
      <c r="AM28" s="13">
        <v>0.45067999999999997</v>
      </c>
      <c r="AN28" s="13">
        <v>0.71750999999999998</v>
      </c>
      <c r="AO28" s="13">
        <v>1.0968799999999999</v>
      </c>
      <c r="AP28" s="13">
        <v>1.0425900000000001</v>
      </c>
      <c r="AQ28" s="13">
        <v>0.7491000000000001</v>
      </c>
      <c r="AU28" s="15">
        <v>24</v>
      </c>
      <c r="AV28" s="13">
        <v>0.51387000000000005</v>
      </c>
      <c r="AW28" s="13">
        <v>0.51946999999999999</v>
      </c>
      <c r="AX28" s="13">
        <v>0.46618999999999999</v>
      </c>
    </row>
    <row r="29" spans="6:50" x14ac:dyDescent="0.3">
      <c r="F29" s="2" t="s">
        <v>211</v>
      </c>
      <c r="G29" s="2" t="s">
        <v>202</v>
      </c>
      <c r="H29" s="2" t="s">
        <v>203</v>
      </c>
      <c r="I29" s="2" t="s">
        <v>212</v>
      </c>
      <c r="J29" s="2" t="s">
        <v>213</v>
      </c>
      <c r="K29" s="2" t="s">
        <v>214</v>
      </c>
      <c r="AL29" s="15">
        <v>25</v>
      </c>
      <c r="AM29" s="13">
        <v>0.52773000000000003</v>
      </c>
      <c r="AN29" s="13">
        <v>0.65908999999999995</v>
      </c>
      <c r="AO29" s="13">
        <v>2.5512000000000001</v>
      </c>
      <c r="AP29" s="13">
        <v>1.0922999999999998</v>
      </c>
      <c r="AQ29" s="13">
        <v>0.67085000000000006</v>
      </c>
      <c r="AU29" s="15">
        <v>25</v>
      </c>
      <c r="AV29" s="13">
        <v>0.41918</v>
      </c>
      <c r="AW29" s="13">
        <v>0.56581000000000004</v>
      </c>
      <c r="AX29" s="13">
        <v>0.42048000000000002</v>
      </c>
    </row>
    <row r="30" spans="6:50" x14ac:dyDescent="0.3">
      <c r="F30" s="2" t="s">
        <v>62</v>
      </c>
      <c r="G30" s="2">
        <v>5</v>
      </c>
      <c r="H30" s="2">
        <v>0</v>
      </c>
      <c r="I30" s="2">
        <v>109.592</v>
      </c>
      <c r="J30" s="2">
        <v>33.206000000000003</v>
      </c>
      <c r="K30" s="2">
        <v>14.85</v>
      </c>
      <c r="AL30" s="15">
        <v>26</v>
      </c>
      <c r="AM30" s="13">
        <v>0.49748000000000003</v>
      </c>
      <c r="AN30" s="13">
        <v>0.69134000000000007</v>
      </c>
      <c r="AO30" s="13">
        <v>0.95418000000000003</v>
      </c>
      <c r="AP30" s="13">
        <v>1.10663</v>
      </c>
      <c r="AQ30" s="13">
        <v>0.67823999999999995</v>
      </c>
      <c r="AU30" s="15">
        <v>26</v>
      </c>
      <c r="AV30" s="13">
        <v>0.49999000000000005</v>
      </c>
      <c r="AW30" s="13">
        <v>0.56484999999999996</v>
      </c>
      <c r="AX30" s="13">
        <v>0.51068000000000002</v>
      </c>
    </row>
    <row r="31" spans="6:50" x14ac:dyDescent="0.3">
      <c r="F31" s="2" t="s">
        <v>21</v>
      </c>
      <c r="G31" s="2">
        <v>3</v>
      </c>
      <c r="H31" s="2">
        <v>0</v>
      </c>
      <c r="I31" s="2">
        <v>100.77200000000001</v>
      </c>
      <c r="J31" s="2">
        <v>17.370999999999999</v>
      </c>
      <c r="K31" s="2">
        <v>10.029</v>
      </c>
      <c r="AL31" s="15">
        <v>27</v>
      </c>
      <c r="AM31" s="13">
        <v>0.49851000000000001</v>
      </c>
      <c r="AN31" s="13">
        <v>0.66652</v>
      </c>
      <c r="AO31" s="13">
        <v>1.0222599999999999</v>
      </c>
      <c r="AP31" s="13">
        <v>1.05559</v>
      </c>
      <c r="AQ31" s="13">
        <v>0.73060000000000003</v>
      </c>
      <c r="AU31" s="15">
        <v>27</v>
      </c>
      <c r="AV31" s="13">
        <v>0.54888999999999999</v>
      </c>
      <c r="AW31" s="13">
        <v>0.64629000000000003</v>
      </c>
      <c r="AX31" s="13">
        <v>0.52275000000000005</v>
      </c>
    </row>
    <row r="32" spans="6:50" x14ac:dyDescent="0.3">
      <c r="AL32" s="15">
        <v>28</v>
      </c>
      <c r="AM32" s="13">
        <v>0.51742999999999995</v>
      </c>
      <c r="AN32" s="13">
        <v>0.62739</v>
      </c>
      <c r="AO32" s="13">
        <v>0.94589000000000012</v>
      </c>
      <c r="AP32" s="13">
        <v>1.04416</v>
      </c>
      <c r="AQ32" s="13">
        <v>0.71833999999999998</v>
      </c>
      <c r="AU32" s="15">
        <v>28</v>
      </c>
      <c r="AV32" s="13">
        <v>0.49604000000000004</v>
      </c>
      <c r="AW32" s="13">
        <v>0.59250999999999998</v>
      </c>
      <c r="AX32" s="13">
        <v>0.47170999999999996</v>
      </c>
    </row>
    <row r="33" spans="6:50" x14ac:dyDescent="0.3">
      <c r="F33" s="2" t="s">
        <v>215</v>
      </c>
      <c r="G33" s="2">
        <v>8.82</v>
      </c>
      <c r="AL33" s="15">
        <v>29</v>
      </c>
      <c r="AM33" s="13">
        <v>0.45723999999999998</v>
      </c>
      <c r="AN33" s="13">
        <v>0.68476999999999999</v>
      </c>
      <c r="AO33" s="13">
        <v>0.95405000000000006</v>
      </c>
      <c r="AP33" s="13">
        <v>1.11924</v>
      </c>
      <c r="AQ33" s="13">
        <v>0.74490999999999996</v>
      </c>
      <c r="AU33" s="15">
        <v>29</v>
      </c>
      <c r="AV33" s="13">
        <v>0.41083000000000003</v>
      </c>
      <c r="AW33" s="13">
        <v>0.56388000000000005</v>
      </c>
      <c r="AX33" s="13">
        <v>0.47531999999999996</v>
      </c>
    </row>
    <row r="34" spans="6:50" x14ac:dyDescent="0.3">
      <c r="AL34" s="15">
        <v>30</v>
      </c>
      <c r="AM34" s="13">
        <v>0.48754999999999998</v>
      </c>
      <c r="AN34" s="13">
        <v>0.75398999999999994</v>
      </c>
      <c r="AO34" s="13">
        <v>0.90114000000000005</v>
      </c>
      <c r="AP34" s="13">
        <v>1.1709000000000001</v>
      </c>
      <c r="AQ34" s="13">
        <v>0.74454000000000009</v>
      </c>
      <c r="AU34" s="15">
        <v>30</v>
      </c>
      <c r="AV34" s="13">
        <v>0.50477000000000005</v>
      </c>
      <c r="AW34" s="13">
        <v>0.66392999999999991</v>
      </c>
      <c r="AX34" s="13">
        <v>0.48259000000000002</v>
      </c>
    </row>
    <row r="35" spans="6:50" x14ac:dyDescent="0.3">
      <c r="F35" s="2" t="s">
        <v>232</v>
      </c>
      <c r="AL35" s="12">
        <v>31</v>
      </c>
      <c r="AM35" s="13">
        <v>0.42993000000000003</v>
      </c>
      <c r="AN35" s="13">
        <v>0.69262000000000001</v>
      </c>
      <c r="AO35" s="13">
        <v>0.88066</v>
      </c>
      <c r="AP35" s="12">
        <v>1.1391100000000001</v>
      </c>
      <c r="AQ35" s="13">
        <v>0.72014</v>
      </c>
      <c r="AU35" s="12">
        <v>31</v>
      </c>
      <c r="AV35" s="13">
        <v>0.54459000000000002</v>
      </c>
      <c r="AW35" s="13">
        <v>0.62541999999999998</v>
      </c>
      <c r="AX35" s="13">
        <v>0.44491000000000003</v>
      </c>
    </row>
    <row r="36" spans="6:50" x14ac:dyDescent="0.3">
      <c r="AL36" s="12">
        <v>32</v>
      </c>
      <c r="AM36" s="13">
        <v>0.43613000000000002</v>
      </c>
      <c r="AN36" s="13">
        <v>0.67813000000000001</v>
      </c>
      <c r="AO36" s="13">
        <v>0.99497000000000002</v>
      </c>
      <c r="AP36" s="12">
        <v>1.13225</v>
      </c>
      <c r="AQ36" s="13">
        <v>0.75247999999999993</v>
      </c>
      <c r="AU36" s="12">
        <v>32</v>
      </c>
      <c r="AV36" s="13">
        <v>0.55161000000000004</v>
      </c>
      <c r="AW36" s="13">
        <v>0.51549</v>
      </c>
      <c r="AX36" s="13">
        <v>0.47387000000000001</v>
      </c>
    </row>
    <row r="37" spans="6:50" x14ac:dyDescent="0.3">
      <c r="F37" s="2" t="s">
        <v>233</v>
      </c>
      <c r="AL37" s="12">
        <v>33</v>
      </c>
      <c r="AM37" s="13">
        <v>0.49688999999999994</v>
      </c>
      <c r="AN37" s="13">
        <v>0.79056000000000004</v>
      </c>
      <c r="AO37" s="12">
        <v>1.0090399999999999</v>
      </c>
      <c r="AP37" s="12">
        <v>1.1296999999999999</v>
      </c>
      <c r="AQ37" s="13">
        <v>0.69898000000000005</v>
      </c>
      <c r="AU37" s="12">
        <v>33</v>
      </c>
      <c r="AV37" s="13">
        <v>1.1297899999999998</v>
      </c>
      <c r="AW37" s="13">
        <v>0.59648000000000001</v>
      </c>
      <c r="AX37" s="13">
        <v>0.45387</v>
      </c>
    </row>
    <row r="38" spans="6:50" x14ac:dyDescent="0.3">
      <c r="AL38" s="12">
        <v>34</v>
      </c>
      <c r="AM38" s="12">
        <v>0.49129</v>
      </c>
      <c r="AN38" s="12">
        <v>0.6503000000000001</v>
      </c>
      <c r="AO38" s="12">
        <v>1.0085500000000001</v>
      </c>
      <c r="AP38" s="12">
        <v>1.1397999999999999</v>
      </c>
      <c r="AQ38" s="13">
        <v>0.70888999999999991</v>
      </c>
      <c r="AU38" s="12">
        <v>34</v>
      </c>
      <c r="AV38" s="13">
        <v>0.41682999999999998</v>
      </c>
      <c r="AW38" s="13">
        <v>0.62278999999999995</v>
      </c>
      <c r="AX38" s="13">
        <v>0.49464000000000002</v>
      </c>
    </row>
    <row r="39" spans="6:50" x14ac:dyDescent="0.3">
      <c r="AL39" s="12">
        <v>35</v>
      </c>
      <c r="AM39" s="12">
        <v>0.49688999999999994</v>
      </c>
      <c r="AN39" s="12">
        <v>0.57601000000000002</v>
      </c>
      <c r="AO39" s="12">
        <v>1.0796699999999999</v>
      </c>
      <c r="AP39" s="12">
        <v>1.08622</v>
      </c>
      <c r="AQ39" s="13">
        <v>0.70906999999999998</v>
      </c>
      <c r="AU39" s="12">
        <v>35</v>
      </c>
      <c r="AV39" s="13">
        <v>0.48468999999999995</v>
      </c>
      <c r="AW39" s="13">
        <v>0.48202</v>
      </c>
      <c r="AX39" s="13">
        <v>0.42220000000000002</v>
      </c>
    </row>
    <row r="40" spans="6:50" x14ac:dyDescent="0.3">
      <c r="AL40" s="12">
        <v>36</v>
      </c>
      <c r="AM40" s="12">
        <v>0.46010000000000001</v>
      </c>
      <c r="AN40" s="12">
        <v>0.72205000000000008</v>
      </c>
      <c r="AO40" s="12">
        <v>1.0752900000000001</v>
      </c>
      <c r="AP40" s="12">
        <v>1.12887</v>
      </c>
      <c r="AQ40" s="13">
        <v>0.65891000000000011</v>
      </c>
      <c r="AU40" s="12">
        <v>36</v>
      </c>
      <c r="AV40" s="13">
        <v>0.47746999999999995</v>
      </c>
      <c r="AW40" s="13">
        <v>0.56841999999999993</v>
      </c>
      <c r="AX40" s="13">
        <v>0.49169999999999997</v>
      </c>
    </row>
    <row r="41" spans="6:50" x14ac:dyDescent="0.3">
      <c r="AL41" s="12">
        <v>37</v>
      </c>
      <c r="AM41" s="12">
        <v>0.50946000000000002</v>
      </c>
      <c r="AN41" s="12">
        <v>0.70818999999999988</v>
      </c>
      <c r="AO41" s="12">
        <v>1.0380399999999999</v>
      </c>
      <c r="AP41" s="12">
        <v>1.0709599999999999</v>
      </c>
      <c r="AQ41" s="12">
        <v>0.68266999999999989</v>
      </c>
      <c r="AU41" s="12">
        <v>37</v>
      </c>
      <c r="AV41" s="13">
        <v>0.59397999999999995</v>
      </c>
      <c r="AW41" s="13">
        <v>0.73689000000000004</v>
      </c>
      <c r="AX41" s="13">
        <v>0.43418999999999996</v>
      </c>
    </row>
    <row r="42" spans="6:50" x14ac:dyDescent="0.3">
      <c r="AL42" s="12">
        <v>38</v>
      </c>
      <c r="AM42" s="12">
        <v>1.0481</v>
      </c>
      <c r="AN42" s="12">
        <v>0.69539000000000006</v>
      </c>
      <c r="AO42" s="12">
        <v>1.0294300000000001</v>
      </c>
      <c r="AP42" s="12">
        <v>1.1346000000000001</v>
      </c>
      <c r="AQ42" s="12">
        <v>1.4164599999999998</v>
      </c>
      <c r="AU42" s="12">
        <v>38</v>
      </c>
      <c r="AV42" s="13">
        <v>0.51174999999999993</v>
      </c>
      <c r="AW42" s="13">
        <v>0.59167999999999998</v>
      </c>
      <c r="AX42" s="13">
        <v>0.51739000000000002</v>
      </c>
    </row>
    <row r="43" spans="6:50" x14ac:dyDescent="0.3">
      <c r="AL43" s="12">
        <v>39</v>
      </c>
      <c r="AM43" s="12">
        <v>0.45230999999999999</v>
      </c>
      <c r="AN43" s="12">
        <v>0.65215000000000001</v>
      </c>
      <c r="AO43" s="12">
        <v>0.99146999999999996</v>
      </c>
      <c r="AP43" s="12">
        <v>1.0628200000000001</v>
      </c>
      <c r="AQ43" s="12">
        <v>0.69807999999999992</v>
      </c>
      <c r="AU43" s="12">
        <v>39</v>
      </c>
      <c r="AV43" s="13">
        <v>0.52013999999999994</v>
      </c>
      <c r="AW43" s="13">
        <v>0.55641999999999991</v>
      </c>
      <c r="AX43" s="13">
        <v>0.49532999999999999</v>
      </c>
    </row>
    <row r="44" spans="6:50" x14ac:dyDescent="0.3">
      <c r="AL44" s="12">
        <v>40</v>
      </c>
      <c r="AM44" s="12">
        <v>0.44086999999999998</v>
      </c>
      <c r="AN44" s="12">
        <v>0.68382999999999994</v>
      </c>
      <c r="AO44" s="12">
        <v>0.95065</v>
      </c>
      <c r="AP44" s="12">
        <v>1.1233899999999999</v>
      </c>
      <c r="AQ44" s="12">
        <v>0.63278000000000001</v>
      </c>
      <c r="AU44" s="12">
        <v>40</v>
      </c>
      <c r="AV44" s="12">
        <v>0.53621000000000008</v>
      </c>
      <c r="AW44" s="13">
        <v>0.58099999999999996</v>
      </c>
      <c r="AX44" s="13">
        <v>0.54535</v>
      </c>
    </row>
    <row r="45" spans="6:50" x14ac:dyDescent="0.3">
      <c r="AL45" s="12">
        <v>41</v>
      </c>
      <c r="AM45" s="12">
        <v>0.41640000000000005</v>
      </c>
      <c r="AN45" s="12">
        <v>0.64906000000000008</v>
      </c>
      <c r="AO45" s="12">
        <v>0.90660000000000007</v>
      </c>
      <c r="AP45" s="12">
        <v>0.81253000000000009</v>
      </c>
      <c r="AQ45" s="12">
        <v>0.64463000000000004</v>
      </c>
      <c r="AU45" s="12">
        <v>41</v>
      </c>
      <c r="AV45" s="12">
        <v>0.47739999999999999</v>
      </c>
      <c r="AW45" s="13">
        <v>0.44238</v>
      </c>
      <c r="AX45" s="13">
        <v>0.49575000000000002</v>
      </c>
    </row>
    <row r="46" spans="6:50" x14ac:dyDescent="0.3">
      <c r="AL46" s="12">
        <v>42</v>
      </c>
      <c r="AM46" s="12">
        <v>0.42810999999999999</v>
      </c>
      <c r="AN46" s="12">
        <v>0.60797999999999996</v>
      </c>
      <c r="AO46" s="12">
        <v>1.05925</v>
      </c>
      <c r="AP46" s="12">
        <v>1.0091700000000001</v>
      </c>
      <c r="AQ46" s="12">
        <v>0.63117000000000001</v>
      </c>
      <c r="AU46" s="12">
        <v>42</v>
      </c>
      <c r="AV46" s="12">
        <v>0.44675999999999999</v>
      </c>
      <c r="AW46" s="13">
        <v>0.68203000000000003</v>
      </c>
      <c r="AX46" s="13">
        <v>0.52244999999999997</v>
      </c>
    </row>
    <row r="47" spans="6:50" x14ac:dyDescent="0.3">
      <c r="AL47" s="12">
        <v>43</v>
      </c>
      <c r="AM47" s="12">
        <v>0.48863999999999996</v>
      </c>
      <c r="AN47" s="12">
        <v>0.7359</v>
      </c>
      <c r="AO47" s="12">
        <v>0.99709000000000003</v>
      </c>
      <c r="AP47" s="12">
        <v>1.0487200000000001</v>
      </c>
      <c r="AQ47" s="12">
        <v>0.60308000000000006</v>
      </c>
      <c r="AU47" s="12">
        <v>43</v>
      </c>
      <c r="AV47" s="12">
        <v>0.46328000000000003</v>
      </c>
      <c r="AW47" s="13">
        <v>0.64227000000000012</v>
      </c>
      <c r="AX47" s="13">
        <v>0.45688000000000001</v>
      </c>
    </row>
    <row r="48" spans="6:50" x14ac:dyDescent="0.3">
      <c r="AL48" s="12">
        <v>44</v>
      </c>
      <c r="AM48" s="12">
        <v>0.42375999999999997</v>
      </c>
      <c r="AN48" s="12">
        <v>0.70943000000000001</v>
      </c>
      <c r="AO48" s="12">
        <v>1.0297499999999999</v>
      </c>
      <c r="AP48" s="12">
        <v>1.07521</v>
      </c>
      <c r="AQ48" s="12">
        <v>0.65207999999999999</v>
      </c>
      <c r="AU48" s="12">
        <v>44</v>
      </c>
      <c r="AV48" s="12">
        <v>0.47613000000000005</v>
      </c>
      <c r="AW48" s="13">
        <v>0.56583000000000006</v>
      </c>
      <c r="AX48" s="13">
        <v>0.46045000000000003</v>
      </c>
    </row>
    <row r="49" spans="38:50" x14ac:dyDescent="0.3">
      <c r="AL49" s="12">
        <v>45</v>
      </c>
      <c r="AM49" s="12">
        <v>0.44159999999999999</v>
      </c>
      <c r="AN49" s="12">
        <v>0.66147</v>
      </c>
      <c r="AO49" s="12">
        <v>0.97985</v>
      </c>
      <c r="AP49" s="12">
        <v>1.11124</v>
      </c>
      <c r="AQ49" s="12">
        <v>1.17363</v>
      </c>
      <c r="AU49" s="12">
        <v>45</v>
      </c>
      <c r="AV49" s="12">
        <v>0.48543000000000003</v>
      </c>
      <c r="AW49" s="13">
        <v>0.50165000000000004</v>
      </c>
      <c r="AX49" s="13">
        <v>0.47403000000000001</v>
      </c>
    </row>
    <row r="50" spans="38:50" x14ac:dyDescent="0.3">
      <c r="AL50" s="12">
        <v>46</v>
      </c>
      <c r="AM50" s="12">
        <v>0.38746000000000003</v>
      </c>
      <c r="AN50" s="12">
        <v>0.63829000000000002</v>
      </c>
      <c r="AO50" s="12">
        <v>1.0895600000000001</v>
      </c>
      <c r="AP50" s="12">
        <v>0</v>
      </c>
      <c r="AQ50" s="12">
        <v>0.63034999999999997</v>
      </c>
      <c r="AU50" s="12">
        <v>46</v>
      </c>
      <c r="AV50" s="12">
        <v>0.50280999999999998</v>
      </c>
      <c r="AW50" s="12">
        <v>0.54708999999999997</v>
      </c>
      <c r="AX50" s="13">
        <v>0.47271000000000002</v>
      </c>
    </row>
    <row r="51" spans="38:50" x14ac:dyDescent="0.3">
      <c r="AL51" s="12">
        <v>47</v>
      </c>
      <c r="AM51" s="12">
        <v>0.48964000000000002</v>
      </c>
      <c r="AN51" s="12">
        <v>0.70494999999999997</v>
      </c>
      <c r="AO51" s="12">
        <v>0.9392100000000001</v>
      </c>
      <c r="AP51" s="12">
        <v>0</v>
      </c>
      <c r="AQ51" s="12">
        <v>0.55671999999999999</v>
      </c>
      <c r="AU51" s="12">
        <v>47</v>
      </c>
      <c r="AV51" s="12">
        <v>0.49926999999999999</v>
      </c>
      <c r="AW51" s="12">
        <v>0.45515</v>
      </c>
      <c r="AX51" s="13">
        <v>0.45791999999999999</v>
      </c>
    </row>
    <row r="52" spans="38:50" x14ac:dyDescent="0.3">
      <c r="AL52" s="12">
        <v>48</v>
      </c>
      <c r="AM52" s="12">
        <v>0.42264999999999997</v>
      </c>
      <c r="AN52" s="12">
        <v>0.74361999999999995</v>
      </c>
      <c r="AO52" s="12">
        <v>0</v>
      </c>
      <c r="AP52" s="12">
        <v>0</v>
      </c>
      <c r="AQ52" s="12">
        <v>0.58464000000000005</v>
      </c>
      <c r="AU52" s="12">
        <v>48</v>
      </c>
      <c r="AV52" s="12">
        <v>0.58779000000000003</v>
      </c>
      <c r="AW52" s="12">
        <v>0.65815000000000001</v>
      </c>
      <c r="AX52" s="13">
        <v>0.40920999999999996</v>
      </c>
    </row>
    <row r="53" spans="38:50" x14ac:dyDescent="0.3">
      <c r="AL53" s="12">
        <v>49</v>
      </c>
      <c r="AM53" s="12">
        <v>0</v>
      </c>
      <c r="AN53" s="12">
        <v>0.73616000000000004</v>
      </c>
      <c r="AO53" s="12">
        <v>0</v>
      </c>
      <c r="AP53" s="12">
        <v>0</v>
      </c>
      <c r="AQ53" s="12">
        <v>0.52956000000000003</v>
      </c>
      <c r="AU53" s="12">
        <v>49</v>
      </c>
      <c r="AV53" s="12">
        <v>0.55913000000000002</v>
      </c>
      <c r="AW53" s="12">
        <v>0.55757000000000001</v>
      </c>
      <c r="AX53" s="13">
        <v>0.44657000000000002</v>
      </c>
    </row>
    <row r="54" spans="38:50" x14ac:dyDescent="0.3">
      <c r="AL54" s="12">
        <v>50</v>
      </c>
      <c r="AM54" s="12">
        <v>0</v>
      </c>
      <c r="AN54" s="12">
        <v>0</v>
      </c>
      <c r="AO54" s="12">
        <v>0</v>
      </c>
      <c r="AP54" s="12">
        <v>0</v>
      </c>
      <c r="AQ54" s="12">
        <v>0.60336999999999996</v>
      </c>
      <c r="AU54" s="12">
        <v>50</v>
      </c>
      <c r="AV54" s="12">
        <v>0.48223000000000005</v>
      </c>
      <c r="AW54" s="12">
        <v>0.57530999999999999</v>
      </c>
      <c r="AX54" s="12">
        <v>0.45047999999999999</v>
      </c>
    </row>
    <row r="55" spans="38:50" x14ac:dyDescent="0.3">
      <c r="AL55" s="12">
        <v>51</v>
      </c>
      <c r="AM55" s="12">
        <v>0</v>
      </c>
      <c r="AN55" s="12">
        <v>0</v>
      </c>
      <c r="AO55" s="12">
        <v>0</v>
      </c>
      <c r="AP55" s="12">
        <v>0</v>
      </c>
      <c r="AQ55" s="12">
        <v>0.57845999999999997</v>
      </c>
      <c r="AU55" s="12">
        <v>51</v>
      </c>
      <c r="AV55" s="12">
        <v>0.54330000000000001</v>
      </c>
      <c r="AW55" s="12">
        <v>0.60131000000000001</v>
      </c>
      <c r="AX55" s="12">
        <v>0.41549000000000003</v>
      </c>
    </row>
    <row r="56" spans="38:50" x14ac:dyDescent="0.3">
      <c r="AL56" s="12"/>
      <c r="AM56" s="12"/>
      <c r="AN56" s="12"/>
      <c r="AO56" s="12"/>
      <c r="AP56" s="12"/>
      <c r="AQ56" s="12"/>
      <c r="AU56" s="12">
        <v>52</v>
      </c>
      <c r="AV56" s="12">
        <v>0.56762000000000001</v>
      </c>
      <c r="AW56" s="12">
        <v>0.49146000000000001</v>
      </c>
      <c r="AX56" s="12">
        <v>0.46578000000000003</v>
      </c>
    </row>
    <row r="57" spans="38:50" x14ac:dyDescent="0.3">
      <c r="AL57" s="12"/>
      <c r="AM57" s="12"/>
      <c r="AN57" s="12"/>
      <c r="AO57" s="12"/>
      <c r="AP57" s="12"/>
      <c r="AQ57" s="12"/>
      <c r="AU57" s="12">
        <v>53</v>
      </c>
      <c r="AV57" s="12">
        <v>0.52286999999999995</v>
      </c>
      <c r="AW57" s="12">
        <v>0.57672000000000001</v>
      </c>
      <c r="AX57" s="12">
        <v>0.43748000000000004</v>
      </c>
    </row>
    <row r="58" spans="38:50" x14ac:dyDescent="0.3">
      <c r="AL58" s="12"/>
      <c r="AM58" s="12"/>
      <c r="AN58" s="12"/>
      <c r="AO58" s="12"/>
      <c r="AP58" s="12"/>
      <c r="AQ58" s="12"/>
      <c r="AU58" s="12">
        <v>54</v>
      </c>
      <c r="AV58" s="12">
        <v>0.61799999999999999</v>
      </c>
      <c r="AW58" s="12">
        <v>0.61329</v>
      </c>
      <c r="AX58" s="12">
        <v>0.44969000000000003</v>
      </c>
    </row>
    <row r="59" spans="38:50" x14ac:dyDescent="0.3">
      <c r="AL59" s="12"/>
      <c r="AM59" s="12"/>
      <c r="AN59" s="12"/>
      <c r="AO59" s="12"/>
      <c r="AP59" s="12"/>
      <c r="AQ59" s="12"/>
      <c r="AU59" s="12">
        <v>55</v>
      </c>
      <c r="AV59" s="12"/>
      <c r="AW59" s="12">
        <v>0.52397000000000005</v>
      </c>
      <c r="AX59" s="12">
        <v>0.39162000000000002</v>
      </c>
    </row>
    <row r="60" spans="38:50" x14ac:dyDescent="0.3">
      <c r="AL60" s="12"/>
      <c r="AM60" s="12"/>
      <c r="AN60" s="12"/>
      <c r="AO60" s="12"/>
      <c r="AP60" s="12"/>
      <c r="AQ60" s="12"/>
      <c r="AU60" s="12">
        <v>56</v>
      </c>
      <c r="AV60" s="12"/>
      <c r="AW60" s="12">
        <v>0.53558000000000006</v>
      </c>
      <c r="AX60" s="12">
        <v>0.38080999999999998</v>
      </c>
    </row>
    <row r="61" spans="38:50" x14ac:dyDescent="0.3">
      <c r="AL61" s="12"/>
      <c r="AM61" s="12"/>
      <c r="AN61" s="12"/>
      <c r="AO61" s="12"/>
      <c r="AP61" s="12"/>
      <c r="AQ61" s="12"/>
      <c r="AU61" s="12">
        <v>57</v>
      </c>
      <c r="AV61" s="12"/>
      <c r="AW61" s="12">
        <v>0.49929000000000001</v>
      </c>
      <c r="AX61" s="12">
        <v>0.44644999999999996</v>
      </c>
    </row>
    <row r="62" spans="38:50" x14ac:dyDescent="0.3">
      <c r="AL62" s="12"/>
      <c r="AM62" s="12"/>
      <c r="AN62" s="12"/>
      <c r="AO62" s="12"/>
      <c r="AP62" s="12"/>
      <c r="AQ62" s="12"/>
      <c r="AU62" s="12">
        <v>58</v>
      </c>
      <c r="AV62" s="12"/>
      <c r="AW62" s="12">
        <v>0.54108000000000001</v>
      </c>
      <c r="AX62" s="12">
        <v>0.40534999999999999</v>
      </c>
    </row>
    <row r="63" spans="38:50" x14ac:dyDescent="0.3">
      <c r="AL63" s="12"/>
      <c r="AM63" s="12"/>
      <c r="AN63" s="12"/>
      <c r="AO63" s="12"/>
      <c r="AP63" s="12"/>
      <c r="AQ63" s="12"/>
      <c r="AU63" s="12">
        <v>59</v>
      </c>
      <c r="AV63" s="12"/>
      <c r="AW63" s="12">
        <v>0.66145999999999994</v>
      </c>
      <c r="AX63" s="12">
        <v>0.46323999999999999</v>
      </c>
    </row>
    <row r="64" spans="38:50" x14ac:dyDescent="0.3">
      <c r="AL64" s="12"/>
      <c r="AM64" s="12"/>
      <c r="AN64" s="12"/>
      <c r="AO64" s="12"/>
      <c r="AP64" s="12"/>
      <c r="AQ64" s="12"/>
      <c r="AU64" s="12">
        <v>60</v>
      </c>
      <c r="AV64" s="12"/>
      <c r="AW64" s="12">
        <v>0.48246</v>
      </c>
      <c r="AX64" s="12">
        <v>0.54830000000000001</v>
      </c>
    </row>
    <row r="65" spans="38:50" x14ac:dyDescent="0.3">
      <c r="AL65" s="12"/>
      <c r="AM65" s="12"/>
      <c r="AN65" s="12"/>
      <c r="AO65" s="12"/>
      <c r="AP65" s="12"/>
      <c r="AQ65" s="12"/>
      <c r="AU65" s="12">
        <v>61</v>
      </c>
      <c r="AV65" s="12"/>
      <c r="AW65" s="12"/>
      <c r="AX65" s="12">
        <v>0.51827000000000001</v>
      </c>
    </row>
    <row r="66" spans="38:50" x14ac:dyDescent="0.3">
      <c r="AL66" s="12"/>
      <c r="AM66" s="12"/>
      <c r="AN66" s="12"/>
      <c r="AO66" s="12"/>
      <c r="AP66" s="12"/>
      <c r="AQ66" s="12"/>
      <c r="AU66" s="12">
        <v>62</v>
      </c>
      <c r="AV66" s="12"/>
      <c r="AW66" s="12"/>
      <c r="AX66" s="12">
        <v>0.45748999999999995</v>
      </c>
    </row>
    <row r="67" spans="38:50" x14ac:dyDescent="0.3">
      <c r="AL67" s="12"/>
      <c r="AM67" s="12"/>
      <c r="AN67" s="12"/>
      <c r="AO67" s="12"/>
      <c r="AP67" s="12"/>
      <c r="AQ67" s="12"/>
      <c r="AU67" s="12">
        <v>63</v>
      </c>
      <c r="AV67" s="12"/>
      <c r="AW67" s="12"/>
      <c r="AX67" s="12">
        <v>0.47536</v>
      </c>
    </row>
    <row r="68" spans="38:50" x14ac:dyDescent="0.3">
      <c r="AL68" s="12"/>
      <c r="AM68" s="12"/>
      <c r="AN68" s="12"/>
      <c r="AO68" s="12"/>
      <c r="AP68" s="12"/>
      <c r="AQ68" s="12"/>
      <c r="AU68" s="12">
        <v>64</v>
      </c>
      <c r="AV68" s="12"/>
      <c r="AW68" s="12"/>
      <c r="AX68" s="12">
        <v>0.56820999999999999</v>
      </c>
    </row>
    <row r="69" spans="38:50" x14ac:dyDescent="0.3">
      <c r="AL69" s="12"/>
      <c r="AM69" s="12"/>
      <c r="AN69" s="12"/>
      <c r="AO69" s="12"/>
      <c r="AP69" s="12"/>
      <c r="AQ69" s="12"/>
      <c r="AU69" s="12"/>
      <c r="AV69" s="12"/>
      <c r="AW69" s="12"/>
      <c r="AX69" s="12"/>
    </row>
    <row r="70" spans="38:50" x14ac:dyDescent="0.3">
      <c r="AL70" s="12"/>
      <c r="AM70" s="12"/>
      <c r="AN70" s="12"/>
      <c r="AO70" s="12"/>
      <c r="AP70" s="12"/>
      <c r="AQ70" s="12"/>
      <c r="AU70" s="12"/>
      <c r="AV70" s="12"/>
      <c r="AW70" s="12"/>
      <c r="AX70" s="12"/>
    </row>
    <row r="71" spans="38:50" x14ac:dyDescent="0.3">
      <c r="AL71" s="12"/>
      <c r="AM71" s="12"/>
      <c r="AN71" s="12"/>
      <c r="AO71" s="12"/>
      <c r="AP71" s="12"/>
      <c r="AQ71" s="12"/>
      <c r="AU71" s="12"/>
      <c r="AV71" s="12"/>
      <c r="AW71" s="12"/>
      <c r="AX71" s="12"/>
    </row>
    <row r="72" spans="38:50" x14ac:dyDescent="0.3">
      <c r="AL72" s="12"/>
      <c r="AM72" s="12"/>
      <c r="AN72" s="12"/>
      <c r="AO72" s="12"/>
      <c r="AP72" s="12"/>
      <c r="AQ72" s="12"/>
      <c r="AU72" s="12"/>
      <c r="AV72" s="12"/>
      <c r="AW72" s="12"/>
      <c r="AX72" s="12"/>
    </row>
    <row r="73" spans="38:50" x14ac:dyDescent="0.3">
      <c r="AL73" s="12"/>
      <c r="AM73" s="12"/>
      <c r="AN73" s="12"/>
      <c r="AO73" s="12"/>
      <c r="AP73" s="12"/>
      <c r="AQ73" s="12"/>
      <c r="AU73" s="12"/>
      <c r="AV73" s="12"/>
      <c r="AW73" s="12"/>
      <c r="AX73" s="12"/>
    </row>
    <row r="74" spans="38:50" x14ac:dyDescent="0.3">
      <c r="AL74" s="12"/>
      <c r="AM74" s="12"/>
      <c r="AN74" s="12"/>
      <c r="AO74" s="12"/>
      <c r="AP74" s="12"/>
      <c r="AQ74" s="12"/>
      <c r="AU74" s="12"/>
      <c r="AV74" s="12"/>
      <c r="AW74" s="12"/>
      <c r="AX74" s="12"/>
    </row>
    <row r="75" spans="38:50" x14ac:dyDescent="0.3">
      <c r="AL75" s="12"/>
      <c r="AM75" s="12"/>
      <c r="AN75" s="12"/>
      <c r="AO75" s="12"/>
      <c r="AP75" s="12"/>
      <c r="AQ75" s="12"/>
      <c r="AU75" s="12"/>
      <c r="AV75" s="12"/>
      <c r="AW75" s="12"/>
      <c r="AX75" s="12"/>
    </row>
    <row r="76" spans="38:50" x14ac:dyDescent="0.3">
      <c r="AL76" s="12"/>
      <c r="AM76" s="12"/>
      <c r="AN76" s="12"/>
      <c r="AO76" s="12"/>
      <c r="AP76" s="12"/>
      <c r="AQ76" s="12"/>
      <c r="AU76" s="12"/>
      <c r="AV76" s="12"/>
      <c r="AW76" s="12"/>
      <c r="AX76" s="12"/>
    </row>
    <row r="77" spans="38:50" x14ac:dyDescent="0.3">
      <c r="AL77" s="12"/>
      <c r="AM77" s="12"/>
      <c r="AN77" s="12"/>
      <c r="AO77" s="12"/>
      <c r="AP77" s="12"/>
      <c r="AQ77" s="12"/>
      <c r="AU77" s="12"/>
      <c r="AV77" s="12"/>
      <c r="AW77" s="12"/>
      <c r="AX77" s="12"/>
    </row>
    <row r="78" spans="38:50" x14ac:dyDescent="0.3">
      <c r="AL78" s="12"/>
      <c r="AM78" s="12"/>
      <c r="AN78" s="12"/>
      <c r="AO78" s="12"/>
      <c r="AP78" s="12"/>
      <c r="AQ78" s="12"/>
      <c r="AU78" s="12"/>
      <c r="AV78" s="12"/>
      <c r="AW78" s="12"/>
      <c r="AX78" s="12"/>
    </row>
    <row r="79" spans="38:50" x14ac:dyDescent="0.3">
      <c r="AL79" s="12"/>
      <c r="AM79" s="12"/>
      <c r="AN79" s="12"/>
      <c r="AO79" s="12"/>
      <c r="AP79" s="12"/>
      <c r="AQ79" s="12"/>
      <c r="AU79" s="12"/>
      <c r="AV79" s="12"/>
      <c r="AW79" s="12"/>
      <c r="AX79" s="12"/>
    </row>
  </sheetData>
  <mergeCells count="15">
    <mergeCell ref="AL1:AQ1"/>
    <mergeCell ref="AU1:AX1"/>
    <mergeCell ref="AL2:AQ2"/>
    <mergeCell ref="AU2:AX2"/>
    <mergeCell ref="AD14:AH14"/>
    <mergeCell ref="F23:M23"/>
    <mergeCell ref="F1:G1"/>
    <mergeCell ref="J1:Q1"/>
    <mergeCell ref="U1:Y1"/>
    <mergeCell ref="AD1:AH1"/>
    <mergeCell ref="U2:Y2"/>
    <mergeCell ref="AD2:AH2"/>
    <mergeCell ref="AD15:AH15"/>
    <mergeCell ref="U14:Y14"/>
    <mergeCell ref="U15:Y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ACC4-E5E0-4438-B16D-C83DB27B9F73}">
  <dimension ref="A1:AR109"/>
  <sheetViews>
    <sheetView zoomScale="70" zoomScaleNormal="70" workbookViewId="0">
      <selection activeCell="E23" sqref="E23:L23"/>
    </sheetView>
  </sheetViews>
  <sheetFormatPr defaultRowHeight="15.6" x14ac:dyDescent="0.3"/>
  <cols>
    <col min="1" max="1" width="41.44140625" style="2" customWidth="1"/>
    <col min="2" max="5" width="21.6640625" style="2"/>
    <col min="6" max="6" width="21.6640625" style="2" customWidth="1"/>
    <col min="7" max="7" width="21.6640625" style="2"/>
    <col min="8" max="9" width="8.44140625" style="2" customWidth="1"/>
    <col min="10" max="11" width="9.88671875" style="2" customWidth="1"/>
    <col min="12" max="12" width="21.6640625" style="2"/>
    <col min="13" max="13" width="39.44140625" style="2" customWidth="1"/>
    <col min="14" max="14" width="21.6640625" style="2"/>
    <col min="15" max="15" width="8.44140625" style="2" customWidth="1"/>
    <col min="16" max="16" width="13.33203125" style="2" customWidth="1"/>
    <col min="17" max="17" width="4.5546875" style="2" customWidth="1"/>
    <col min="18" max="18" width="7.109375" style="2" customWidth="1"/>
    <col min="19" max="19" width="8" style="2" customWidth="1"/>
    <col min="20" max="20" width="8.33203125" style="2" customWidth="1"/>
    <col min="21" max="21" width="11.6640625" style="2" customWidth="1"/>
    <col min="22" max="22" width="12.21875" style="2" customWidth="1"/>
    <col min="23" max="23" width="11.88671875" style="2" customWidth="1"/>
    <col min="24" max="24" width="12.77734375" style="2" customWidth="1"/>
    <col min="25" max="25" width="14.6640625" style="2" customWidth="1"/>
    <col min="26" max="27" width="21.6640625" style="2"/>
    <col min="28" max="28" width="8.77734375" style="2" customWidth="1"/>
    <col min="29" max="29" width="11.88671875" style="2" customWidth="1"/>
    <col min="30" max="32" width="8.88671875" style="2"/>
    <col min="33" max="33" width="8.88671875" style="12"/>
    <col min="34" max="34" width="16.5546875" style="12" customWidth="1"/>
    <col min="35" max="37" width="8.88671875" style="12"/>
    <col min="38" max="38" width="14.5546875" style="12" customWidth="1"/>
    <col min="39" max="39" width="8.88671875" style="12"/>
    <col min="40" max="40" width="17.33203125" style="12" customWidth="1"/>
    <col min="41" max="41" width="12.6640625" style="12" customWidth="1"/>
    <col min="42" max="42" width="11.77734375" style="12" customWidth="1"/>
    <col min="43" max="43" width="12.88671875" style="12" customWidth="1"/>
    <col min="44" max="44" width="15.33203125" style="12" customWidth="1"/>
    <col min="45" max="16384" width="8.88671875" style="12"/>
  </cols>
  <sheetData>
    <row r="1" spans="1:44" x14ac:dyDescent="0.3">
      <c r="A1" s="45" t="s">
        <v>29</v>
      </c>
      <c r="B1" s="45"/>
      <c r="C1" s="45"/>
      <c r="D1" s="6"/>
      <c r="E1" s="45" t="s">
        <v>42</v>
      </c>
      <c r="F1" s="45"/>
      <c r="I1" s="45" t="s">
        <v>50</v>
      </c>
      <c r="J1" s="45"/>
      <c r="K1" s="45"/>
      <c r="L1" s="45"/>
      <c r="M1" s="45"/>
      <c r="N1" s="45"/>
      <c r="O1" s="45"/>
      <c r="P1" s="45"/>
      <c r="Q1" s="7"/>
      <c r="R1" s="7"/>
      <c r="S1" s="7"/>
      <c r="T1" s="60" t="s">
        <v>63</v>
      </c>
      <c r="U1" s="60"/>
      <c r="V1" s="60"/>
      <c r="W1" s="60"/>
      <c r="X1" s="60"/>
      <c r="Y1" s="60"/>
      <c r="Z1" s="7"/>
      <c r="AA1" s="7"/>
      <c r="AB1" s="49" t="s">
        <v>58</v>
      </c>
      <c r="AC1" s="49"/>
      <c r="AD1" s="49"/>
      <c r="AE1" s="49"/>
      <c r="AF1" s="7"/>
      <c r="AH1" s="60" t="s">
        <v>181</v>
      </c>
      <c r="AI1" s="60"/>
      <c r="AJ1" s="60"/>
      <c r="AK1" s="60"/>
      <c r="AL1" s="60"/>
      <c r="AN1" s="60" t="s">
        <v>181</v>
      </c>
      <c r="AO1" s="60"/>
      <c r="AP1" s="60"/>
      <c r="AQ1" s="60"/>
      <c r="AR1" s="60"/>
    </row>
    <row r="2" spans="1:44" ht="16.2" thickBot="1" x14ac:dyDescent="0.35">
      <c r="D2" s="1"/>
      <c r="J2" s="1" t="s">
        <v>43</v>
      </c>
      <c r="K2" s="1" t="s">
        <v>4</v>
      </c>
      <c r="L2" s="1" t="s">
        <v>44</v>
      </c>
      <c r="M2" s="1" t="s">
        <v>45</v>
      </c>
      <c r="N2" s="1" t="s">
        <v>46</v>
      </c>
      <c r="O2" s="1" t="s">
        <v>47</v>
      </c>
      <c r="P2" s="1" t="s">
        <v>48</v>
      </c>
      <c r="T2" s="47"/>
      <c r="U2" s="47"/>
      <c r="V2" s="47"/>
      <c r="W2" s="47"/>
      <c r="X2" s="47"/>
      <c r="Y2" s="47"/>
      <c r="AB2" s="14"/>
      <c r="AC2" s="47" t="s">
        <v>54</v>
      </c>
      <c r="AD2" s="47"/>
      <c r="AE2" s="47"/>
      <c r="AH2" s="50"/>
      <c r="AI2" s="50"/>
      <c r="AJ2" s="50"/>
      <c r="AK2" s="50"/>
      <c r="AL2" s="50"/>
      <c r="AN2" s="50"/>
      <c r="AO2" s="50"/>
      <c r="AP2" s="50"/>
      <c r="AQ2" s="50"/>
      <c r="AR2" s="50"/>
    </row>
    <row r="3" spans="1:44" ht="16.8" thickTop="1" thickBot="1" x14ac:dyDescent="0.35">
      <c r="A3" s="2" t="s">
        <v>60</v>
      </c>
      <c r="D3" s="1"/>
      <c r="E3" s="40" t="s">
        <v>0</v>
      </c>
      <c r="F3" s="41" t="s">
        <v>54</v>
      </c>
      <c r="G3" s="1"/>
      <c r="H3" s="1"/>
      <c r="I3" s="40" t="s">
        <v>64</v>
      </c>
      <c r="J3" s="41" t="s">
        <v>17</v>
      </c>
      <c r="K3" s="41" t="s">
        <v>49</v>
      </c>
      <c r="L3" s="41">
        <v>4.5</v>
      </c>
      <c r="M3" s="41">
        <v>4.5</v>
      </c>
      <c r="N3" s="41">
        <v>0</v>
      </c>
      <c r="O3" s="41">
        <v>7.5</v>
      </c>
      <c r="P3" s="41" t="s">
        <v>49</v>
      </c>
      <c r="T3" s="2" t="s">
        <v>53</v>
      </c>
      <c r="U3" s="2" t="s">
        <v>77</v>
      </c>
      <c r="V3" s="2" t="s">
        <v>78</v>
      </c>
      <c r="W3" s="2" t="s">
        <v>79</v>
      </c>
      <c r="X3" s="2" t="s">
        <v>90</v>
      </c>
      <c r="Y3" s="2" t="s">
        <v>91</v>
      </c>
      <c r="AB3" s="2" t="s">
        <v>53</v>
      </c>
      <c r="AC3" s="2" t="s">
        <v>73</v>
      </c>
      <c r="AD3" s="2" t="s">
        <v>74</v>
      </c>
      <c r="AE3" s="2" t="s">
        <v>75</v>
      </c>
      <c r="AH3" s="8" t="s">
        <v>55</v>
      </c>
      <c r="AI3" s="8" t="s">
        <v>64</v>
      </c>
      <c r="AJ3" s="8" t="s">
        <v>56</v>
      </c>
      <c r="AK3" s="8" t="s">
        <v>52</v>
      </c>
      <c r="AL3" s="8" t="s">
        <v>64</v>
      </c>
      <c r="AN3" s="8" t="s">
        <v>55</v>
      </c>
      <c r="AO3" s="8" t="s">
        <v>64</v>
      </c>
      <c r="AP3" s="8" t="s">
        <v>56</v>
      </c>
      <c r="AQ3" s="8" t="s">
        <v>52</v>
      </c>
      <c r="AR3" s="8" t="s">
        <v>64</v>
      </c>
    </row>
    <row r="4" spans="1:44" ht="16.2" thickTop="1" x14ac:dyDescent="0.3">
      <c r="D4" s="1"/>
      <c r="E4" s="40"/>
      <c r="F4" s="41"/>
      <c r="G4" s="1"/>
      <c r="I4" s="40" t="s">
        <v>51</v>
      </c>
      <c r="J4" s="41" t="s">
        <v>17</v>
      </c>
      <c r="K4" s="41">
        <v>0.25</v>
      </c>
      <c r="L4" s="41">
        <v>3.6</v>
      </c>
      <c r="M4" s="41">
        <v>6</v>
      </c>
      <c r="N4" s="41">
        <v>-2.4</v>
      </c>
      <c r="O4" s="41">
        <v>3</v>
      </c>
      <c r="P4" s="41" t="s">
        <v>49</v>
      </c>
      <c r="T4" s="12">
        <v>0</v>
      </c>
      <c r="U4" s="12">
        <v>150.732193</v>
      </c>
      <c r="V4" s="12">
        <v>169.786697</v>
      </c>
      <c r="W4" s="12">
        <v>141.12033099999999</v>
      </c>
      <c r="X4" s="12">
        <v>146.58642599999999</v>
      </c>
      <c r="Y4" s="12">
        <v>82.876694000000001</v>
      </c>
      <c r="AB4" s="12">
        <v>0</v>
      </c>
      <c r="AC4" s="12">
        <v>242.48152200000001</v>
      </c>
      <c r="AD4" s="12">
        <v>201.42948899999999</v>
      </c>
      <c r="AE4" s="12">
        <v>223.64506499999999</v>
      </c>
      <c r="AH4" s="19" t="s">
        <v>77</v>
      </c>
      <c r="AI4" s="21">
        <v>156.24556000000001</v>
      </c>
      <c r="AJ4" s="21">
        <v>162.64456999999999</v>
      </c>
      <c r="AK4" s="21">
        <v>151.67115999999999</v>
      </c>
      <c r="AL4" s="21">
        <v>220.30609999999999</v>
      </c>
      <c r="AN4" s="19" t="s">
        <v>77</v>
      </c>
      <c r="AO4" s="21">
        <f>(AI4*100)/$AI4</f>
        <v>100</v>
      </c>
      <c r="AP4" s="21">
        <f t="shared" ref="AP4:AR8" si="0">(AJ4*100)/$AI4</f>
        <v>104.09548277723859</v>
      </c>
      <c r="AQ4" s="21">
        <f t="shared" si="0"/>
        <v>97.072300806499698</v>
      </c>
      <c r="AR4" s="21">
        <f t="shared" si="0"/>
        <v>140.99991065346109</v>
      </c>
    </row>
    <row r="5" spans="1:44" x14ac:dyDescent="0.3">
      <c r="A5" s="2" t="s">
        <v>167</v>
      </c>
      <c r="D5" s="1"/>
      <c r="E5" s="40" t="s">
        <v>3</v>
      </c>
      <c r="F5" s="41" t="s">
        <v>62</v>
      </c>
      <c r="G5" s="1"/>
      <c r="H5" s="4"/>
      <c r="I5" s="40" t="s">
        <v>52</v>
      </c>
      <c r="J5" s="41" t="s">
        <v>17</v>
      </c>
      <c r="K5" s="41" t="s">
        <v>49</v>
      </c>
      <c r="L5" s="41">
        <v>4.5999999999999996</v>
      </c>
      <c r="M5" s="41">
        <v>4.3330000000000002</v>
      </c>
      <c r="N5" s="41">
        <v>0.26669999999999999</v>
      </c>
      <c r="O5" s="41">
        <v>7</v>
      </c>
      <c r="P5" s="41" t="s">
        <v>49</v>
      </c>
      <c r="T5" s="12">
        <v>1</v>
      </c>
      <c r="U5" s="12">
        <v>147.06926000000001</v>
      </c>
      <c r="V5" s="12">
        <v>228.259995</v>
      </c>
      <c r="W5" s="12">
        <v>143.99234000000001</v>
      </c>
      <c r="X5" s="12">
        <v>137.14219700000001</v>
      </c>
      <c r="Y5" s="12">
        <v>84.466758999999996</v>
      </c>
      <c r="AB5" s="12">
        <v>1</v>
      </c>
      <c r="AC5" s="12">
        <v>235.326752</v>
      </c>
      <c r="AD5" s="12">
        <v>206.48333700000001</v>
      </c>
      <c r="AE5" s="12">
        <v>221.91587799999999</v>
      </c>
      <c r="AH5" s="19" t="s">
        <v>78</v>
      </c>
      <c r="AI5" s="19">
        <v>197.96476000000001</v>
      </c>
      <c r="AJ5" s="19">
        <v>154.29754</v>
      </c>
      <c r="AK5" s="19">
        <v>211.71646999999999</v>
      </c>
      <c r="AL5" s="19">
        <v>257.78467000000001</v>
      </c>
      <c r="AN5" s="19" t="s">
        <v>78</v>
      </c>
      <c r="AO5" s="19">
        <f t="shared" ref="AO5:AO8" si="1">(AI5*100)/$AI5</f>
        <v>100</v>
      </c>
      <c r="AP5" s="19">
        <f t="shared" si="0"/>
        <v>77.941922592687703</v>
      </c>
      <c r="AQ5" s="19">
        <f t="shared" si="0"/>
        <v>106.94654442538155</v>
      </c>
      <c r="AR5" s="19">
        <f t="shared" si="0"/>
        <v>130.21745385390813</v>
      </c>
    </row>
    <row r="6" spans="1:44" x14ac:dyDescent="0.3">
      <c r="D6" s="1"/>
      <c r="E6" s="40" t="s">
        <v>2</v>
      </c>
      <c r="F6" s="41" t="s">
        <v>2</v>
      </c>
      <c r="G6" s="1"/>
      <c r="H6" s="4"/>
      <c r="I6" s="40" t="s">
        <v>76</v>
      </c>
      <c r="J6" s="41" t="s">
        <v>17</v>
      </c>
      <c r="K6" s="41">
        <v>0.78571400000000002</v>
      </c>
      <c r="L6" s="41">
        <v>4.8</v>
      </c>
      <c r="M6" s="41">
        <v>4</v>
      </c>
      <c r="N6" s="41">
        <v>0.8</v>
      </c>
      <c r="O6" s="41">
        <v>6</v>
      </c>
      <c r="P6" s="41" t="s">
        <v>49</v>
      </c>
      <c r="T6" s="12">
        <v>2</v>
      </c>
      <c r="U6" s="12">
        <v>148.391098</v>
      </c>
      <c r="V6" s="12">
        <v>129.402863</v>
      </c>
      <c r="W6" s="12">
        <v>141.98577900000001</v>
      </c>
      <c r="X6" s="12">
        <v>126.126572</v>
      </c>
      <c r="Y6" s="12">
        <v>74.473479999999995</v>
      </c>
      <c r="AB6" s="12">
        <v>2</v>
      </c>
      <c r="AC6" s="12">
        <v>237.974335</v>
      </c>
      <c r="AD6" s="12">
        <v>122.410156</v>
      </c>
      <c r="AE6" s="12">
        <v>221.741333</v>
      </c>
      <c r="AH6" s="19" t="s">
        <v>79</v>
      </c>
      <c r="AI6" s="19">
        <v>118.15752000000001</v>
      </c>
      <c r="AJ6" s="19">
        <v>125.4594</v>
      </c>
      <c r="AK6" s="19">
        <v>128.70265000000001</v>
      </c>
      <c r="AL6" s="19">
        <v>117.0797</v>
      </c>
      <c r="AN6" s="19" t="s">
        <v>79</v>
      </c>
      <c r="AO6" s="19">
        <f t="shared" si="1"/>
        <v>100</v>
      </c>
      <c r="AP6" s="19">
        <f t="shared" si="0"/>
        <v>106.1797844098285</v>
      </c>
      <c r="AQ6" s="19">
        <f t="shared" si="0"/>
        <v>108.92463721310332</v>
      </c>
      <c r="AR6" s="19">
        <f t="shared" si="0"/>
        <v>99.087810915462683</v>
      </c>
    </row>
    <row r="7" spans="1:44" x14ac:dyDescent="0.3">
      <c r="A7" s="2" t="s">
        <v>22</v>
      </c>
      <c r="D7" s="1"/>
      <c r="E7" s="40" t="s">
        <v>1</v>
      </c>
      <c r="F7" s="41" t="s">
        <v>21</v>
      </c>
      <c r="G7" s="1"/>
      <c r="H7" s="4"/>
      <c r="I7" s="4"/>
      <c r="K7" s="1"/>
      <c r="L7" s="1"/>
      <c r="M7" s="1"/>
      <c r="N7" s="1"/>
      <c r="O7" s="4"/>
      <c r="P7" s="4"/>
      <c r="T7" s="12">
        <v>3</v>
      </c>
      <c r="U7" s="12">
        <v>141.09281899999999</v>
      </c>
      <c r="V7" s="12">
        <v>158.27198799999999</v>
      </c>
      <c r="W7" s="12">
        <v>142.52761799999999</v>
      </c>
      <c r="X7" s="12">
        <v>134.249481</v>
      </c>
      <c r="Y7" s="12">
        <v>78.752159000000006</v>
      </c>
      <c r="AB7" s="12">
        <v>3</v>
      </c>
      <c r="AC7" s="12">
        <v>244.09153699999999</v>
      </c>
      <c r="AD7" s="12">
        <v>256.893036</v>
      </c>
      <c r="AE7" s="12">
        <v>224.02179000000001</v>
      </c>
      <c r="AH7" s="19" t="s">
        <v>90</v>
      </c>
      <c r="AI7" s="19">
        <v>138.66579999999999</v>
      </c>
      <c r="AJ7" s="19">
        <v>139.47398999999999</v>
      </c>
      <c r="AK7" s="19">
        <v>145.36999</v>
      </c>
      <c r="AL7" s="19">
        <v>189.98895999999999</v>
      </c>
      <c r="AN7" s="19" t="s">
        <v>90</v>
      </c>
      <c r="AO7" s="19">
        <f t="shared" si="1"/>
        <v>100</v>
      </c>
      <c r="AP7" s="19">
        <f t="shared" si="0"/>
        <v>100.58283296962914</v>
      </c>
      <c r="AQ7" s="19">
        <f t="shared" si="0"/>
        <v>104.83478262123754</v>
      </c>
      <c r="AR7" s="19">
        <f t="shared" si="0"/>
        <v>137.01212555655397</v>
      </c>
    </row>
    <row r="8" spans="1:44" ht="16.2" thickBot="1" x14ac:dyDescent="0.35">
      <c r="D8" s="1"/>
      <c r="E8" s="40"/>
      <c r="F8" s="41"/>
      <c r="G8" s="1"/>
      <c r="H8" s="4"/>
      <c r="I8" s="4"/>
      <c r="K8" s="1"/>
      <c r="L8" s="1"/>
      <c r="M8" s="1"/>
      <c r="N8" s="1"/>
      <c r="T8" s="12">
        <v>4</v>
      </c>
      <c r="U8" s="12">
        <v>149.412643</v>
      </c>
      <c r="V8" s="12">
        <v>112.943153</v>
      </c>
      <c r="W8" s="12">
        <v>121.16821299999999</v>
      </c>
      <c r="X8" s="12">
        <v>149.695145</v>
      </c>
      <c r="Y8" s="12">
        <v>89.070374000000001</v>
      </c>
      <c r="AB8" s="12">
        <v>4</v>
      </c>
      <c r="AC8" s="12">
        <v>247.304901</v>
      </c>
      <c r="AD8" s="12">
        <v>212.206253</v>
      </c>
      <c r="AE8" s="12">
        <v>224.54795799999999</v>
      </c>
      <c r="AH8" s="20" t="s">
        <v>91</v>
      </c>
      <c r="AI8" s="20">
        <v>123.68728</v>
      </c>
      <c r="AJ8" s="20">
        <v>121.59010000000001</v>
      </c>
      <c r="AK8" s="20">
        <v>96.171340999999998</v>
      </c>
      <c r="AL8" s="20">
        <v>233.79033999999999</v>
      </c>
      <c r="AN8" s="20" t="s">
        <v>91</v>
      </c>
      <c r="AO8" s="20">
        <f t="shared" si="1"/>
        <v>100</v>
      </c>
      <c r="AP8" s="20">
        <f t="shared" si="0"/>
        <v>98.304449738081388</v>
      </c>
      <c r="AQ8" s="20">
        <f t="shared" si="0"/>
        <v>77.753622684563837</v>
      </c>
      <c r="AR8" s="20">
        <f t="shared" si="0"/>
        <v>189.01728617526393</v>
      </c>
    </row>
    <row r="9" spans="1:44" ht="16.2" thickTop="1" x14ac:dyDescent="0.3">
      <c r="A9" s="2" t="s">
        <v>23</v>
      </c>
      <c r="D9" s="1"/>
      <c r="E9" s="40" t="s">
        <v>30</v>
      </c>
      <c r="F9" s="41"/>
      <c r="G9" s="1"/>
      <c r="K9" s="1"/>
      <c r="L9" s="1"/>
      <c r="M9" s="1"/>
      <c r="N9" s="1"/>
      <c r="T9" s="12">
        <v>5</v>
      </c>
      <c r="U9" s="12">
        <v>151.48069799999999</v>
      </c>
      <c r="V9" s="12">
        <v>139.618301</v>
      </c>
      <c r="W9" s="12">
        <v>111.04995</v>
      </c>
      <c r="X9" s="12">
        <v>157.585159</v>
      </c>
      <c r="Y9" s="12">
        <v>89.196678000000006</v>
      </c>
      <c r="AB9" s="12">
        <v>5</v>
      </c>
      <c r="AC9" s="12">
        <v>241.44750999999999</v>
      </c>
      <c r="AD9" s="12">
        <v>217.116547</v>
      </c>
      <c r="AE9" s="12">
        <v>222.75149500000001</v>
      </c>
    </row>
    <row r="10" spans="1:44" x14ac:dyDescent="0.3">
      <c r="D10" s="1"/>
      <c r="E10" s="40" t="s">
        <v>31</v>
      </c>
      <c r="F10" s="41" t="s">
        <v>32</v>
      </c>
      <c r="G10" s="1"/>
      <c r="K10" s="1"/>
      <c r="L10" s="1"/>
      <c r="M10" s="1"/>
      <c r="N10" s="1"/>
      <c r="T10" s="12">
        <v>6</v>
      </c>
      <c r="U10" s="12">
        <v>165.132172</v>
      </c>
      <c r="V10" s="12">
        <v>198.85824600000001</v>
      </c>
      <c r="W10" s="12">
        <v>115.601906</v>
      </c>
      <c r="X10" s="12">
        <v>146.826965</v>
      </c>
      <c r="Y10" s="12">
        <v>211.28433200000001</v>
      </c>
      <c r="AB10" s="12">
        <v>6</v>
      </c>
      <c r="AC10" s="12">
        <v>246.73129299999999</v>
      </c>
      <c r="AD10" s="12">
        <v>231.61767599999999</v>
      </c>
      <c r="AE10" s="12">
        <v>225.10253900000001</v>
      </c>
    </row>
    <row r="11" spans="1:44" x14ac:dyDescent="0.3">
      <c r="A11" s="2" t="s">
        <v>24</v>
      </c>
      <c r="B11" s="2" t="s">
        <v>25</v>
      </c>
      <c r="C11" s="2" t="s">
        <v>26</v>
      </c>
      <c r="D11" s="1"/>
      <c r="E11" s="40" t="s">
        <v>33</v>
      </c>
      <c r="F11" s="41" t="s">
        <v>34</v>
      </c>
      <c r="G11" s="1"/>
      <c r="K11" s="1"/>
      <c r="L11" s="1"/>
      <c r="M11" s="1"/>
      <c r="N11" s="1"/>
      <c r="T11" s="12">
        <v>7</v>
      </c>
      <c r="U11" s="12">
        <v>140.222534</v>
      </c>
      <c r="V11" s="12">
        <v>201.91888399999999</v>
      </c>
      <c r="W11" s="12">
        <v>122.710381</v>
      </c>
      <c r="X11" s="12">
        <v>137.557129</v>
      </c>
      <c r="Y11" s="12">
        <v>158.94966099999999</v>
      </c>
      <c r="AB11" s="12">
        <v>7</v>
      </c>
      <c r="AC11" s="12">
        <v>252.81883199999999</v>
      </c>
      <c r="AD11" s="12">
        <v>246.593109</v>
      </c>
      <c r="AE11" s="12">
        <v>220.84262100000001</v>
      </c>
    </row>
    <row r="12" spans="1:44" x14ac:dyDescent="0.3">
      <c r="D12" s="1"/>
      <c r="E12" s="40" t="s">
        <v>35</v>
      </c>
      <c r="F12" s="41" t="s">
        <v>36</v>
      </c>
      <c r="G12" s="1"/>
      <c r="K12" s="1"/>
      <c r="L12" s="1"/>
      <c r="M12" s="1"/>
      <c r="N12" s="1"/>
      <c r="T12" s="12">
        <v>8</v>
      </c>
      <c r="U12" s="12">
        <v>150.59869399999999</v>
      </c>
      <c r="V12" s="12">
        <v>200.89790300000001</v>
      </c>
      <c r="W12" s="12">
        <v>120.646591</v>
      </c>
      <c r="X12" s="12">
        <v>141.142471</v>
      </c>
      <c r="Y12" s="12">
        <v>89.292548999999994</v>
      </c>
      <c r="AB12" s="12">
        <v>8</v>
      </c>
      <c r="AC12" s="12">
        <v>252.122772</v>
      </c>
      <c r="AD12" s="12">
        <v>232.010391</v>
      </c>
      <c r="AE12" s="12">
        <v>220.05616800000001</v>
      </c>
    </row>
    <row r="13" spans="1:44" x14ac:dyDescent="0.3">
      <c r="A13" s="2" t="s">
        <v>27</v>
      </c>
      <c r="B13" s="2" t="s">
        <v>28</v>
      </c>
      <c r="C13" s="2" t="s">
        <v>184</v>
      </c>
      <c r="D13" s="1"/>
      <c r="E13" s="40" t="s">
        <v>37</v>
      </c>
      <c r="F13" s="41" t="s">
        <v>38</v>
      </c>
      <c r="G13" s="1"/>
      <c r="K13" s="1"/>
      <c r="L13" s="1"/>
      <c r="M13" s="1"/>
      <c r="N13" s="1"/>
      <c r="T13" s="12">
        <v>9</v>
      </c>
      <c r="U13" s="12">
        <v>160.588852</v>
      </c>
      <c r="V13" s="12">
        <v>197.008835</v>
      </c>
      <c r="W13" s="12">
        <v>116.15273999999999</v>
      </c>
      <c r="X13" s="12">
        <v>148.52932699999999</v>
      </c>
      <c r="Y13" s="12">
        <v>84.921561999999994</v>
      </c>
      <c r="AB13" s="12">
        <v>9</v>
      </c>
      <c r="AC13" s="12">
        <v>251.81723</v>
      </c>
      <c r="AD13" s="12">
        <v>245.61329699999999</v>
      </c>
      <c r="AE13" s="12">
        <v>227.63223300000001</v>
      </c>
      <c r="AH13" s="49" t="s">
        <v>151</v>
      </c>
      <c r="AI13" s="49"/>
      <c r="AJ13" s="49"/>
      <c r="AK13" s="49"/>
      <c r="AL13" s="49"/>
      <c r="AM13"/>
      <c r="AN13" s="49" t="s">
        <v>151</v>
      </c>
      <c r="AO13" s="49"/>
      <c r="AP13" s="49"/>
      <c r="AQ13" s="49"/>
      <c r="AR13" s="49"/>
    </row>
    <row r="14" spans="1:44" ht="16.2" thickBot="1" x14ac:dyDescent="0.35">
      <c r="D14" s="1"/>
      <c r="E14" s="40" t="s">
        <v>39</v>
      </c>
      <c r="F14" s="41">
        <v>0.05</v>
      </c>
      <c r="G14" s="1"/>
      <c r="K14" s="1"/>
      <c r="L14" s="1"/>
      <c r="M14" s="1"/>
      <c r="N14" s="1"/>
      <c r="T14" s="12">
        <v>10</v>
      </c>
      <c r="U14" s="12">
        <v>140.75953699999999</v>
      </c>
      <c r="V14" s="12">
        <v>197.56184400000001</v>
      </c>
      <c r="W14" s="12">
        <v>113.737846</v>
      </c>
      <c r="X14" s="12">
        <v>149.593872</v>
      </c>
      <c r="Y14" s="12">
        <v>86.594268999999997</v>
      </c>
      <c r="AB14" s="12">
        <v>10</v>
      </c>
      <c r="AC14" s="12">
        <v>251.01222200000001</v>
      </c>
      <c r="AD14" s="12">
        <v>236.77156099999999</v>
      </c>
      <c r="AE14" s="12">
        <v>227.48954800000001</v>
      </c>
      <c r="AH14" s="50"/>
      <c r="AI14" s="50"/>
      <c r="AJ14" s="50"/>
      <c r="AK14" s="50"/>
      <c r="AL14" s="50"/>
      <c r="AM14"/>
      <c r="AN14" s="50"/>
      <c r="AO14" s="50"/>
      <c r="AP14" s="50"/>
      <c r="AQ14" s="50"/>
      <c r="AR14" s="50"/>
    </row>
    <row r="15" spans="1:44" ht="16.8" thickTop="1" thickBot="1" x14ac:dyDescent="0.35">
      <c r="D15" s="1"/>
      <c r="E15" s="40"/>
      <c r="F15" s="41"/>
      <c r="G15" s="1"/>
      <c r="K15" s="1"/>
      <c r="L15" s="1"/>
      <c r="M15" s="1"/>
      <c r="N15" s="1"/>
      <c r="T15" s="12">
        <v>11</v>
      </c>
      <c r="U15" s="12">
        <v>152.41123999999999</v>
      </c>
      <c r="V15" s="12">
        <v>200.587433</v>
      </c>
      <c r="W15" s="12">
        <v>111.243843</v>
      </c>
      <c r="X15" s="12">
        <v>152.659943</v>
      </c>
      <c r="Y15" s="12">
        <v>91.230262999999994</v>
      </c>
      <c r="AB15" s="12">
        <v>11</v>
      </c>
      <c r="AC15" s="12">
        <v>252.34695400000001</v>
      </c>
      <c r="AD15" s="12">
        <v>180.37283300000001</v>
      </c>
      <c r="AE15" s="12">
        <v>224.10621599999999</v>
      </c>
      <c r="AH15" s="8" t="s">
        <v>55</v>
      </c>
      <c r="AI15" s="8" t="s">
        <v>64</v>
      </c>
      <c r="AJ15" s="8" t="s">
        <v>56</v>
      </c>
      <c r="AK15" s="8" t="s">
        <v>52</v>
      </c>
      <c r="AL15" s="8" t="s">
        <v>64</v>
      </c>
      <c r="AM15"/>
      <c r="AN15" s="8" t="s">
        <v>55</v>
      </c>
      <c r="AO15" s="8" t="s">
        <v>64</v>
      </c>
      <c r="AP15" s="8" t="s">
        <v>56</v>
      </c>
      <c r="AQ15" s="8" t="s">
        <v>52</v>
      </c>
      <c r="AR15" s="8" t="s">
        <v>64</v>
      </c>
    </row>
    <row r="16" spans="1:44" ht="16.2" thickTop="1" x14ac:dyDescent="0.3">
      <c r="D16" s="1"/>
      <c r="E16" s="40" t="s">
        <v>40</v>
      </c>
      <c r="F16" s="41">
        <v>4</v>
      </c>
      <c r="G16" s="1"/>
      <c r="K16" s="1"/>
      <c r="L16" s="1"/>
      <c r="M16" s="1"/>
      <c r="N16" s="1"/>
      <c r="T16" s="12">
        <v>12</v>
      </c>
      <c r="U16" s="12">
        <v>155.21586600000001</v>
      </c>
      <c r="V16" s="12">
        <v>198.632339</v>
      </c>
      <c r="W16" s="12">
        <v>112.56869500000001</v>
      </c>
      <c r="X16" s="12">
        <v>148.734894</v>
      </c>
      <c r="Y16" s="12">
        <v>92.155922000000004</v>
      </c>
      <c r="AB16" s="12">
        <v>12</v>
      </c>
      <c r="AC16" s="12">
        <v>252.72389200000001</v>
      </c>
      <c r="AD16" s="12">
        <v>203.72512800000001</v>
      </c>
      <c r="AE16" s="12">
        <v>227.57006799999999</v>
      </c>
      <c r="AH16" s="19" t="s">
        <v>73</v>
      </c>
      <c r="AI16" s="19">
        <v>252.11461</v>
      </c>
      <c r="AJ16" s="19">
        <v>254.58722</v>
      </c>
      <c r="AK16" s="19">
        <v>259.38114999999999</v>
      </c>
      <c r="AL16" s="19">
        <v>280.51299</v>
      </c>
      <c r="AM16"/>
      <c r="AN16" s="19" t="s">
        <v>73</v>
      </c>
      <c r="AO16" s="19">
        <f>(AI16*100)/$AI16</f>
        <v>100</v>
      </c>
      <c r="AP16" s="19">
        <f t="shared" ref="AP16:AP18" si="2">(AJ16*100)/$AI16</f>
        <v>100.98074839851606</v>
      </c>
      <c r="AQ16" s="19">
        <f t="shared" ref="AQ16:AQ18" si="3">(AK16*100)/$AI16</f>
        <v>102.88223677318818</v>
      </c>
      <c r="AR16" s="19">
        <f t="shared" ref="AR16:AR18" si="4">(AL16*100)/$AI16</f>
        <v>111.26407549328458</v>
      </c>
    </row>
    <row r="17" spans="4:44" x14ac:dyDescent="0.3">
      <c r="D17" s="1"/>
      <c r="E17" s="40" t="s">
        <v>41</v>
      </c>
      <c r="F17" s="41">
        <v>0</v>
      </c>
      <c r="G17" s="1"/>
      <c r="K17" s="1"/>
      <c r="L17" s="1"/>
      <c r="M17" s="1"/>
      <c r="N17" s="1"/>
      <c r="T17" s="12">
        <v>13</v>
      </c>
      <c r="U17" s="12">
        <v>156.60020399999999</v>
      </c>
      <c r="V17" s="12">
        <v>199.28881799999999</v>
      </c>
      <c r="W17" s="12">
        <v>116.031403</v>
      </c>
      <c r="X17" s="12">
        <v>130.662781</v>
      </c>
      <c r="Y17" s="12">
        <v>110.509995</v>
      </c>
      <c r="AB17" s="12">
        <v>13</v>
      </c>
      <c r="AC17" s="12">
        <v>252.68107599999999</v>
      </c>
      <c r="AD17" s="12">
        <v>249.38626099999999</v>
      </c>
      <c r="AE17" s="12">
        <v>229.40292400000001</v>
      </c>
      <c r="AH17" s="19" t="s">
        <v>74</v>
      </c>
      <c r="AI17" s="19">
        <v>186.92013</v>
      </c>
      <c r="AJ17" s="19">
        <v>206.27879999999999</v>
      </c>
      <c r="AK17" s="19">
        <v>188.62877</v>
      </c>
      <c r="AL17" s="19">
        <v>277.67471</v>
      </c>
      <c r="AM17"/>
      <c r="AN17" s="19" t="s">
        <v>74</v>
      </c>
      <c r="AO17" s="19">
        <f t="shared" ref="AO17:AO18" si="5">(AI17*100)/$AI17</f>
        <v>100</v>
      </c>
      <c r="AP17" s="19">
        <f t="shared" si="2"/>
        <v>110.35665340057274</v>
      </c>
      <c r="AQ17" s="19">
        <f t="shared" si="3"/>
        <v>100.91410165400592</v>
      </c>
      <c r="AR17" s="19">
        <f t="shared" si="4"/>
        <v>148.55259837450359</v>
      </c>
    </row>
    <row r="18" spans="4:44" x14ac:dyDescent="0.3">
      <c r="D18" s="1"/>
      <c r="E18" s="1"/>
      <c r="F18" s="1"/>
      <c r="G18" s="1"/>
      <c r="K18" s="1"/>
      <c r="L18" s="1"/>
      <c r="M18" s="1"/>
      <c r="N18" s="1"/>
      <c r="T18" s="12">
        <v>14</v>
      </c>
      <c r="U18" s="12">
        <v>147.08412200000001</v>
      </c>
      <c r="V18" s="12">
        <v>160.193207</v>
      </c>
      <c r="W18" s="12">
        <v>116.253586</v>
      </c>
      <c r="X18" s="12">
        <v>136.71206699999999</v>
      </c>
      <c r="Y18" s="12">
        <v>155.185303</v>
      </c>
      <c r="AB18" s="12">
        <v>14</v>
      </c>
      <c r="AC18" s="12">
        <v>252.43540999999999</v>
      </c>
      <c r="AD18" s="12">
        <v>271.66442899999998</v>
      </c>
      <c r="AE18" s="12">
        <v>229.49743699999999</v>
      </c>
      <c r="AH18" s="19" t="s">
        <v>75</v>
      </c>
      <c r="AI18" s="19">
        <v>229.72824</v>
      </c>
      <c r="AJ18" s="19">
        <v>239.84716</v>
      </c>
      <c r="AK18" s="19">
        <v>242.99081000000001</v>
      </c>
      <c r="AL18" s="19">
        <v>257.38002999999998</v>
      </c>
      <c r="AM18"/>
      <c r="AN18" s="19" t="s">
        <v>75</v>
      </c>
      <c r="AO18" s="19">
        <f t="shared" si="5"/>
        <v>100</v>
      </c>
      <c r="AP18" s="19">
        <f t="shared" si="2"/>
        <v>104.4047349163516</v>
      </c>
      <c r="AQ18" s="19">
        <f t="shared" si="3"/>
        <v>105.77315614310196</v>
      </c>
      <c r="AR18" s="19">
        <f t="shared" si="4"/>
        <v>112.03673958412774</v>
      </c>
    </row>
    <row r="19" spans="4:44" x14ac:dyDescent="0.3">
      <c r="D19" s="1"/>
      <c r="E19" s="1"/>
      <c r="F19" s="1"/>
      <c r="G19" s="1"/>
      <c r="K19" s="1"/>
      <c r="L19" s="1"/>
      <c r="M19" s="1"/>
      <c r="N19" s="1"/>
      <c r="T19" s="12">
        <v>15</v>
      </c>
      <c r="U19" s="12">
        <v>140.29284699999999</v>
      </c>
      <c r="V19" s="12">
        <v>202.73632799999999</v>
      </c>
      <c r="W19" s="12">
        <v>127.105087</v>
      </c>
      <c r="X19" s="12">
        <v>145.642944</v>
      </c>
      <c r="Y19" s="12">
        <v>102.310013</v>
      </c>
      <c r="AB19" s="12">
        <v>15</v>
      </c>
      <c r="AC19" s="12">
        <v>250.93412799999999</v>
      </c>
      <c r="AD19" s="12">
        <v>269.79025300000001</v>
      </c>
      <c r="AE19" s="12">
        <v>232.921875</v>
      </c>
      <c r="AH19" s="19"/>
      <c r="AI19" s="19"/>
      <c r="AJ19" s="19"/>
      <c r="AK19" s="19"/>
      <c r="AL19" s="19"/>
      <c r="AM19"/>
      <c r="AN19" s="19"/>
      <c r="AO19" s="19"/>
      <c r="AP19" s="19"/>
      <c r="AQ19" s="19"/>
      <c r="AR19" s="19"/>
    </row>
    <row r="20" spans="4:44" ht="16.2" thickBot="1" x14ac:dyDescent="0.35">
      <c r="D20" s="1"/>
      <c r="E20" s="1"/>
      <c r="F20" s="1"/>
      <c r="G20" s="1"/>
      <c r="K20" s="1"/>
      <c r="L20" s="1"/>
      <c r="M20" s="1"/>
      <c r="N20" s="1"/>
      <c r="T20" s="15">
        <v>16</v>
      </c>
      <c r="U20" s="13">
        <v>149.64707899999999</v>
      </c>
      <c r="V20" s="13">
        <v>142.38635300000001</v>
      </c>
      <c r="W20" s="13">
        <v>134.447632</v>
      </c>
      <c r="X20" s="13">
        <v>145.44708299999999</v>
      </c>
      <c r="Y20" s="13">
        <v>117.97176399999999</v>
      </c>
      <c r="AB20" s="15">
        <v>16</v>
      </c>
      <c r="AC20" s="13">
        <v>252.95784</v>
      </c>
      <c r="AD20" s="13">
        <v>268.93551600000001</v>
      </c>
      <c r="AE20" s="13">
        <v>238.909088</v>
      </c>
      <c r="AH20" s="20"/>
      <c r="AI20" s="20"/>
      <c r="AJ20" s="20"/>
      <c r="AK20" s="20"/>
      <c r="AL20" s="20"/>
      <c r="AM20"/>
      <c r="AN20" s="20"/>
      <c r="AO20" s="20"/>
      <c r="AP20" s="20"/>
      <c r="AQ20" s="20"/>
      <c r="AR20" s="20"/>
    </row>
    <row r="21" spans="4:44" ht="16.2" thickTop="1" x14ac:dyDescent="0.3">
      <c r="D21" s="1"/>
      <c r="E21" s="1"/>
      <c r="F21" s="1"/>
      <c r="G21" s="1"/>
      <c r="K21" s="1"/>
      <c r="L21" s="1"/>
      <c r="M21" s="1"/>
      <c r="N21" s="1"/>
      <c r="T21" s="15">
        <v>17</v>
      </c>
      <c r="U21" s="13">
        <v>145.86759900000001</v>
      </c>
      <c r="V21" s="13">
        <v>146.346924</v>
      </c>
      <c r="W21" s="13">
        <v>118.254715</v>
      </c>
      <c r="X21" s="13">
        <v>148.23796100000001</v>
      </c>
      <c r="Y21" s="13">
        <v>145.81291200000001</v>
      </c>
      <c r="AB21" s="15">
        <v>17</v>
      </c>
      <c r="AC21" s="13">
        <v>257.06829800000003</v>
      </c>
      <c r="AD21" s="13">
        <v>260.60452299999997</v>
      </c>
      <c r="AE21" s="13">
        <v>242.560318</v>
      </c>
    </row>
    <row r="22" spans="4:44" x14ac:dyDescent="0.3">
      <c r="D22" s="1"/>
      <c r="E22" s="1"/>
      <c r="F22" s="1"/>
      <c r="G22" s="1"/>
      <c r="K22" s="1"/>
      <c r="L22" s="1"/>
      <c r="M22" s="1"/>
      <c r="N22" s="1"/>
      <c r="T22" s="15">
        <v>18</v>
      </c>
      <c r="U22" s="13">
        <v>155.979477</v>
      </c>
      <c r="V22" s="13">
        <v>171.59368900000001</v>
      </c>
      <c r="W22" s="13">
        <v>120.699791</v>
      </c>
      <c r="X22" s="13">
        <v>135.411743</v>
      </c>
      <c r="Y22" s="13">
        <v>103.222618</v>
      </c>
      <c r="AB22" s="15">
        <v>18</v>
      </c>
      <c r="AC22" s="13">
        <v>260.39910900000001</v>
      </c>
      <c r="AD22" s="13">
        <v>271.19143700000001</v>
      </c>
      <c r="AE22" s="13">
        <v>247.03016700000001</v>
      </c>
    </row>
    <row r="23" spans="4:44" x14ac:dyDescent="0.3">
      <c r="D23" s="1"/>
      <c r="E23" s="45" t="s">
        <v>197</v>
      </c>
      <c r="F23" s="45"/>
      <c r="G23" s="45"/>
      <c r="H23" s="45"/>
      <c r="I23" s="45"/>
      <c r="J23" s="45"/>
      <c r="K23" s="45"/>
      <c r="L23" s="45"/>
      <c r="M23" s="1"/>
      <c r="N23" s="1"/>
      <c r="T23" s="15">
        <v>19</v>
      </c>
      <c r="U23" s="13">
        <v>209.63865699999999</v>
      </c>
      <c r="V23" s="13">
        <v>209.60214199999999</v>
      </c>
      <c r="W23" s="13">
        <v>134.11329699999999</v>
      </c>
      <c r="X23" s="13">
        <v>130.18838500000001</v>
      </c>
      <c r="Y23" s="13">
        <v>95.978515999999999</v>
      </c>
      <c r="AB23" s="15">
        <v>19</v>
      </c>
      <c r="AC23" s="13">
        <v>259.76049799999998</v>
      </c>
      <c r="AD23" s="13">
        <v>241.502319</v>
      </c>
      <c r="AE23" s="13">
        <v>239.748108</v>
      </c>
    </row>
    <row r="24" spans="4:44" x14ac:dyDescent="0.3">
      <c r="D24" s="1"/>
      <c r="E24" s="1"/>
      <c r="F24" s="1"/>
      <c r="G24" s="1"/>
      <c r="K24" s="1"/>
      <c r="L24" s="1"/>
      <c r="M24" s="1"/>
      <c r="N24" s="1"/>
      <c r="T24" s="15">
        <v>20</v>
      </c>
      <c r="U24" s="13">
        <v>159.857788</v>
      </c>
      <c r="V24" s="13">
        <v>208.16819799999999</v>
      </c>
      <c r="W24" s="13">
        <v>126.240341</v>
      </c>
      <c r="X24" s="13">
        <v>140.19151299999999</v>
      </c>
      <c r="Y24" s="13">
        <v>93.163741999999999</v>
      </c>
      <c r="AB24" s="15">
        <v>20</v>
      </c>
      <c r="AC24" s="13">
        <v>260.92385899999999</v>
      </c>
      <c r="AD24" s="13">
        <v>259.81381199999998</v>
      </c>
      <c r="AE24" s="13">
        <v>238.71594200000001</v>
      </c>
    </row>
    <row r="25" spans="4:44" x14ac:dyDescent="0.3">
      <c r="D25" s="1"/>
      <c r="E25" s="1" t="s">
        <v>24</v>
      </c>
      <c r="F25" s="1" t="s">
        <v>28</v>
      </c>
      <c r="G25" s="1" t="s">
        <v>234</v>
      </c>
      <c r="K25" s="1"/>
      <c r="L25" s="1"/>
      <c r="M25" s="1"/>
      <c r="N25" s="1"/>
      <c r="T25" s="15">
        <v>21</v>
      </c>
      <c r="U25" s="13">
        <v>152.46461500000001</v>
      </c>
      <c r="V25" s="13">
        <v>213.766617</v>
      </c>
      <c r="W25" s="13">
        <v>126.124306</v>
      </c>
      <c r="X25" s="13">
        <v>150.260559</v>
      </c>
      <c r="Y25" s="13">
        <v>95.505073999999993</v>
      </c>
      <c r="AB25" s="15">
        <v>21</v>
      </c>
      <c r="AC25" s="13">
        <v>256.35650600000002</v>
      </c>
      <c r="AD25" s="13">
        <v>269.788116</v>
      </c>
      <c r="AE25" s="13">
        <v>242.971588</v>
      </c>
    </row>
    <row r="26" spans="4:44" x14ac:dyDescent="0.3">
      <c r="D26" s="1"/>
      <c r="E26" s="1"/>
      <c r="F26" s="1"/>
      <c r="G26" s="1"/>
      <c r="K26" s="1"/>
      <c r="L26" s="1"/>
      <c r="M26" s="1"/>
      <c r="N26" s="1"/>
      <c r="T26" s="15">
        <v>22</v>
      </c>
      <c r="U26" s="13">
        <v>149.92572000000001</v>
      </c>
      <c r="V26" s="13">
        <v>207.788025</v>
      </c>
      <c r="W26" s="13">
        <v>120.795433</v>
      </c>
      <c r="X26" s="13">
        <v>153.79901100000001</v>
      </c>
      <c r="Y26" s="13">
        <v>96.235893000000004</v>
      </c>
      <c r="AB26" s="15">
        <v>22</v>
      </c>
      <c r="AC26" s="13">
        <v>257.67205799999999</v>
      </c>
      <c r="AD26" s="13">
        <v>252.94143700000001</v>
      </c>
      <c r="AE26" s="13">
        <v>238.543533</v>
      </c>
    </row>
    <row r="27" spans="4:44" x14ac:dyDescent="0.3">
      <c r="D27" s="1"/>
      <c r="E27" s="1" t="s">
        <v>27</v>
      </c>
      <c r="F27" s="1" t="s">
        <v>28</v>
      </c>
      <c r="G27" s="1" t="s">
        <v>235</v>
      </c>
      <c r="K27" s="1"/>
      <c r="L27" s="1"/>
      <c r="M27" s="1"/>
      <c r="N27" s="1"/>
      <c r="T27" s="15">
        <v>23</v>
      </c>
      <c r="U27" s="13">
        <v>157.37970000000001</v>
      </c>
      <c r="V27" s="13">
        <v>213.64726300000001</v>
      </c>
      <c r="W27" s="13">
        <v>125.45264400000001</v>
      </c>
      <c r="X27" s="13">
        <v>156.87423699999999</v>
      </c>
      <c r="Y27" s="13">
        <v>96.507216999999997</v>
      </c>
      <c r="AB27" s="15">
        <v>23</v>
      </c>
      <c r="AC27" s="13">
        <v>256.82415800000001</v>
      </c>
      <c r="AD27" s="13">
        <v>243.98118600000001</v>
      </c>
      <c r="AE27" s="13">
        <v>240.69615200000001</v>
      </c>
    </row>
    <row r="28" spans="4:44" x14ac:dyDescent="0.3">
      <c r="D28" s="1"/>
      <c r="E28" s="1"/>
      <c r="F28" s="1"/>
      <c r="G28" s="1"/>
      <c r="K28" s="1"/>
      <c r="L28" s="1"/>
      <c r="M28" s="1"/>
      <c r="N28" s="1"/>
      <c r="T28" s="15">
        <v>24</v>
      </c>
      <c r="U28" s="13">
        <v>146.11367799999999</v>
      </c>
      <c r="V28" s="13">
        <v>212.61479199999999</v>
      </c>
      <c r="W28" s="13">
        <v>113.535011</v>
      </c>
      <c r="X28" s="13">
        <v>143.30436700000001</v>
      </c>
      <c r="Y28" s="13">
        <v>166.61007699999999</v>
      </c>
      <c r="AB28" s="15">
        <v>24</v>
      </c>
      <c r="AC28" s="13">
        <v>258.863922</v>
      </c>
      <c r="AD28" s="13">
        <v>305.417419</v>
      </c>
      <c r="AE28" s="13">
        <v>243.54949999999999</v>
      </c>
    </row>
    <row r="29" spans="4:44" x14ac:dyDescent="0.3">
      <c r="D29" s="1"/>
      <c r="E29" s="1" t="s">
        <v>211</v>
      </c>
      <c r="F29" s="1" t="s">
        <v>202</v>
      </c>
      <c r="G29" s="1" t="s">
        <v>203</v>
      </c>
      <c r="H29" s="2" t="s">
        <v>212</v>
      </c>
      <c r="I29" s="2" t="s">
        <v>213</v>
      </c>
      <c r="J29" s="2" t="s">
        <v>214</v>
      </c>
      <c r="K29" s="1"/>
      <c r="L29" s="1"/>
      <c r="M29" s="1"/>
      <c r="N29" s="1"/>
      <c r="T29" s="15">
        <v>25</v>
      </c>
      <c r="U29" s="13">
        <v>154.837906</v>
      </c>
      <c r="V29" s="13">
        <v>201.878906</v>
      </c>
      <c r="W29" s="13">
        <v>118.778328</v>
      </c>
      <c r="X29" s="13">
        <v>145.26049800000001</v>
      </c>
      <c r="Y29" s="13">
        <v>152.59809899999999</v>
      </c>
      <c r="AB29" s="15">
        <v>25</v>
      </c>
      <c r="AC29" s="13">
        <v>254.842972</v>
      </c>
      <c r="AD29" s="13">
        <v>258.30407700000001</v>
      </c>
      <c r="AE29" s="13">
        <v>237.60540800000001</v>
      </c>
    </row>
    <row r="30" spans="4:44" x14ac:dyDescent="0.3">
      <c r="D30" s="1"/>
      <c r="E30" s="1" t="s">
        <v>62</v>
      </c>
      <c r="F30" s="1">
        <v>5</v>
      </c>
      <c r="G30" s="1">
        <v>0</v>
      </c>
      <c r="H30" s="2">
        <v>97.421000000000006</v>
      </c>
      <c r="I30" s="2">
        <v>11.308</v>
      </c>
      <c r="J30" s="2">
        <v>5.0570000000000004</v>
      </c>
      <c r="K30" s="1"/>
      <c r="L30" s="1"/>
      <c r="M30" s="1"/>
      <c r="N30" s="1"/>
      <c r="T30" s="15">
        <v>26</v>
      </c>
      <c r="U30" s="13">
        <v>157.43283099999999</v>
      </c>
      <c r="V30" s="13">
        <v>209.07049599999999</v>
      </c>
      <c r="W30" s="13">
        <v>100.579247</v>
      </c>
      <c r="X30" s="13">
        <v>159.907623</v>
      </c>
      <c r="Y30" s="13">
        <v>97.895599000000004</v>
      </c>
      <c r="AB30" s="15">
        <v>26</v>
      </c>
      <c r="AC30" s="13">
        <v>258.84655800000002</v>
      </c>
      <c r="AD30" s="13">
        <v>277.85455300000001</v>
      </c>
      <c r="AE30" s="13">
        <v>237.261078</v>
      </c>
    </row>
    <row r="31" spans="4:44" x14ac:dyDescent="0.3">
      <c r="D31" s="1"/>
      <c r="E31" s="1" t="s">
        <v>21</v>
      </c>
      <c r="F31" s="1">
        <v>3</v>
      </c>
      <c r="G31" s="1">
        <v>0</v>
      </c>
      <c r="H31" s="2">
        <v>105.247</v>
      </c>
      <c r="I31" s="2">
        <v>4.7439999999999998</v>
      </c>
      <c r="J31" s="2">
        <v>2.7389999999999999</v>
      </c>
      <c r="K31" s="1"/>
      <c r="L31" s="1"/>
      <c r="M31" s="1"/>
      <c r="N31" s="1"/>
      <c r="T31" s="15">
        <v>27</v>
      </c>
      <c r="U31" s="13">
        <v>154.763046</v>
      </c>
      <c r="V31" s="13">
        <v>213.00483700000001</v>
      </c>
      <c r="W31" s="13">
        <v>110.987053</v>
      </c>
      <c r="X31" s="13">
        <v>163.78048699999999</v>
      </c>
      <c r="Y31" s="13">
        <v>96.461014000000006</v>
      </c>
      <c r="AB31" s="15">
        <v>27</v>
      </c>
      <c r="AC31" s="13">
        <v>285.59994499999999</v>
      </c>
      <c r="AD31" s="13">
        <v>266.63369799999998</v>
      </c>
      <c r="AE31" s="13">
        <v>237.10446200000001</v>
      </c>
    </row>
    <row r="32" spans="4:44" x14ac:dyDescent="0.3">
      <c r="D32" s="1"/>
      <c r="E32" s="1"/>
      <c r="F32" s="1"/>
      <c r="G32" s="1"/>
      <c r="K32" s="1"/>
      <c r="L32" s="1"/>
      <c r="T32" s="15">
        <v>28</v>
      </c>
      <c r="U32" s="13">
        <v>158.05732699999999</v>
      </c>
      <c r="V32" s="13">
        <v>213.92991599999999</v>
      </c>
      <c r="W32" s="13">
        <v>114.891823</v>
      </c>
      <c r="X32" s="13">
        <v>156.46517900000001</v>
      </c>
      <c r="Y32" s="13">
        <v>97.056556999999998</v>
      </c>
      <c r="AB32" s="15">
        <v>28</v>
      </c>
      <c r="AC32" s="13">
        <v>270.21362299999998</v>
      </c>
      <c r="AD32" s="13">
        <v>276.89184599999999</v>
      </c>
      <c r="AE32" s="13">
        <v>238.03500399999999</v>
      </c>
    </row>
    <row r="33" spans="4:31" x14ac:dyDescent="0.3">
      <c r="D33" s="1"/>
      <c r="E33" s="1" t="s">
        <v>215</v>
      </c>
      <c r="F33" s="1">
        <v>-7.8259999999999996</v>
      </c>
      <c r="G33" s="1"/>
      <c r="T33" s="15">
        <v>29</v>
      </c>
      <c r="U33" s="13">
        <v>152.774475</v>
      </c>
      <c r="V33" s="13">
        <v>210.73841899999999</v>
      </c>
      <c r="W33" s="13">
        <v>118.49887099999999</v>
      </c>
      <c r="X33" s="13">
        <v>158.937668</v>
      </c>
      <c r="Y33" s="13">
        <v>103.320358</v>
      </c>
      <c r="AB33" s="15">
        <v>29</v>
      </c>
      <c r="AC33" s="13">
        <v>248.16635099999999</v>
      </c>
      <c r="AD33" s="13">
        <v>251.32333399999999</v>
      </c>
      <c r="AE33" s="13">
        <v>236.12556499999999</v>
      </c>
    </row>
    <row r="34" spans="4:31" x14ac:dyDescent="0.3">
      <c r="D34" s="1"/>
      <c r="E34" s="1"/>
      <c r="F34" s="1"/>
      <c r="G34" s="1"/>
      <c r="T34" s="15">
        <v>30</v>
      </c>
      <c r="U34" s="13">
        <v>154.337265</v>
      </c>
      <c r="V34" s="13">
        <v>213.80264299999999</v>
      </c>
      <c r="W34" s="13">
        <v>112.874199</v>
      </c>
      <c r="X34" s="13">
        <v>166.95671100000001</v>
      </c>
      <c r="Y34" s="13">
        <v>97.645729000000003</v>
      </c>
      <c r="AB34" s="15">
        <v>30</v>
      </c>
      <c r="AC34" s="13">
        <v>266.72384599999998</v>
      </c>
      <c r="AD34" s="13">
        <v>264.48202500000002</v>
      </c>
      <c r="AE34" s="13">
        <v>235.536697</v>
      </c>
    </row>
    <row r="35" spans="4:31" x14ac:dyDescent="0.3">
      <c r="D35" s="1"/>
      <c r="E35" s="1" t="s">
        <v>236</v>
      </c>
      <c r="F35" s="1"/>
      <c r="G35" s="1"/>
      <c r="T35" s="12">
        <v>31</v>
      </c>
      <c r="U35" s="13">
        <v>161.27477999999999</v>
      </c>
      <c r="V35" s="13">
        <v>211.505157</v>
      </c>
      <c r="W35" s="13">
        <v>115.33240499999999</v>
      </c>
      <c r="X35" s="12">
        <v>159.002533</v>
      </c>
      <c r="Y35" s="13">
        <v>101.026222</v>
      </c>
      <c r="AB35" s="12">
        <v>31</v>
      </c>
      <c r="AC35" s="13">
        <v>283.95248400000003</v>
      </c>
      <c r="AD35" s="13">
        <v>248.47053500000001</v>
      </c>
      <c r="AE35" s="13">
        <v>235.86170999999999</v>
      </c>
    </row>
    <row r="36" spans="4:31" x14ac:dyDescent="0.3">
      <c r="D36" s="1"/>
      <c r="E36" s="1"/>
      <c r="F36" s="1"/>
      <c r="G36" s="1"/>
      <c r="T36" s="12">
        <v>32</v>
      </c>
      <c r="U36" s="13">
        <v>148.89297500000001</v>
      </c>
      <c r="V36" s="13">
        <v>206.66160600000001</v>
      </c>
      <c r="W36" s="13">
        <v>114.872353</v>
      </c>
      <c r="X36" s="12">
        <v>159.02046200000001</v>
      </c>
      <c r="Y36" s="13">
        <v>193.302887</v>
      </c>
      <c r="AB36" s="12">
        <v>32</v>
      </c>
      <c r="AC36" s="13">
        <v>281.86895800000002</v>
      </c>
      <c r="AD36" s="13">
        <v>261.043274</v>
      </c>
      <c r="AE36" s="13">
        <v>238.080994</v>
      </c>
    </row>
    <row r="37" spans="4:31" x14ac:dyDescent="0.3">
      <c r="D37" s="1"/>
      <c r="E37" s="1" t="s">
        <v>237</v>
      </c>
      <c r="F37" s="1"/>
      <c r="G37" s="1"/>
      <c r="T37" s="12">
        <v>33</v>
      </c>
      <c r="U37" s="13">
        <v>157.48426799999999</v>
      </c>
      <c r="V37" s="13">
        <v>213.54290800000001</v>
      </c>
      <c r="W37" s="12">
        <v>116.205566</v>
      </c>
      <c r="X37" s="12">
        <v>159.903931</v>
      </c>
      <c r="Y37" s="13">
        <v>218.128784</v>
      </c>
      <c r="AB37" s="12">
        <v>33</v>
      </c>
      <c r="AC37" s="13">
        <v>277.18957499999999</v>
      </c>
      <c r="AD37" s="13">
        <v>270.61615</v>
      </c>
      <c r="AE37" s="13">
        <v>238.07626300000001</v>
      </c>
    </row>
    <row r="38" spans="4:31" x14ac:dyDescent="0.3">
      <c r="D38" s="1"/>
      <c r="E38" s="1"/>
      <c r="F38" s="1"/>
      <c r="G38" s="1"/>
      <c r="T38" s="12">
        <v>34</v>
      </c>
      <c r="U38" s="12">
        <v>161.39128099999999</v>
      </c>
      <c r="V38" s="12">
        <v>217.98843400000001</v>
      </c>
      <c r="W38" s="12">
        <v>113.768974</v>
      </c>
      <c r="X38" s="12">
        <v>185.00221300000001</v>
      </c>
      <c r="Y38" s="13">
        <v>117.505264</v>
      </c>
      <c r="AB38" s="12">
        <v>34</v>
      </c>
      <c r="AC38" s="13">
        <v>212.02243000000001</v>
      </c>
      <c r="AD38" s="13">
        <v>238.20787000000001</v>
      </c>
      <c r="AE38" s="13">
        <v>243.03178399999999</v>
      </c>
    </row>
    <row r="39" spans="4:31" x14ac:dyDescent="0.3">
      <c r="D39" s="1"/>
      <c r="E39" s="1"/>
      <c r="F39" s="1"/>
      <c r="G39" s="1"/>
      <c r="T39" s="12">
        <v>35</v>
      </c>
      <c r="U39" s="12">
        <v>171.918915</v>
      </c>
      <c r="V39" s="12">
        <v>213.52673300000001</v>
      </c>
      <c r="W39" s="12">
        <v>111.907173</v>
      </c>
      <c r="X39" s="12">
        <v>189.034164</v>
      </c>
      <c r="Y39" s="13">
        <v>174.978104</v>
      </c>
      <c r="AB39" s="12">
        <v>35</v>
      </c>
      <c r="AC39" s="13">
        <v>221.382935</v>
      </c>
      <c r="AD39" s="13">
        <v>242.74246199999999</v>
      </c>
      <c r="AE39" s="13">
        <v>242.452179</v>
      </c>
    </row>
    <row r="40" spans="4:31" x14ac:dyDescent="0.3">
      <c r="D40" s="1"/>
      <c r="E40" s="1"/>
      <c r="F40" s="1"/>
      <c r="G40" s="1"/>
      <c r="T40" s="12">
        <v>36</v>
      </c>
      <c r="U40" s="12">
        <v>218.26881399999999</v>
      </c>
      <c r="V40" s="12">
        <v>206.70692399999999</v>
      </c>
      <c r="W40" s="12">
        <v>119.263412</v>
      </c>
      <c r="X40" s="12">
        <v>189.879211</v>
      </c>
      <c r="Y40" s="13">
        <v>200.928391</v>
      </c>
      <c r="AB40" s="12">
        <v>36</v>
      </c>
      <c r="AC40" s="13">
        <v>227.320221</v>
      </c>
      <c r="AD40" s="13">
        <v>253.04458600000001</v>
      </c>
      <c r="AE40" s="13">
        <v>242.12991299999999</v>
      </c>
    </row>
    <row r="41" spans="4:31" x14ac:dyDescent="0.3">
      <c r="D41" s="1"/>
      <c r="E41" s="1"/>
      <c r="F41" s="1"/>
      <c r="G41" s="1"/>
      <c r="T41" s="12">
        <v>37</v>
      </c>
      <c r="U41" s="12">
        <v>193.957382</v>
      </c>
      <c r="V41" s="12">
        <v>218.449219</v>
      </c>
      <c r="W41" s="12">
        <v>124.671547</v>
      </c>
      <c r="X41" s="12">
        <v>187.52941899999999</v>
      </c>
      <c r="Y41" s="12">
        <v>200.339417</v>
      </c>
      <c r="AB41" s="12">
        <v>37</v>
      </c>
      <c r="AC41" s="13">
        <v>275.96939099999997</v>
      </c>
      <c r="AD41" s="13">
        <v>261.267944</v>
      </c>
      <c r="AE41" s="13">
        <v>239.658569</v>
      </c>
    </row>
    <row r="42" spans="4:31" x14ac:dyDescent="0.3">
      <c r="D42" s="1"/>
      <c r="E42" s="1"/>
      <c r="F42" s="1"/>
      <c r="G42" s="1"/>
      <c r="T42" s="12">
        <v>38</v>
      </c>
      <c r="U42" s="12">
        <v>186.68641700000001</v>
      </c>
      <c r="V42" s="12">
        <v>199.378265</v>
      </c>
      <c r="W42" s="12">
        <v>123.776093</v>
      </c>
      <c r="X42" s="12">
        <v>174.53476000000001</v>
      </c>
      <c r="Y42" s="12">
        <v>117.704903</v>
      </c>
      <c r="AB42" s="12">
        <v>38</v>
      </c>
      <c r="AC42" s="13">
        <v>281.80950899999999</v>
      </c>
      <c r="AD42" s="13">
        <v>237.103409</v>
      </c>
      <c r="AE42" s="13">
        <v>245.29306</v>
      </c>
    </row>
    <row r="43" spans="4:31" x14ac:dyDescent="0.3">
      <c r="D43" s="1"/>
      <c r="E43" s="1"/>
      <c r="F43" s="1"/>
      <c r="G43" s="1"/>
      <c r="T43" s="12">
        <v>39</v>
      </c>
      <c r="U43" s="12">
        <v>134.78623999999999</v>
      </c>
      <c r="V43" s="12">
        <v>225.42469800000001</v>
      </c>
      <c r="W43" s="12">
        <v>158.96533199999999</v>
      </c>
      <c r="X43" s="12">
        <v>183.27954099999999</v>
      </c>
      <c r="Y43" s="12">
        <v>178.478836</v>
      </c>
      <c r="AB43" s="12">
        <v>39</v>
      </c>
      <c r="AC43" s="13">
        <v>292.24420199999997</v>
      </c>
      <c r="AD43" s="13">
        <v>288.96533199999999</v>
      </c>
      <c r="AE43" s="13">
        <v>243.81308000000001</v>
      </c>
    </row>
    <row r="44" spans="4:31" x14ac:dyDescent="0.3">
      <c r="D44" s="1"/>
      <c r="E44" s="1"/>
      <c r="F44" s="1"/>
      <c r="G44" s="1"/>
      <c r="T44" s="12">
        <v>40</v>
      </c>
      <c r="U44" s="12">
        <v>134.88736</v>
      </c>
      <c r="V44" s="12">
        <v>256.95147700000001</v>
      </c>
      <c r="W44" s="12">
        <v>119.537735</v>
      </c>
      <c r="X44" s="12">
        <v>186.73007200000001</v>
      </c>
      <c r="Y44" s="12">
        <v>196.27488700000001</v>
      </c>
      <c r="AB44" s="12">
        <v>40</v>
      </c>
      <c r="AC44" s="12">
        <v>296.91116299999999</v>
      </c>
      <c r="AD44" s="13">
        <v>250.972961</v>
      </c>
      <c r="AE44" s="13">
        <v>256.39779700000003</v>
      </c>
    </row>
    <row r="45" spans="4:31" x14ac:dyDescent="0.3">
      <c r="D45" s="1"/>
      <c r="E45" s="1"/>
      <c r="F45" s="1"/>
      <c r="G45" s="1"/>
      <c r="T45" s="12">
        <v>41</v>
      </c>
      <c r="U45" s="12">
        <v>145.134491</v>
      </c>
      <c r="V45" s="12">
        <v>255.54188500000001</v>
      </c>
      <c r="W45" s="12">
        <v>116.71854399999999</v>
      </c>
      <c r="X45" s="12">
        <v>148.88531499999999</v>
      </c>
      <c r="Y45" s="12">
        <v>210.92816199999999</v>
      </c>
      <c r="AB45" s="12">
        <v>41</v>
      </c>
      <c r="AC45" s="12">
        <v>297.90911899999998</v>
      </c>
      <c r="AD45" s="13">
        <v>265.19543499999997</v>
      </c>
      <c r="AE45" s="13">
        <v>247.912125</v>
      </c>
    </row>
    <row r="46" spans="4:31" x14ac:dyDescent="0.3">
      <c r="D46" s="1"/>
      <c r="E46" s="1"/>
      <c r="F46" s="1"/>
      <c r="G46" s="1"/>
      <c r="T46" s="12">
        <v>42</v>
      </c>
      <c r="U46" s="12">
        <v>152.87153599999999</v>
      </c>
      <c r="V46" s="12">
        <v>252.45616100000001</v>
      </c>
      <c r="W46" s="12">
        <v>118.669617</v>
      </c>
      <c r="X46" s="12">
        <v>150.04492200000001</v>
      </c>
      <c r="Y46" s="12">
        <v>220.942688</v>
      </c>
      <c r="AB46" s="12">
        <v>42</v>
      </c>
      <c r="AC46" s="12">
        <v>288.83575400000001</v>
      </c>
      <c r="AD46" s="13">
        <v>195.78851299999999</v>
      </c>
      <c r="AE46" s="13">
        <v>247.63322400000001</v>
      </c>
    </row>
    <row r="47" spans="4:31" x14ac:dyDescent="0.3">
      <c r="D47" s="1"/>
      <c r="E47" s="1"/>
      <c r="F47" s="1"/>
      <c r="G47" s="1"/>
      <c r="T47" s="12">
        <v>43</v>
      </c>
      <c r="U47" s="12">
        <v>171.24588</v>
      </c>
      <c r="V47" s="12">
        <v>240.62808200000001</v>
      </c>
      <c r="W47" s="12">
        <v>117.45929</v>
      </c>
      <c r="X47" s="12">
        <v>166.28062399999999</v>
      </c>
      <c r="Y47" s="12">
        <v>223.81587200000001</v>
      </c>
      <c r="AB47" s="12">
        <v>43</v>
      </c>
      <c r="AC47" s="12">
        <v>280.31896999999998</v>
      </c>
      <c r="AD47" s="13">
        <v>299.77349900000002</v>
      </c>
      <c r="AE47" s="13">
        <v>243.72396900000001</v>
      </c>
    </row>
    <row r="48" spans="4:31" x14ac:dyDescent="0.3">
      <c r="D48" s="1"/>
      <c r="E48" s="1"/>
      <c r="F48" s="1"/>
      <c r="G48" s="1"/>
      <c r="T48" s="12">
        <v>44</v>
      </c>
      <c r="U48" s="12">
        <v>165.56842</v>
      </c>
      <c r="V48" s="12">
        <v>264.95352200000002</v>
      </c>
      <c r="W48" s="12">
        <v>119.477463</v>
      </c>
      <c r="X48" s="12">
        <v>165.74118000000001</v>
      </c>
      <c r="Y48" s="12">
        <v>224.11239599999999</v>
      </c>
      <c r="AB48" s="12">
        <v>44</v>
      </c>
      <c r="AC48" s="12">
        <v>285.49847399999999</v>
      </c>
      <c r="AD48" s="13">
        <v>255.68682899999999</v>
      </c>
      <c r="AE48" s="13">
        <v>240.54173299999999</v>
      </c>
    </row>
    <row r="49" spans="4:31" x14ac:dyDescent="0.3">
      <c r="D49" s="1"/>
      <c r="E49" s="1"/>
      <c r="F49" s="1"/>
      <c r="G49" s="1"/>
      <c r="T49" s="12">
        <v>45</v>
      </c>
      <c r="U49" s="12">
        <v>159.310226</v>
      </c>
      <c r="V49" s="12">
        <v>261.82015999999999</v>
      </c>
      <c r="W49" s="12">
        <v>120.689171</v>
      </c>
      <c r="X49" s="12">
        <v>185.41055299999999</v>
      </c>
      <c r="Y49" s="12">
        <v>223.862717</v>
      </c>
      <c r="AB49" s="12">
        <v>45</v>
      </c>
      <c r="AC49" s="12">
        <v>290.40917999999999</v>
      </c>
      <c r="AD49" s="13">
        <v>282.49206500000003</v>
      </c>
      <c r="AE49" s="13">
        <v>236.79705799999999</v>
      </c>
    </row>
    <row r="50" spans="4:31" x14ac:dyDescent="0.3">
      <c r="D50" s="1"/>
      <c r="E50" s="1"/>
      <c r="F50" s="1"/>
      <c r="G50" s="1"/>
      <c r="T50" s="12">
        <v>46</v>
      </c>
      <c r="U50" s="12">
        <v>162.98921200000001</v>
      </c>
      <c r="V50" s="12">
        <v>268.07388300000002</v>
      </c>
      <c r="W50" s="12">
        <v>140.14021299999999</v>
      </c>
      <c r="X50" s="12"/>
      <c r="Y50" s="12">
        <v>98.594734000000003</v>
      </c>
      <c r="AB50" s="12">
        <v>46</v>
      </c>
      <c r="AC50" s="12">
        <v>287.705017</v>
      </c>
      <c r="AD50" s="12">
        <v>237.906586</v>
      </c>
      <c r="AE50" s="13">
        <v>234.568039</v>
      </c>
    </row>
    <row r="51" spans="4:31" x14ac:dyDescent="0.3">
      <c r="D51" s="1"/>
      <c r="E51" s="1"/>
      <c r="F51" s="1"/>
      <c r="G51" s="1"/>
      <c r="T51" s="12">
        <v>47</v>
      </c>
      <c r="U51" s="12">
        <v>191.42259200000001</v>
      </c>
      <c r="V51" s="12">
        <v>261.90802000000002</v>
      </c>
      <c r="W51" s="12">
        <v>169.00491299999999</v>
      </c>
      <c r="X51" s="12"/>
      <c r="Y51" s="12">
        <v>111.35142500000001</v>
      </c>
      <c r="AB51" s="12">
        <v>47</v>
      </c>
      <c r="AC51" s="12">
        <v>292.60556000000003</v>
      </c>
      <c r="AD51" s="12">
        <v>236.14134200000001</v>
      </c>
      <c r="AE51" s="13">
        <v>236.817993</v>
      </c>
    </row>
    <row r="52" spans="4:31" x14ac:dyDescent="0.3">
      <c r="D52" s="1"/>
      <c r="E52" s="1"/>
      <c r="F52" s="1"/>
      <c r="G52" s="1"/>
      <c r="T52" s="12">
        <v>48</v>
      </c>
      <c r="U52" s="12">
        <v>204.85075399999999</v>
      </c>
      <c r="V52" s="12">
        <v>265.04983499999997</v>
      </c>
      <c r="W52" s="12"/>
      <c r="X52" s="12"/>
      <c r="Y52" s="12">
        <v>112.17506400000001</v>
      </c>
      <c r="AB52" s="12">
        <v>48</v>
      </c>
      <c r="AC52" s="12">
        <v>279.31668100000002</v>
      </c>
      <c r="AD52" s="12">
        <v>321.29272500000002</v>
      </c>
      <c r="AE52" s="13">
        <v>231.406113</v>
      </c>
    </row>
    <row r="53" spans="4:31" x14ac:dyDescent="0.3">
      <c r="D53" s="1"/>
      <c r="E53" s="1"/>
      <c r="F53" s="1"/>
      <c r="G53" s="1"/>
      <c r="T53" s="12">
        <v>49</v>
      </c>
      <c r="U53" s="12"/>
      <c r="V53" s="12">
        <v>267.08200099999999</v>
      </c>
      <c r="W53" s="12"/>
      <c r="X53" s="12"/>
      <c r="Y53" s="12">
        <v>215.24823000000001</v>
      </c>
      <c r="AB53" s="12">
        <v>49</v>
      </c>
      <c r="AC53" s="12">
        <v>288.77179000000001</v>
      </c>
      <c r="AD53" s="12">
        <v>277.15228300000001</v>
      </c>
      <c r="AE53" s="13">
        <v>231.71566799999999</v>
      </c>
    </row>
    <row r="54" spans="4:31" x14ac:dyDescent="0.3">
      <c r="D54" s="1"/>
      <c r="E54" s="1"/>
      <c r="F54" s="1"/>
      <c r="G54" s="1"/>
      <c r="T54" s="12">
        <v>50</v>
      </c>
      <c r="U54" s="12"/>
      <c r="V54" s="12"/>
      <c r="W54" s="12"/>
      <c r="X54" s="12"/>
      <c r="Y54" s="12">
        <v>226.10256999999999</v>
      </c>
      <c r="AB54" s="12">
        <v>50</v>
      </c>
      <c r="AC54" s="12">
        <v>284.83642600000002</v>
      </c>
      <c r="AD54" s="12">
        <v>305.71182299999998</v>
      </c>
      <c r="AE54" s="12">
        <v>231.67446899999999</v>
      </c>
    </row>
    <row r="55" spans="4:31" x14ac:dyDescent="0.3">
      <c r="D55" s="1"/>
      <c r="E55" s="1"/>
      <c r="F55" s="1"/>
      <c r="G55" s="1"/>
      <c r="T55" s="12">
        <v>51</v>
      </c>
      <c r="U55" s="12"/>
      <c r="V55" s="12"/>
      <c r="W55" s="12"/>
      <c r="X55" s="12"/>
      <c r="Y55" s="12">
        <v>234.26971399999999</v>
      </c>
      <c r="AB55" s="12">
        <v>51</v>
      </c>
      <c r="AC55" s="12">
        <v>276.96353099999999</v>
      </c>
      <c r="AD55" s="12">
        <v>297.22067299999998</v>
      </c>
      <c r="AE55" s="12">
        <v>228.886887</v>
      </c>
    </row>
    <row r="56" spans="4:31" x14ac:dyDescent="0.3">
      <c r="D56" s="1"/>
      <c r="E56" s="1"/>
      <c r="F56" s="1"/>
      <c r="G56" s="1"/>
      <c r="T56" s="12"/>
      <c r="U56" s="12"/>
      <c r="V56" s="12"/>
      <c r="W56" s="12"/>
      <c r="X56" s="12"/>
      <c r="Y56" s="12"/>
      <c r="AB56" s="12">
        <v>52</v>
      </c>
      <c r="AC56" s="12">
        <v>285.839539</v>
      </c>
      <c r="AD56" s="12">
        <v>338.77810699999998</v>
      </c>
      <c r="AE56" s="12">
        <v>228.765762</v>
      </c>
    </row>
    <row r="57" spans="4:31" x14ac:dyDescent="0.3">
      <c r="D57" s="1"/>
      <c r="E57" s="1"/>
      <c r="F57" s="1"/>
      <c r="G57" s="1"/>
      <c r="T57" s="12"/>
      <c r="U57" s="12"/>
      <c r="V57" s="12"/>
      <c r="W57" s="12"/>
      <c r="X57" s="12"/>
      <c r="Y57" s="12"/>
      <c r="AB57" s="12">
        <v>53</v>
      </c>
      <c r="AC57" s="12">
        <v>284.707764</v>
      </c>
      <c r="AD57" s="12">
        <v>322.96603399999998</v>
      </c>
      <c r="AE57" s="12">
        <v>231.58845500000001</v>
      </c>
    </row>
    <row r="58" spans="4:31" x14ac:dyDescent="0.3">
      <c r="D58" s="1"/>
      <c r="E58" s="1"/>
      <c r="F58" s="1"/>
      <c r="G58" s="1"/>
      <c r="T58" s="12"/>
      <c r="U58" s="12"/>
      <c r="V58" s="12"/>
      <c r="W58" s="12"/>
      <c r="X58" s="12"/>
      <c r="Y58" s="12"/>
      <c r="AB58" s="12">
        <v>54</v>
      </c>
      <c r="AC58" s="12">
        <v>283.797302</v>
      </c>
      <c r="AD58" s="12">
        <v>286.96725500000002</v>
      </c>
      <c r="AE58" s="12">
        <v>236.82429500000001</v>
      </c>
    </row>
    <row r="59" spans="4:31" x14ac:dyDescent="0.3">
      <c r="D59" s="1"/>
      <c r="E59" s="1"/>
      <c r="F59" s="1"/>
      <c r="G59" s="1"/>
      <c r="T59" s="12"/>
      <c r="U59" s="12"/>
      <c r="V59" s="12"/>
      <c r="W59" s="12"/>
      <c r="X59" s="12"/>
      <c r="Y59" s="12"/>
      <c r="AB59" s="12">
        <v>55</v>
      </c>
      <c r="AC59" s="12"/>
      <c r="AD59" s="12">
        <v>202.831772</v>
      </c>
      <c r="AE59" s="12">
        <v>241.24894699999999</v>
      </c>
    </row>
    <row r="60" spans="4:31" x14ac:dyDescent="0.3">
      <c r="D60" s="1"/>
      <c r="E60" s="1"/>
      <c r="F60" s="1"/>
      <c r="G60" s="1"/>
      <c r="T60" s="12"/>
      <c r="U60" s="12"/>
      <c r="V60" s="12"/>
      <c r="W60" s="12"/>
      <c r="X60" s="12"/>
      <c r="Y60" s="12"/>
      <c r="AB60" s="12">
        <v>56</v>
      </c>
      <c r="AC60" s="12"/>
      <c r="AD60" s="12">
        <v>279.43884300000002</v>
      </c>
      <c r="AE60" s="12">
        <v>240.82217399999999</v>
      </c>
    </row>
    <row r="61" spans="4:31" x14ac:dyDescent="0.3">
      <c r="D61" s="1"/>
      <c r="E61" s="1"/>
      <c r="F61" s="1"/>
      <c r="G61" s="1"/>
      <c r="T61" s="12"/>
      <c r="U61" s="12"/>
      <c r="V61" s="12"/>
      <c r="W61" s="12"/>
      <c r="X61" s="12"/>
      <c r="Y61" s="12"/>
      <c r="AB61" s="12">
        <v>57</v>
      </c>
      <c r="AC61" s="12"/>
      <c r="AD61" s="12">
        <v>304.84497099999999</v>
      </c>
      <c r="AE61" s="12">
        <v>247.68211400000001</v>
      </c>
    </row>
    <row r="62" spans="4:31" x14ac:dyDescent="0.3">
      <c r="D62" s="1"/>
      <c r="E62" s="1"/>
      <c r="F62" s="1"/>
      <c r="G62" s="1"/>
      <c r="T62" s="12"/>
      <c r="U62" s="12"/>
      <c r="V62" s="12"/>
      <c r="W62" s="12"/>
      <c r="X62" s="12"/>
      <c r="Y62" s="12"/>
      <c r="AB62" s="12">
        <v>58</v>
      </c>
      <c r="AC62" s="12"/>
      <c r="AD62" s="12">
        <v>205.014893</v>
      </c>
      <c r="AE62" s="12">
        <v>245.647614</v>
      </c>
    </row>
    <row r="63" spans="4:31" x14ac:dyDescent="0.3">
      <c r="D63" s="1"/>
      <c r="E63" s="1"/>
      <c r="F63" s="1"/>
      <c r="G63" s="1"/>
      <c r="T63" s="12"/>
      <c r="U63" s="12"/>
      <c r="V63" s="12"/>
      <c r="W63" s="12"/>
      <c r="X63" s="12"/>
      <c r="Y63" s="12"/>
      <c r="AB63" s="12">
        <v>59</v>
      </c>
      <c r="AC63" s="12"/>
      <c r="AD63" s="12">
        <v>300.21890300000001</v>
      </c>
      <c r="AE63" s="12">
        <v>248.20105000000001</v>
      </c>
    </row>
    <row r="64" spans="4:31" x14ac:dyDescent="0.3">
      <c r="D64" s="1"/>
      <c r="E64" s="1"/>
      <c r="F64" s="1"/>
      <c r="G64" s="1"/>
      <c r="T64" s="12"/>
      <c r="U64" s="12"/>
      <c r="V64" s="12"/>
      <c r="W64" s="12"/>
      <c r="X64" s="12"/>
      <c r="Y64" s="12"/>
      <c r="AB64" s="12">
        <v>60</v>
      </c>
      <c r="AC64" s="12"/>
      <c r="AD64" s="12">
        <v>243.77796900000001</v>
      </c>
      <c r="AE64" s="12">
        <v>252.09726000000001</v>
      </c>
    </row>
    <row r="65" spans="4:31" x14ac:dyDescent="0.3">
      <c r="D65" s="1"/>
      <c r="E65" s="1"/>
      <c r="F65" s="1"/>
      <c r="G65" s="1"/>
      <c r="T65" s="12"/>
      <c r="U65" s="12"/>
      <c r="V65" s="12"/>
      <c r="W65" s="12"/>
      <c r="X65" s="12"/>
      <c r="Y65" s="12"/>
      <c r="AB65" s="12">
        <v>61</v>
      </c>
      <c r="AC65" s="12"/>
      <c r="AD65" s="12"/>
      <c r="AE65" s="12">
        <v>242.60368299999999</v>
      </c>
    </row>
    <row r="66" spans="4:31" x14ac:dyDescent="0.3">
      <c r="D66" s="1"/>
      <c r="E66" s="1"/>
      <c r="F66" s="1"/>
      <c r="G66" s="1"/>
      <c r="T66" s="12"/>
      <c r="U66" s="12"/>
      <c r="V66" s="12"/>
      <c r="W66" s="12"/>
      <c r="X66" s="12"/>
      <c r="Y66" s="12"/>
      <c r="AB66" s="12">
        <v>62</v>
      </c>
      <c r="AC66" s="12"/>
      <c r="AD66" s="12"/>
      <c r="AE66" s="12">
        <v>242.72137499999999</v>
      </c>
    </row>
    <row r="67" spans="4:31" x14ac:dyDescent="0.3">
      <c r="D67" s="1"/>
      <c r="E67" s="1"/>
      <c r="F67" s="1"/>
      <c r="G67" s="1"/>
      <c r="T67" s="12"/>
      <c r="U67" s="12"/>
      <c r="V67" s="12"/>
      <c r="W67" s="12"/>
      <c r="X67" s="12"/>
      <c r="Y67" s="12"/>
      <c r="AB67" s="12">
        <v>63</v>
      </c>
      <c r="AC67" s="12"/>
      <c r="AD67" s="12"/>
      <c r="AE67" s="12">
        <v>251.504929</v>
      </c>
    </row>
    <row r="68" spans="4:31" x14ac:dyDescent="0.3">
      <c r="D68" s="1"/>
      <c r="E68" s="1"/>
      <c r="F68" s="1"/>
      <c r="G68" s="1"/>
      <c r="T68" s="12"/>
      <c r="U68" s="12"/>
      <c r="V68" s="12"/>
      <c r="W68" s="12"/>
      <c r="X68" s="12"/>
      <c r="Y68" s="12"/>
      <c r="AB68" s="12">
        <v>64</v>
      </c>
      <c r="AC68" s="12"/>
      <c r="AD68" s="12"/>
      <c r="AE68" s="12">
        <v>250.38870199999999</v>
      </c>
    </row>
    <row r="69" spans="4:31" x14ac:dyDescent="0.3">
      <c r="D69" s="1"/>
      <c r="E69" s="1"/>
      <c r="F69" s="1"/>
      <c r="G69" s="1"/>
      <c r="T69" s="12"/>
      <c r="U69" s="12"/>
      <c r="V69" s="12"/>
      <c r="W69" s="12"/>
      <c r="X69" s="12"/>
      <c r="Y69" s="12"/>
      <c r="AB69" s="12"/>
      <c r="AC69" s="12"/>
      <c r="AD69" s="12"/>
      <c r="AE69" s="12"/>
    </row>
    <row r="70" spans="4:31" x14ac:dyDescent="0.3">
      <c r="E70" s="1"/>
      <c r="F70" s="1"/>
      <c r="G70" s="1"/>
      <c r="T70" s="12"/>
      <c r="U70" s="12"/>
      <c r="V70" s="12"/>
      <c r="W70" s="12"/>
      <c r="X70" s="12"/>
      <c r="Y70" s="12"/>
      <c r="AB70" s="12"/>
      <c r="AC70" s="12"/>
      <c r="AD70" s="12"/>
      <c r="AE70" s="12"/>
    </row>
    <row r="71" spans="4:31" x14ac:dyDescent="0.3">
      <c r="E71" s="1"/>
      <c r="F71" s="1"/>
      <c r="G71" s="1"/>
      <c r="T71" s="12"/>
      <c r="U71" s="12"/>
      <c r="V71" s="12"/>
      <c r="W71" s="12"/>
      <c r="X71" s="12"/>
      <c r="Y71" s="12"/>
      <c r="AB71" s="12"/>
      <c r="AC71" s="12"/>
      <c r="AD71" s="12"/>
      <c r="AE71" s="12"/>
    </row>
    <row r="72" spans="4:31" x14ac:dyDescent="0.3">
      <c r="E72" s="1"/>
      <c r="F72" s="1"/>
      <c r="G72" s="1"/>
      <c r="T72" s="12"/>
      <c r="U72" s="12"/>
      <c r="V72" s="12"/>
      <c r="W72" s="12"/>
      <c r="X72" s="12"/>
      <c r="Y72" s="12"/>
      <c r="AB72" s="12"/>
      <c r="AC72" s="12"/>
      <c r="AD72" s="12"/>
      <c r="AE72" s="12"/>
    </row>
    <row r="73" spans="4:31" x14ac:dyDescent="0.3">
      <c r="E73" s="1"/>
      <c r="F73" s="1"/>
      <c r="G73" s="1"/>
      <c r="T73" s="12"/>
      <c r="U73" s="12"/>
      <c r="V73" s="12"/>
      <c r="W73" s="12"/>
      <c r="X73" s="12"/>
      <c r="Y73" s="12"/>
      <c r="AB73" s="12"/>
      <c r="AC73" s="12"/>
      <c r="AD73" s="12"/>
      <c r="AE73" s="12"/>
    </row>
    <row r="74" spans="4:31" x14ac:dyDescent="0.3">
      <c r="E74" s="1"/>
      <c r="F74" s="1"/>
      <c r="G74" s="1"/>
      <c r="T74" s="12"/>
      <c r="U74" s="12"/>
      <c r="V74" s="12"/>
      <c r="W74" s="12"/>
      <c r="X74" s="12"/>
      <c r="Y74" s="12"/>
      <c r="AB74" s="12"/>
      <c r="AC74" s="12"/>
      <c r="AD74" s="12"/>
      <c r="AE74" s="12"/>
    </row>
    <row r="75" spans="4:31" x14ac:dyDescent="0.3">
      <c r="E75" s="1"/>
      <c r="F75" s="1"/>
      <c r="G75" s="1"/>
      <c r="T75" s="12"/>
      <c r="U75" s="12"/>
      <c r="V75" s="12"/>
      <c r="W75" s="12"/>
      <c r="X75" s="12"/>
      <c r="Y75" s="12"/>
      <c r="AB75" s="12"/>
      <c r="AC75" s="12"/>
      <c r="AD75" s="12"/>
      <c r="AE75" s="12"/>
    </row>
    <row r="76" spans="4:31" x14ac:dyDescent="0.3">
      <c r="E76" s="1"/>
      <c r="F76" s="1"/>
      <c r="G76" s="1"/>
      <c r="T76" s="12"/>
      <c r="U76" s="12"/>
      <c r="V76" s="12"/>
      <c r="W76" s="12"/>
      <c r="X76" s="12"/>
      <c r="Y76" s="12"/>
    </row>
    <row r="77" spans="4:31" x14ac:dyDescent="0.3">
      <c r="E77" s="1"/>
      <c r="F77" s="1"/>
      <c r="G77" s="1"/>
      <c r="T77" s="12"/>
      <c r="U77" s="12"/>
      <c r="V77" s="12"/>
      <c r="W77" s="12"/>
      <c r="X77" s="12"/>
      <c r="Y77" s="12"/>
    </row>
    <row r="78" spans="4:31" x14ac:dyDescent="0.3">
      <c r="E78" s="1"/>
      <c r="F78" s="1"/>
      <c r="G78" s="1"/>
      <c r="T78" s="12"/>
      <c r="U78" s="12"/>
      <c r="V78" s="12"/>
      <c r="W78" s="12"/>
      <c r="X78" s="12"/>
      <c r="Y78" s="12"/>
    </row>
    <row r="79" spans="4:31" x14ac:dyDescent="0.3">
      <c r="E79" s="1"/>
      <c r="F79" s="1"/>
      <c r="G79" s="1"/>
      <c r="T79" s="12"/>
      <c r="U79" s="12"/>
      <c r="V79" s="12"/>
      <c r="W79" s="12"/>
      <c r="X79" s="12"/>
      <c r="Y79" s="12"/>
    </row>
    <row r="80" spans="4:31" x14ac:dyDescent="0.3">
      <c r="E80" s="1"/>
      <c r="F80" s="1"/>
      <c r="G80" s="1"/>
      <c r="T80" s="12"/>
      <c r="U80" s="12"/>
      <c r="V80" s="12"/>
      <c r="W80" s="12"/>
      <c r="X80" s="12"/>
      <c r="Y80" s="12"/>
    </row>
    <row r="81" spans="5:25" x14ac:dyDescent="0.3">
      <c r="E81" s="1"/>
      <c r="F81" s="1"/>
      <c r="G81" s="1"/>
      <c r="T81" s="12"/>
      <c r="U81" s="12"/>
      <c r="V81" s="12"/>
      <c r="W81" s="12"/>
      <c r="X81" s="12"/>
      <c r="Y81" s="12"/>
    </row>
    <row r="82" spans="5:25" x14ac:dyDescent="0.3">
      <c r="E82" s="1"/>
      <c r="F82" s="1"/>
      <c r="G82" s="1"/>
      <c r="T82" s="12"/>
      <c r="U82" s="12"/>
      <c r="V82" s="12"/>
      <c r="W82" s="12"/>
      <c r="X82" s="12"/>
      <c r="Y82" s="12"/>
    </row>
    <row r="83" spans="5:25" x14ac:dyDescent="0.3">
      <c r="E83" s="1"/>
      <c r="F83" s="1"/>
      <c r="G83" s="1"/>
      <c r="T83" s="12"/>
      <c r="U83" s="12"/>
      <c r="V83" s="12"/>
      <c r="W83" s="12"/>
      <c r="X83" s="12"/>
      <c r="Y83" s="12"/>
    </row>
    <row r="84" spans="5:25" x14ac:dyDescent="0.3">
      <c r="E84" s="1"/>
      <c r="F84" s="1"/>
      <c r="G84" s="1"/>
      <c r="T84" s="12"/>
      <c r="U84" s="12"/>
      <c r="V84" s="12"/>
      <c r="W84" s="12"/>
      <c r="X84" s="12"/>
      <c r="Y84" s="12"/>
    </row>
    <row r="85" spans="5:25" x14ac:dyDescent="0.3">
      <c r="E85" s="1"/>
      <c r="F85" s="1"/>
      <c r="T85" s="12"/>
      <c r="U85" s="12"/>
      <c r="V85" s="12"/>
      <c r="W85" s="12"/>
      <c r="X85" s="12"/>
      <c r="Y85" s="12"/>
    </row>
    <row r="86" spans="5:25" x14ac:dyDescent="0.3">
      <c r="E86" s="1"/>
      <c r="F86" s="1"/>
      <c r="T86" s="12"/>
      <c r="U86" s="12"/>
      <c r="V86" s="12"/>
      <c r="W86" s="12"/>
      <c r="X86" s="12"/>
      <c r="Y86" s="12"/>
    </row>
    <row r="87" spans="5:25" x14ac:dyDescent="0.3">
      <c r="E87" s="1"/>
      <c r="F87" s="1"/>
      <c r="T87" s="12"/>
      <c r="U87" s="12"/>
      <c r="V87" s="12"/>
      <c r="W87" s="12"/>
      <c r="X87" s="12"/>
      <c r="Y87" s="12"/>
    </row>
    <row r="88" spans="5:25" x14ac:dyDescent="0.3">
      <c r="E88" s="1"/>
      <c r="F88" s="1"/>
      <c r="T88" s="12"/>
      <c r="U88" s="12"/>
      <c r="V88" s="12"/>
      <c r="W88" s="12"/>
      <c r="X88" s="12"/>
      <c r="Y88" s="12"/>
    </row>
    <row r="89" spans="5:25" x14ac:dyDescent="0.3">
      <c r="E89" s="1"/>
      <c r="F89" s="1"/>
      <c r="T89" s="12"/>
      <c r="U89" s="12"/>
      <c r="V89" s="12"/>
      <c r="W89" s="12"/>
      <c r="X89" s="12"/>
      <c r="Y89" s="12"/>
    </row>
    <row r="90" spans="5:25" x14ac:dyDescent="0.3">
      <c r="E90" s="1"/>
      <c r="F90" s="1"/>
      <c r="T90" s="12"/>
      <c r="U90" s="12"/>
      <c r="V90" s="12"/>
      <c r="W90" s="12"/>
      <c r="X90" s="12"/>
      <c r="Y90" s="12"/>
    </row>
    <row r="91" spans="5:25" x14ac:dyDescent="0.3">
      <c r="E91" s="1"/>
      <c r="F91" s="1"/>
      <c r="T91" s="12"/>
      <c r="U91" s="12"/>
      <c r="V91" s="12"/>
      <c r="W91" s="12"/>
      <c r="X91" s="12"/>
      <c r="Y91" s="12"/>
    </row>
    <row r="92" spans="5:25" x14ac:dyDescent="0.3">
      <c r="T92" s="12"/>
      <c r="U92" s="12"/>
      <c r="V92" s="12"/>
      <c r="W92" s="12"/>
      <c r="X92" s="12"/>
      <c r="Y92" s="12"/>
    </row>
    <row r="93" spans="5:25" x14ac:dyDescent="0.3">
      <c r="T93" s="12"/>
      <c r="U93" s="12"/>
      <c r="V93" s="12"/>
      <c r="W93" s="12"/>
      <c r="X93" s="12"/>
      <c r="Y93" s="12"/>
    </row>
    <row r="94" spans="5:25" x14ac:dyDescent="0.3">
      <c r="T94" s="12"/>
      <c r="U94" s="12"/>
      <c r="V94" s="12"/>
      <c r="W94" s="12"/>
      <c r="X94" s="12"/>
      <c r="Y94" s="12"/>
    </row>
    <row r="95" spans="5:25" x14ac:dyDescent="0.3">
      <c r="T95" s="12"/>
      <c r="U95" s="12"/>
      <c r="V95" s="12"/>
      <c r="W95" s="12"/>
      <c r="X95" s="12"/>
      <c r="Y95" s="12"/>
    </row>
    <row r="96" spans="5:25" x14ac:dyDescent="0.3">
      <c r="T96" s="12"/>
      <c r="U96" s="12"/>
      <c r="V96" s="12"/>
      <c r="W96" s="12"/>
      <c r="X96" s="12"/>
      <c r="Y96" s="12"/>
    </row>
    <row r="97" spans="20:25" x14ac:dyDescent="0.3">
      <c r="T97" s="12"/>
      <c r="U97" s="12"/>
      <c r="V97" s="12"/>
      <c r="W97" s="12"/>
      <c r="X97" s="12"/>
      <c r="Y97" s="12"/>
    </row>
    <row r="98" spans="20:25" x14ac:dyDescent="0.3">
      <c r="T98" s="12"/>
      <c r="U98" s="12"/>
      <c r="V98" s="12"/>
      <c r="W98" s="12"/>
      <c r="X98" s="12"/>
      <c r="Y98" s="12"/>
    </row>
    <row r="99" spans="20:25" x14ac:dyDescent="0.3">
      <c r="T99" s="12"/>
      <c r="U99" s="12"/>
      <c r="V99" s="12"/>
      <c r="W99" s="12"/>
      <c r="X99" s="12"/>
      <c r="Y99" s="12"/>
    </row>
    <row r="100" spans="20:25" x14ac:dyDescent="0.3">
      <c r="T100" s="12"/>
      <c r="U100" s="12"/>
      <c r="V100" s="12"/>
      <c r="W100" s="12"/>
      <c r="X100" s="12"/>
      <c r="Y100" s="12"/>
    </row>
    <row r="101" spans="20:25" x14ac:dyDescent="0.3">
      <c r="T101" s="12"/>
      <c r="U101" s="12"/>
      <c r="V101" s="12"/>
      <c r="W101" s="12"/>
      <c r="X101" s="12"/>
      <c r="Y101" s="12"/>
    </row>
    <row r="102" spans="20:25" x14ac:dyDescent="0.3">
      <c r="T102" s="12"/>
      <c r="U102" s="12"/>
      <c r="V102" s="12"/>
      <c r="W102" s="12"/>
      <c r="X102" s="12"/>
      <c r="Y102" s="12"/>
    </row>
    <row r="103" spans="20:25" x14ac:dyDescent="0.3">
      <c r="T103" s="12"/>
      <c r="U103" s="12"/>
      <c r="V103" s="12"/>
      <c r="W103" s="12"/>
      <c r="X103" s="12"/>
      <c r="Y103" s="12"/>
    </row>
    <row r="104" spans="20:25" x14ac:dyDescent="0.3">
      <c r="T104" s="12"/>
      <c r="U104" s="12"/>
      <c r="V104" s="12"/>
      <c r="W104" s="12"/>
      <c r="X104" s="12"/>
      <c r="Y104" s="12"/>
    </row>
    <row r="105" spans="20:25" x14ac:dyDescent="0.3">
      <c r="T105" s="12"/>
      <c r="U105" s="12"/>
      <c r="V105" s="12"/>
      <c r="W105" s="12"/>
      <c r="X105" s="12"/>
      <c r="Y105" s="12"/>
    </row>
    <row r="106" spans="20:25" x14ac:dyDescent="0.3">
      <c r="T106" s="12"/>
      <c r="U106" s="12"/>
      <c r="V106" s="12"/>
      <c r="W106" s="12"/>
      <c r="X106" s="12"/>
      <c r="Y106" s="12"/>
    </row>
    <row r="107" spans="20:25" x14ac:dyDescent="0.3">
      <c r="T107" s="12"/>
      <c r="U107" s="12"/>
      <c r="V107" s="12"/>
      <c r="W107" s="12"/>
      <c r="X107" s="12"/>
      <c r="Y107" s="12"/>
    </row>
    <row r="108" spans="20:25" x14ac:dyDescent="0.3">
      <c r="T108" s="12"/>
      <c r="U108" s="12"/>
      <c r="V108" s="12"/>
      <c r="W108" s="12"/>
      <c r="X108" s="12"/>
      <c r="Y108" s="12"/>
    </row>
    <row r="109" spans="20:25" x14ac:dyDescent="0.3">
      <c r="T109" s="12"/>
      <c r="U109" s="12"/>
      <c r="V109" s="12"/>
      <c r="W109" s="12"/>
      <c r="X109" s="12"/>
      <c r="Y109" s="12"/>
    </row>
  </sheetData>
  <mergeCells count="16">
    <mergeCell ref="AH14:AL14"/>
    <mergeCell ref="AN14:AR14"/>
    <mergeCell ref="AH1:AL1"/>
    <mergeCell ref="AH2:AL2"/>
    <mergeCell ref="AN1:AR1"/>
    <mergeCell ref="AN2:AR2"/>
    <mergeCell ref="AH13:AL13"/>
    <mergeCell ref="AN13:AR13"/>
    <mergeCell ref="E23:L23"/>
    <mergeCell ref="T2:Y2"/>
    <mergeCell ref="AC2:AE2"/>
    <mergeCell ref="A1:C1"/>
    <mergeCell ref="T1:Y1"/>
    <mergeCell ref="AB1:AE1"/>
    <mergeCell ref="E1:F1"/>
    <mergeCell ref="I1:P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EC7B-B6E1-4E5D-A71F-0A55F3E4E3DF}">
  <dimension ref="A1:AK54"/>
  <sheetViews>
    <sheetView tabSelected="1" zoomScale="60" zoomScaleNormal="60" workbookViewId="0">
      <selection activeCell="P37" sqref="P37"/>
    </sheetView>
  </sheetViews>
  <sheetFormatPr defaultRowHeight="15.6" x14ac:dyDescent="0.3"/>
  <cols>
    <col min="1" max="1" width="44.10937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2" width="30" style="2" customWidth="1"/>
    <col min="13" max="13" width="26.88671875" style="2" customWidth="1"/>
    <col min="14" max="14" width="25.6640625" style="2" customWidth="1"/>
    <col min="15" max="15" width="21.88671875" style="2" customWidth="1"/>
    <col min="16" max="16" width="18" style="2" customWidth="1"/>
    <col min="17" max="17" width="24.88671875" style="2" customWidth="1"/>
    <col min="18" max="18" width="18.21875" style="2" customWidth="1"/>
    <col min="19" max="22" width="8.88671875" style="2"/>
    <col min="23" max="23" width="17" style="2" customWidth="1"/>
    <col min="24" max="24" width="14.44140625" style="2" customWidth="1"/>
    <col min="25" max="25" width="17.21875" style="2" customWidth="1"/>
    <col min="26" max="26" width="21.77734375" style="2" customWidth="1"/>
    <col min="27" max="27" width="19.44140625" style="2" customWidth="1"/>
    <col min="28" max="30" width="8.88671875" style="2"/>
    <col min="31" max="31" width="13.6640625" style="2" customWidth="1"/>
    <col min="32" max="33" width="18.6640625" style="2" customWidth="1"/>
    <col min="34" max="34" width="15.33203125" style="2" customWidth="1"/>
    <col min="35" max="35" width="16.77734375" style="2" customWidth="1"/>
    <col min="36" max="37" width="8.88671875" style="2"/>
    <col min="38" max="16384" width="8.88671875" style="12"/>
  </cols>
  <sheetData>
    <row r="1" spans="1:35" ht="16.2" thickBot="1" x14ac:dyDescent="0.35">
      <c r="A1" s="5" t="s">
        <v>100</v>
      </c>
      <c r="B1" s="5"/>
      <c r="C1" s="5"/>
      <c r="F1" s="45" t="s">
        <v>142</v>
      </c>
      <c r="G1" s="45"/>
      <c r="H1" s="45"/>
      <c r="I1" s="45"/>
      <c r="J1" s="45"/>
      <c r="K1" s="45"/>
      <c r="L1" s="6"/>
      <c r="M1" s="45" t="s">
        <v>143</v>
      </c>
      <c r="N1" s="45"/>
      <c r="O1" s="45"/>
      <c r="P1" s="45"/>
      <c r="Q1" s="45"/>
      <c r="R1" s="45"/>
      <c r="S1" s="45"/>
      <c r="T1" s="45"/>
      <c r="U1" s="45"/>
      <c r="W1" s="60" t="s">
        <v>63</v>
      </c>
      <c r="X1" s="60"/>
      <c r="Y1" s="60"/>
      <c r="Z1" s="60"/>
      <c r="AA1" s="60"/>
      <c r="AE1" s="49" t="s">
        <v>58</v>
      </c>
      <c r="AF1" s="49"/>
      <c r="AG1" s="49"/>
      <c r="AH1" s="49"/>
      <c r="AI1" s="49"/>
    </row>
    <row r="2" spans="1:35" ht="16.8" thickTop="1" thickBot="1" x14ac:dyDescent="0.35">
      <c r="A2" s="1" t="s">
        <v>99</v>
      </c>
      <c r="B2" s="1" t="s">
        <v>62</v>
      </c>
      <c r="C2" s="1" t="s">
        <v>21</v>
      </c>
      <c r="F2" s="1"/>
      <c r="G2" s="1"/>
      <c r="J2" s="1"/>
      <c r="K2" s="1"/>
      <c r="L2" s="1"/>
      <c r="M2" s="1"/>
      <c r="N2" s="1"/>
      <c r="O2" s="1"/>
      <c r="P2" s="1"/>
      <c r="Q2" s="1"/>
      <c r="R2" s="1"/>
      <c r="W2" s="51" t="s">
        <v>59</v>
      </c>
      <c r="X2" s="51"/>
      <c r="Y2" s="51"/>
      <c r="Z2" s="51"/>
      <c r="AA2" s="51"/>
      <c r="AE2" s="52" t="s">
        <v>59</v>
      </c>
      <c r="AF2" s="53"/>
      <c r="AG2" s="53"/>
      <c r="AH2" s="53"/>
      <c r="AI2" s="54"/>
    </row>
    <row r="3" spans="1:35" ht="16.8" thickTop="1" thickBot="1" x14ac:dyDescent="0.35">
      <c r="F3" s="1" t="s">
        <v>0</v>
      </c>
      <c r="G3" s="1" t="s">
        <v>85</v>
      </c>
      <c r="H3" s="1"/>
      <c r="I3" s="1"/>
      <c r="J3" s="1"/>
      <c r="K3" s="1"/>
      <c r="L3" s="1"/>
      <c r="M3" s="1" t="s">
        <v>126</v>
      </c>
      <c r="N3" s="1"/>
      <c r="O3" s="1"/>
      <c r="P3" s="1"/>
      <c r="Q3" s="1"/>
      <c r="R3" s="1"/>
      <c r="S3" s="1"/>
      <c r="T3" s="1"/>
      <c r="U3" s="1"/>
      <c r="V3" s="1"/>
      <c r="W3" s="8" t="s">
        <v>55</v>
      </c>
      <c r="X3" s="8" t="s">
        <v>64</v>
      </c>
      <c r="Y3" s="8" t="s">
        <v>51</v>
      </c>
      <c r="Z3" s="8" t="s">
        <v>52</v>
      </c>
      <c r="AA3" s="8" t="s">
        <v>64</v>
      </c>
      <c r="AE3" s="8" t="s">
        <v>55</v>
      </c>
      <c r="AF3" s="8" t="s">
        <v>64</v>
      </c>
      <c r="AG3" s="8" t="s">
        <v>51</v>
      </c>
      <c r="AH3" s="8" t="s">
        <v>52</v>
      </c>
      <c r="AI3" s="8" t="s">
        <v>64</v>
      </c>
    </row>
    <row r="4" spans="1:35" ht="16.2" thickTop="1" x14ac:dyDescent="0.3">
      <c r="A4" s="1" t="s">
        <v>96</v>
      </c>
      <c r="B4" s="1"/>
      <c r="C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0" t="s">
        <v>77</v>
      </c>
      <c r="X4" s="30">
        <v>4.6838631999999998E-2</v>
      </c>
      <c r="Y4" s="30">
        <v>0.10394232</v>
      </c>
      <c r="Z4" s="30">
        <v>4.5790457E-2</v>
      </c>
      <c r="AA4" s="30">
        <v>6.0373569000000002E-2</v>
      </c>
      <c r="AE4" s="10" t="s">
        <v>73</v>
      </c>
      <c r="AF4" s="32">
        <v>6.7237039999999998E-2</v>
      </c>
      <c r="AG4" s="32">
        <v>6.2993830000000001E-2</v>
      </c>
      <c r="AH4" s="32">
        <v>6.5609210000000001E-2</v>
      </c>
      <c r="AI4" s="32">
        <v>5.3869227999999998E-2</v>
      </c>
    </row>
    <row r="5" spans="1:35" x14ac:dyDescent="0.3">
      <c r="A5" s="1" t="s">
        <v>97</v>
      </c>
      <c r="B5" s="1">
        <v>0.78649999999999998</v>
      </c>
      <c r="C5" s="1">
        <v>0.95140000000000002</v>
      </c>
      <c r="F5" s="1" t="s">
        <v>101</v>
      </c>
      <c r="G5" s="1" t="s">
        <v>102</v>
      </c>
      <c r="H5" s="1"/>
      <c r="I5" s="1"/>
      <c r="J5" s="1"/>
      <c r="K5" s="1"/>
      <c r="L5" s="1"/>
      <c r="M5" s="1" t="s">
        <v>127</v>
      </c>
      <c r="N5" s="1">
        <v>1</v>
      </c>
      <c r="O5" s="1"/>
      <c r="P5" s="1"/>
      <c r="Q5" s="1"/>
      <c r="R5" s="1"/>
      <c r="S5" s="1"/>
      <c r="T5" s="1"/>
      <c r="U5" s="1"/>
      <c r="V5" s="1"/>
      <c r="W5" s="10" t="s">
        <v>78</v>
      </c>
      <c r="X5" s="31">
        <v>2.1197855000000002E-2</v>
      </c>
      <c r="Y5" s="31">
        <v>4.3904910999999998E-2</v>
      </c>
      <c r="Z5" s="31">
        <v>2.6759277000000001E-2</v>
      </c>
      <c r="AA5" s="31">
        <v>2.3256913000000001E-2</v>
      </c>
      <c r="AE5" s="10" t="s">
        <v>74</v>
      </c>
      <c r="AF5" s="30">
        <v>4.0000678999999997E-2</v>
      </c>
      <c r="AG5" s="30">
        <v>4.3380621000000001E-2</v>
      </c>
      <c r="AH5" s="30">
        <v>4.7714734000000002E-2</v>
      </c>
      <c r="AI5" s="30">
        <v>4.7348841000000003E-2</v>
      </c>
    </row>
    <row r="6" spans="1:35" x14ac:dyDescent="0.3">
      <c r="A6" s="1" t="s">
        <v>4</v>
      </c>
      <c r="B6" s="1">
        <v>8.0100000000000005E-2</v>
      </c>
      <c r="C6" s="1">
        <v>0.72470000000000001</v>
      </c>
      <c r="F6" s="1" t="s">
        <v>103</v>
      </c>
      <c r="G6" s="1" t="s">
        <v>17</v>
      </c>
      <c r="H6" s="1"/>
      <c r="I6" s="1"/>
      <c r="J6" s="1"/>
      <c r="K6" s="1"/>
      <c r="L6" s="1"/>
      <c r="M6" s="1" t="s">
        <v>128</v>
      </c>
      <c r="N6" s="1">
        <v>4</v>
      </c>
      <c r="O6" s="1"/>
      <c r="P6" s="1"/>
      <c r="Q6" s="1"/>
      <c r="R6" s="1"/>
      <c r="S6" s="1"/>
      <c r="T6" s="1"/>
      <c r="U6" s="1"/>
      <c r="V6" s="1"/>
      <c r="W6" s="10" t="s">
        <v>79</v>
      </c>
      <c r="X6" s="31">
        <v>3.1162631E-2</v>
      </c>
      <c r="Y6" s="31">
        <v>5.3072459000000002E-2</v>
      </c>
      <c r="Z6" s="31">
        <v>4.3248791000000002E-2</v>
      </c>
      <c r="AA6" s="31">
        <v>2.8438897000000001E-2</v>
      </c>
      <c r="AE6" s="10" t="s">
        <v>75</v>
      </c>
      <c r="AF6" s="30">
        <v>1.6462994000000002E-2</v>
      </c>
      <c r="AG6" s="30">
        <v>1.8096609E-2</v>
      </c>
      <c r="AH6" s="30">
        <v>1.7019416999999998E-2</v>
      </c>
      <c r="AI6" s="30">
        <v>1.5930752999999999E-2</v>
      </c>
    </row>
    <row r="7" spans="1:35" x14ac:dyDescent="0.3">
      <c r="A7" s="1" t="s">
        <v>98</v>
      </c>
      <c r="B7" s="1" t="s">
        <v>7</v>
      </c>
      <c r="C7" s="1" t="s">
        <v>7</v>
      </c>
      <c r="F7" s="1" t="s">
        <v>39</v>
      </c>
      <c r="G7" s="1">
        <v>0.05</v>
      </c>
      <c r="H7" s="1"/>
      <c r="I7" s="1"/>
      <c r="J7" s="1"/>
      <c r="K7" s="1"/>
      <c r="L7" s="1"/>
      <c r="M7" s="1" t="s">
        <v>39</v>
      </c>
      <c r="N7" s="1">
        <v>0.05</v>
      </c>
      <c r="O7" s="1"/>
      <c r="P7" s="1"/>
      <c r="Q7" s="1"/>
      <c r="R7" s="1"/>
      <c r="S7" s="1"/>
      <c r="T7" s="1"/>
      <c r="U7" s="1"/>
      <c r="V7" s="1"/>
      <c r="W7" s="10" t="s">
        <v>90</v>
      </c>
      <c r="X7" s="31">
        <v>4.2933989999999998E-2</v>
      </c>
      <c r="Y7" s="31">
        <v>9.9813943000000002E-2</v>
      </c>
      <c r="Z7" s="31">
        <v>4.8814046999999999E-2</v>
      </c>
      <c r="AA7" s="31">
        <v>4.7828502000000002E-2</v>
      </c>
      <c r="AE7" s="10"/>
      <c r="AF7" s="10"/>
      <c r="AG7" s="10"/>
      <c r="AH7" s="10"/>
      <c r="AI7" s="10"/>
    </row>
    <row r="8" spans="1:35" ht="16.2" thickBot="1" x14ac:dyDescent="0.35">
      <c r="A8" s="1" t="s">
        <v>5</v>
      </c>
      <c r="B8" s="1" t="s">
        <v>16</v>
      </c>
      <c r="C8" s="1" t="s">
        <v>16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0" t="s">
        <v>91</v>
      </c>
      <c r="X8" s="31">
        <v>3.7582493000000002E-2</v>
      </c>
      <c r="Y8" s="31">
        <v>0.11061707</v>
      </c>
      <c r="Z8" s="31">
        <v>3.6932055999999998E-2</v>
      </c>
      <c r="AA8" s="31">
        <v>7.0570213000000007E-2</v>
      </c>
      <c r="AE8" s="11"/>
      <c r="AF8" s="11"/>
      <c r="AG8" s="11"/>
      <c r="AH8" s="11"/>
      <c r="AI8" s="11"/>
    </row>
    <row r="9" spans="1:35" ht="16.2" thickTop="1" x14ac:dyDescent="0.3">
      <c r="F9" s="1" t="s">
        <v>88</v>
      </c>
      <c r="G9" s="1" t="s">
        <v>104</v>
      </c>
      <c r="H9" s="1" t="s">
        <v>4</v>
      </c>
      <c r="I9" s="1" t="s">
        <v>5</v>
      </c>
      <c r="J9" s="1" t="s">
        <v>105</v>
      </c>
      <c r="K9" s="1" t="s">
        <v>106</v>
      </c>
      <c r="L9" s="1"/>
      <c r="M9" s="1" t="s">
        <v>129</v>
      </c>
      <c r="N9" s="1" t="s">
        <v>130</v>
      </c>
      <c r="O9" s="1" t="s">
        <v>131</v>
      </c>
      <c r="P9" s="1" t="s">
        <v>43</v>
      </c>
      <c r="Q9" s="1" t="s">
        <v>132</v>
      </c>
      <c r="R9" s="1" t="s">
        <v>48</v>
      </c>
      <c r="S9" s="1"/>
      <c r="T9" s="1"/>
      <c r="U9" s="1"/>
      <c r="V9" s="1"/>
      <c r="W9" s="10"/>
      <c r="X9" s="10"/>
      <c r="Y9" s="10"/>
      <c r="Z9" s="10"/>
      <c r="AA9" s="10"/>
    </row>
    <row r="10" spans="1:35" ht="16.2" thickBot="1" x14ac:dyDescent="0.35">
      <c r="F10" s="1" t="s">
        <v>107</v>
      </c>
      <c r="G10" s="1">
        <v>22.29</v>
      </c>
      <c r="H10" s="1">
        <v>2.0000000000000001E-4</v>
      </c>
      <c r="I10" s="1" t="s">
        <v>87</v>
      </c>
      <c r="J10" s="1" t="s">
        <v>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1"/>
      <c r="X10" s="11"/>
      <c r="Y10" s="11"/>
      <c r="Z10" s="11"/>
      <c r="AA10" s="11"/>
    </row>
    <row r="11" spans="1:35" ht="16.2" thickTop="1" x14ac:dyDescent="0.3">
      <c r="F11" s="1" t="s">
        <v>108</v>
      </c>
      <c r="G11" s="1">
        <v>29.17</v>
      </c>
      <c r="H11" s="1">
        <v>2.0999999999999999E-3</v>
      </c>
      <c r="I11" s="1" t="s">
        <v>82</v>
      </c>
      <c r="J11" s="1" t="s">
        <v>7</v>
      </c>
      <c r="K11" s="1">
        <v>0.51190000000000002</v>
      </c>
      <c r="L11" s="1"/>
      <c r="M11" s="1" t="s">
        <v>133</v>
      </c>
      <c r="N11" s="1"/>
      <c r="O11" s="1"/>
      <c r="P11" s="1"/>
      <c r="Q11" s="1"/>
      <c r="R11" s="1"/>
      <c r="S11" s="1"/>
      <c r="T11" s="1"/>
      <c r="U11" s="1"/>
      <c r="V11" s="1"/>
    </row>
    <row r="12" spans="1:35" x14ac:dyDescent="0.3">
      <c r="F12" s="1" t="s">
        <v>109</v>
      </c>
      <c r="G12" s="1">
        <v>16.329999999999998</v>
      </c>
      <c r="H12" s="1">
        <v>1.4E-3</v>
      </c>
      <c r="I12" s="1" t="s">
        <v>82</v>
      </c>
      <c r="J12" s="1" t="s">
        <v>7</v>
      </c>
      <c r="K12" s="1"/>
      <c r="L12" s="1"/>
      <c r="M12" s="1" t="s">
        <v>64</v>
      </c>
      <c r="N12" s="1">
        <v>0</v>
      </c>
      <c r="O12" s="1"/>
      <c r="P12" s="1"/>
      <c r="Q12" s="1"/>
      <c r="R12" s="1"/>
      <c r="S12" s="1"/>
      <c r="T12" s="1"/>
      <c r="U12" s="1"/>
      <c r="V12" s="1"/>
    </row>
    <row r="13" spans="1:35" x14ac:dyDescent="0.3">
      <c r="F13" s="1" t="s">
        <v>110</v>
      </c>
      <c r="G13" s="1">
        <v>3.1579999999999999</v>
      </c>
      <c r="H13" s="1">
        <v>0.59470000000000001</v>
      </c>
      <c r="I13" s="1" t="s">
        <v>16</v>
      </c>
      <c r="J13" s="1" t="s">
        <v>17</v>
      </c>
      <c r="K13" s="1"/>
      <c r="L13" s="1"/>
      <c r="M13" s="1" t="s">
        <v>134</v>
      </c>
      <c r="N13" s="1">
        <v>338.3</v>
      </c>
      <c r="O13" s="1" t="s">
        <v>194</v>
      </c>
      <c r="P13" s="1" t="s">
        <v>7</v>
      </c>
      <c r="Q13" s="1" t="s">
        <v>87</v>
      </c>
      <c r="R13" s="1">
        <v>5.9999999999999995E-4</v>
      </c>
      <c r="S13" s="1"/>
      <c r="T13" s="1"/>
      <c r="U13" s="1"/>
      <c r="V13" s="1"/>
    </row>
    <row r="14" spans="1:35" ht="16.2" thickBot="1" x14ac:dyDescent="0.35">
      <c r="F14" s="1"/>
      <c r="G14" s="1"/>
      <c r="H14" s="1"/>
      <c r="I14" s="1"/>
      <c r="J14" s="1"/>
      <c r="K14" s="1"/>
      <c r="L14" s="1"/>
      <c r="M14" s="1" t="s">
        <v>83</v>
      </c>
      <c r="N14" s="1">
        <v>51.49</v>
      </c>
      <c r="O14" s="1" t="s">
        <v>195</v>
      </c>
      <c r="P14" s="1" t="s">
        <v>17</v>
      </c>
      <c r="Q14" s="1" t="s">
        <v>16</v>
      </c>
      <c r="R14" s="1" t="s">
        <v>135</v>
      </c>
      <c r="S14" s="1"/>
      <c r="T14" s="1"/>
      <c r="U14" s="1"/>
      <c r="V14" s="1"/>
    </row>
    <row r="15" spans="1:35" ht="16.2" thickTop="1" x14ac:dyDescent="0.3">
      <c r="F15" s="1" t="s">
        <v>111</v>
      </c>
      <c r="G15" s="1" t="s">
        <v>112</v>
      </c>
      <c r="H15" s="1" t="s">
        <v>113</v>
      </c>
      <c r="I15" s="1" t="s">
        <v>114</v>
      </c>
      <c r="J15" s="1" t="s">
        <v>115</v>
      </c>
      <c r="K15" s="1" t="s">
        <v>4</v>
      </c>
      <c r="L15" s="1"/>
      <c r="M15" s="1" t="s">
        <v>76</v>
      </c>
      <c r="N15" s="1">
        <v>62.63</v>
      </c>
      <c r="O15" s="1" t="s">
        <v>196</v>
      </c>
      <c r="P15" s="1" t="s">
        <v>17</v>
      </c>
      <c r="Q15" s="1" t="s">
        <v>16</v>
      </c>
      <c r="R15" s="1">
        <v>0.79730000000000001</v>
      </c>
      <c r="S15" s="1"/>
      <c r="T15" s="1"/>
      <c r="U15" s="1"/>
      <c r="V15" s="1"/>
      <c r="W15" s="55" t="s">
        <v>152</v>
      </c>
      <c r="X15" s="56"/>
      <c r="AE15" s="55" t="s">
        <v>152</v>
      </c>
      <c r="AF15" s="56"/>
    </row>
    <row r="16" spans="1:35" x14ac:dyDescent="0.3">
      <c r="F16" s="1" t="s">
        <v>107</v>
      </c>
      <c r="G16" s="1">
        <v>130997</v>
      </c>
      <c r="H16" s="1">
        <v>3</v>
      </c>
      <c r="I16" s="1">
        <v>43666</v>
      </c>
      <c r="J16" s="1" t="s">
        <v>185</v>
      </c>
      <c r="K16" s="1" t="s">
        <v>186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25"/>
      <c r="AE16" s="24"/>
      <c r="AF16" s="25"/>
    </row>
    <row r="17" spans="6:35" x14ac:dyDescent="0.3">
      <c r="F17" s="1" t="s">
        <v>108</v>
      </c>
      <c r="G17" s="1">
        <v>171388</v>
      </c>
      <c r="H17" s="1">
        <v>3</v>
      </c>
      <c r="I17" s="1">
        <v>57129</v>
      </c>
      <c r="J17" s="1" t="s">
        <v>187</v>
      </c>
      <c r="K17" s="1" t="s">
        <v>188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4" t="s">
        <v>77</v>
      </c>
      <c r="X17" s="27">
        <v>2.3590322E-2</v>
      </c>
      <c r="AE17" s="24" t="s">
        <v>73</v>
      </c>
      <c r="AF17" s="27">
        <v>1.9121200000000001E-2</v>
      </c>
    </row>
    <row r="18" spans="6:35" x14ac:dyDescent="0.3">
      <c r="F18" s="1" t="s">
        <v>109</v>
      </c>
      <c r="G18" s="1">
        <v>95962</v>
      </c>
      <c r="H18" s="1">
        <v>1</v>
      </c>
      <c r="I18" s="1">
        <v>95962</v>
      </c>
      <c r="J18" s="1" t="s">
        <v>189</v>
      </c>
      <c r="K18" s="1" t="s">
        <v>190</v>
      </c>
      <c r="L18" s="1"/>
      <c r="M18" s="1" t="s">
        <v>30</v>
      </c>
      <c r="N18" s="1" t="s">
        <v>136</v>
      </c>
      <c r="O18" s="1" t="s">
        <v>137</v>
      </c>
      <c r="P18" s="1" t="s">
        <v>130</v>
      </c>
      <c r="Q18" s="1" t="s">
        <v>138</v>
      </c>
      <c r="R18" s="1" t="s">
        <v>139</v>
      </c>
      <c r="S18" s="1" t="s">
        <v>140</v>
      </c>
      <c r="T18" s="1" t="s">
        <v>141</v>
      </c>
      <c r="U18" s="1" t="s">
        <v>113</v>
      </c>
      <c r="V18" s="1"/>
      <c r="W18" s="24" t="s">
        <v>78</v>
      </c>
      <c r="X18" s="27">
        <v>1.5760109000000001E-2</v>
      </c>
      <c r="AE18" s="24" t="s">
        <v>74</v>
      </c>
      <c r="AF18" s="27">
        <v>1.169688E-2</v>
      </c>
    </row>
    <row r="19" spans="6:35" x14ac:dyDescent="0.3">
      <c r="F19" s="1" t="s">
        <v>110</v>
      </c>
      <c r="G19" s="1">
        <v>18554</v>
      </c>
      <c r="H19" s="1">
        <v>6</v>
      </c>
      <c r="I19" s="1">
        <v>3092</v>
      </c>
      <c r="J19" s="1" t="s">
        <v>191</v>
      </c>
      <c r="K19" s="1" t="s">
        <v>192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4" t="s">
        <v>79</v>
      </c>
      <c r="X19" s="27">
        <v>2.5307077000000001E-2</v>
      </c>
      <c r="AE19" s="24" t="s">
        <v>75</v>
      </c>
      <c r="AF19" s="27">
        <v>1.4054048E-2</v>
      </c>
    </row>
    <row r="20" spans="6:35" x14ac:dyDescent="0.3">
      <c r="F20" s="1" t="s">
        <v>89</v>
      </c>
      <c r="G20" s="1">
        <v>71155</v>
      </c>
      <c r="H20" s="1">
        <v>18</v>
      </c>
      <c r="I20" s="1">
        <v>3953</v>
      </c>
      <c r="J20" s="1"/>
      <c r="K20" s="1"/>
      <c r="L20" s="1"/>
      <c r="M20" s="1" t="s">
        <v>133</v>
      </c>
      <c r="N20" s="1"/>
      <c r="O20" s="1"/>
      <c r="P20" s="1"/>
      <c r="Q20" s="1"/>
      <c r="R20" s="1"/>
      <c r="S20" s="1"/>
      <c r="T20" s="1"/>
      <c r="U20" s="1"/>
      <c r="V20" s="1"/>
      <c r="W20" s="26" t="s">
        <v>80</v>
      </c>
      <c r="X20" s="27">
        <v>2.6321831E-2</v>
      </c>
      <c r="AE20" s="26"/>
      <c r="AF20" s="27"/>
    </row>
    <row r="21" spans="6:35" ht="16.2" thickBot="1" x14ac:dyDescent="0.35">
      <c r="F21" s="1"/>
      <c r="G21" s="1"/>
      <c r="H21" s="1"/>
      <c r="I21" s="1"/>
      <c r="J21" s="1"/>
      <c r="K21" s="1"/>
      <c r="L21" s="1"/>
      <c r="M21" s="1" t="s">
        <v>64</v>
      </c>
      <c r="N21" s="1">
        <v>100</v>
      </c>
      <c r="O21" s="1">
        <v>100</v>
      </c>
      <c r="P21" s="1">
        <v>0</v>
      </c>
      <c r="Q21" s="1">
        <v>0</v>
      </c>
      <c r="R21" s="1">
        <v>5</v>
      </c>
      <c r="S21" s="1">
        <v>3</v>
      </c>
      <c r="T21" s="1"/>
      <c r="U21" s="1"/>
      <c r="V21" s="1"/>
      <c r="W21" s="28" t="s">
        <v>81</v>
      </c>
      <c r="X21" s="29">
        <v>2.0602588000000002E-2</v>
      </c>
      <c r="AE21" s="28"/>
      <c r="AF21" s="29"/>
    </row>
    <row r="22" spans="6:35" ht="16.2" thickTop="1" x14ac:dyDescent="0.3">
      <c r="F22" s="1" t="s">
        <v>116</v>
      </c>
      <c r="G22" s="1"/>
      <c r="H22" s="1"/>
      <c r="I22" s="1"/>
      <c r="J22" s="1"/>
      <c r="K22" s="1"/>
      <c r="L22" s="1"/>
      <c r="M22" s="1" t="s">
        <v>134</v>
      </c>
      <c r="N22" s="1">
        <v>462</v>
      </c>
      <c r="O22" s="1">
        <v>123.6</v>
      </c>
      <c r="P22" s="1">
        <v>338.3</v>
      </c>
      <c r="Q22" s="1">
        <v>40.17</v>
      </c>
      <c r="R22" s="1">
        <v>5</v>
      </c>
      <c r="S22" s="1">
        <v>3</v>
      </c>
      <c r="T22" s="1">
        <v>8.4220000000000006</v>
      </c>
      <c r="U22" s="1">
        <v>5.9980000000000002</v>
      </c>
      <c r="V22" s="1"/>
    </row>
    <row r="23" spans="6:35" x14ac:dyDescent="0.3">
      <c r="F23" s="1" t="s">
        <v>117</v>
      </c>
      <c r="G23" s="1">
        <v>220.9</v>
      </c>
      <c r="H23" s="1"/>
      <c r="I23" s="1"/>
      <c r="J23" s="1"/>
      <c r="K23" s="1"/>
      <c r="L23" s="1"/>
      <c r="M23" s="1" t="s">
        <v>83</v>
      </c>
      <c r="N23" s="1">
        <v>167.1</v>
      </c>
      <c r="O23" s="1">
        <v>115.7</v>
      </c>
      <c r="P23" s="1">
        <v>51.49</v>
      </c>
      <c r="Q23" s="1">
        <v>41.02</v>
      </c>
      <c r="R23" s="1">
        <v>5</v>
      </c>
      <c r="S23" s="1">
        <v>3</v>
      </c>
      <c r="T23" s="1">
        <v>1.2549999999999999</v>
      </c>
      <c r="U23" s="1">
        <v>4.4470000000000001</v>
      </c>
      <c r="V23" s="1"/>
    </row>
    <row r="24" spans="6:35" x14ac:dyDescent="0.3">
      <c r="F24" s="1" t="s">
        <v>118</v>
      </c>
      <c r="G24" s="1">
        <v>107.8</v>
      </c>
      <c r="H24" s="1"/>
      <c r="I24" s="1"/>
      <c r="J24" s="1"/>
      <c r="K24" s="1"/>
      <c r="L24" s="1"/>
      <c r="M24" s="1" t="s">
        <v>76</v>
      </c>
      <c r="N24" s="1">
        <v>154.69999999999999</v>
      </c>
      <c r="O24" s="1">
        <v>92.03</v>
      </c>
      <c r="P24" s="1">
        <v>62.63</v>
      </c>
      <c r="Q24" s="1">
        <v>42.7</v>
      </c>
      <c r="R24" s="1">
        <v>5</v>
      </c>
      <c r="S24" s="1">
        <v>3</v>
      </c>
      <c r="T24" s="1">
        <v>1.4670000000000001</v>
      </c>
      <c r="U24" s="1">
        <v>5.2809999999999997</v>
      </c>
      <c r="V24" s="1"/>
    </row>
    <row r="25" spans="6:35" x14ac:dyDescent="0.3">
      <c r="F25" s="1" t="s">
        <v>119</v>
      </c>
      <c r="G25" s="1">
        <v>113.1</v>
      </c>
      <c r="H25" s="1"/>
      <c r="I25" s="1"/>
      <c r="J25" s="1"/>
      <c r="K25" s="1"/>
      <c r="L25" s="1"/>
    </row>
    <row r="26" spans="6:35" x14ac:dyDescent="0.3">
      <c r="F26" s="1" t="s">
        <v>120</v>
      </c>
      <c r="G26" s="1">
        <v>20.309999999999999</v>
      </c>
      <c r="H26" s="1"/>
      <c r="I26" s="1"/>
      <c r="J26" s="1"/>
      <c r="K26" s="1"/>
      <c r="L26" s="1"/>
    </row>
    <row r="27" spans="6:35" x14ac:dyDescent="0.3">
      <c r="F27" s="1" t="s">
        <v>121</v>
      </c>
      <c r="G27" s="1" t="s">
        <v>193</v>
      </c>
      <c r="H27" s="1"/>
      <c r="I27" s="1"/>
      <c r="J27" s="1"/>
      <c r="K27" s="1"/>
      <c r="L27" s="1"/>
      <c r="W27" s="60" t="s">
        <v>63</v>
      </c>
      <c r="X27" s="60"/>
      <c r="Y27" s="60"/>
      <c r="Z27" s="60"/>
      <c r="AA27" s="60"/>
      <c r="AE27" s="49" t="s">
        <v>58</v>
      </c>
      <c r="AF27" s="49"/>
      <c r="AG27" s="49"/>
      <c r="AH27" s="49"/>
      <c r="AI27" s="49"/>
    </row>
    <row r="28" spans="6:35" ht="16.2" thickBot="1" x14ac:dyDescent="0.35">
      <c r="F28" s="1"/>
      <c r="G28" s="1"/>
      <c r="H28" s="1"/>
      <c r="I28" s="1"/>
      <c r="J28" s="1"/>
      <c r="K28" s="1"/>
      <c r="L28" s="1"/>
      <c r="W28" s="51" t="s">
        <v>59</v>
      </c>
      <c r="X28" s="51"/>
      <c r="Y28" s="51"/>
      <c r="Z28" s="51"/>
      <c r="AA28" s="51"/>
      <c r="AE28" s="51" t="s">
        <v>59</v>
      </c>
      <c r="AF28" s="51"/>
      <c r="AG28" s="51"/>
      <c r="AH28" s="51"/>
      <c r="AI28" s="51"/>
    </row>
    <row r="29" spans="6:35" ht="16.8" thickTop="1" thickBot="1" x14ac:dyDescent="0.35">
      <c r="F29" s="1" t="s">
        <v>122</v>
      </c>
      <c r="G29" s="1"/>
      <c r="H29" s="1"/>
      <c r="I29" s="1"/>
      <c r="J29" s="1"/>
      <c r="K29" s="1"/>
      <c r="L29" s="1"/>
      <c r="W29" s="8" t="s">
        <v>55</v>
      </c>
      <c r="X29" s="8" t="s">
        <v>64</v>
      </c>
      <c r="Y29" s="8" t="s">
        <v>51</v>
      </c>
      <c r="Z29" s="8" t="s">
        <v>52</v>
      </c>
      <c r="AA29" s="8" t="s">
        <v>64</v>
      </c>
      <c r="AE29" s="8" t="s">
        <v>55</v>
      </c>
      <c r="AF29" s="8" t="s">
        <v>64</v>
      </c>
      <c r="AG29" s="8" t="s">
        <v>51</v>
      </c>
      <c r="AH29" s="8" t="s">
        <v>52</v>
      </c>
      <c r="AI29" s="8" t="s">
        <v>64</v>
      </c>
    </row>
    <row r="30" spans="6:35" ht="16.2" thickTop="1" x14ac:dyDescent="0.3">
      <c r="F30" s="1" t="s">
        <v>123</v>
      </c>
      <c r="G30" s="1">
        <v>2</v>
      </c>
      <c r="H30" s="1"/>
      <c r="I30" s="1"/>
      <c r="J30" s="1"/>
      <c r="K30" s="1"/>
      <c r="L30" s="1"/>
      <c r="W30" s="10" t="s">
        <v>77</v>
      </c>
      <c r="X30" s="10">
        <f>X4-$X17</f>
        <v>2.3248309999999998E-2</v>
      </c>
      <c r="Y30" s="10">
        <f t="shared" ref="Y30:AA30" si="0">Y4-$X17</f>
        <v>8.0351998000000008E-2</v>
      </c>
      <c r="Z30" s="10">
        <f t="shared" si="0"/>
        <v>2.2200134999999999E-2</v>
      </c>
      <c r="AA30" s="10">
        <f t="shared" si="0"/>
        <v>3.6783247000000005E-2</v>
      </c>
      <c r="AE30" s="10" t="s">
        <v>73</v>
      </c>
      <c r="AF30" s="10">
        <f t="shared" ref="AF30:AI32" si="1">AF4-$AF17</f>
        <v>4.8115839999999993E-2</v>
      </c>
      <c r="AG30" s="10">
        <f t="shared" si="1"/>
        <v>4.3872629999999996E-2</v>
      </c>
      <c r="AH30" s="10">
        <f t="shared" si="1"/>
        <v>4.6488009999999996E-2</v>
      </c>
      <c r="AI30" s="10">
        <f t="shared" si="1"/>
        <v>3.4748028E-2</v>
      </c>
    </row>
    <row r="31" spans="6:35" x14ac:dyDescent="0.3">
      <c r="F31" s="1" t="s">
        <v>124</v>
      </c>
      <c r="G31" s="1">
        <v>4</v>
      </c>
      <c r="H31" s="1"/>
      <c r="I31" s="1"/>
      <c r="J31" s="1"/>
      <c r="K31" s="1"/>
      <c r="L31" s="1"/>
      <c r="W31" s="10" t="s">
        <v>78</v>
      </c>
      <c r="X31" s="10">
        <f t="shared" ref="X31:AA34" si="2">X5-$X18</f>
        <v>5.4377460000000002E-3</v>
      </c>
      <c r="Y31" s="10">
        <f t="shared" si="2"/>
        <v>2.8144801999999997E-2</v>
      </c>
      <c r="Z31" s="10">
        <f t="shared" si="2"/>
        <v>1.0999168E-2</v>
      </c>
      <c r="AA31" s="10">
        <f t="shared" si="2"/>
        <v>7.4968039999999993E-3</v>
      </c>
      <c r="AE31" s="10" t="s">
        <v>74</v>
      </c>
      <c r="AF31" s="10">
        <f t="shared" si="1"/>
        <v>2.8303798999999998E-2</v>
      </c>
      <c r="AG31" s="10">
        <f t="shared" si="1"/>
        <v>3.1683741000000001E-2</v>
      </c>
      <c r="AH31" s="10">
        <f t="shared" si="1"/>
        <v>3.6017854000000002E-2</v>
      </c>
      <c r="AI31" s="10">
        <f t="shared" si="1"/>
        <v>3.5651961000000003E-2</v>
      </c>
    </row>
    <row r="32" spans="6:35" x14ac:dyDescent="0.3">
      <c r="F32" s="1" t="s">
        <v>125</v>
      </c>
      <c r="G32" s="1">
        <v>8</v>
      </c>
      <c r="H32" s="1"/>
      <c r="I32" s="1"/>
      <c r="J32" s="1"/>
      <c r="K32" s="1"/>
      <c r="L32" s="1"/>
      <c r="W32" s="10" t="s">
        <v>79</v>
      </c>
      <c r="X32" s="10">
        <f t="shared" si="2"/>
        <v>5.8555539999999989E-3</v>
      </c>
      <c r="Y32" s="10">
        <f t="shared" si="2"/>
        <v>2.7765382000000002E-2</v>
      </c>
      <c r="Z32" s="10">
        <f t="shared" si="2"/>
        <v>1.7941714000000001E-2</v>
      </c>
      <c r="AA32" s="10">
        <f t="shared" si="2"/>
        <v>3.1318200000000004E-3</v>
      </c>
      <c r="AE32" s="10" t="s">
        <v>75</v>
      </c>
      <c r="AF32" s="10">
        <f t="shared" si="1"/>
        <v>2.4089460000000021E-3</v>
      </c>
      <c r="AG32" s="10">
        <f t="shared" si="1"/>
        <v>4.0425610000000001E-3</v>
      </c>
      <c r="AH32" s="10">
        <f t="shared" si="1"/>
        <v>2.965368999999999E-3</v>
      </c>
      <c r="AI32" s="10">
        <f t="shared" si="1"/>
        <v>1.8767049999999993E-3</v>
      </c>
    </row>
    <row r="33" spans="6:35" x14ac:dyDescent="0.3">
      <c r="F33" s="1"/>
      <c r="G33" s="1"/>
      <c r="H33" s="1"/>
      <c r="I33" s="1"/>
      <c r="J33" s="1"/>
      <c r="K33" s="1"/>
      <c r="L33" s="1"/>
      <c r="W33" s="10" t="s">
        <v>90</v>
      </c>
      <c r="X33" s="10">
        <f t="shared" si="2"/>
        <v>1.6612158999999998E-2</v>
      </c>
      <c r="Y33" s="10">
        <f t="shared" si="2"/>
        <v>7.3492111999999998E-2</v>
      </c>
      <c r="Z33" s="10">
        <f t="shared" si="2"/>
        <v>2.2492215999999999E-2</v>
      </c>
      <c r="AA33" s="10">
        <f t="shared" si="2"/>
        <v>2.1506671000000002E-2</v>
      </c>
      <c r="AE33" s="10"/>
      <c r="AF33" s="10"/>
      <c r="AG33" s="10"/>
      <c r="AH33" s="10"/>
      <c r="AI33" s="10"/>
    </row>
    <row r="34" spans="6:35" ht="16.2" thickBot="1" x14ac:dyDescent="0.35">
      <c r="W34" s="10" t="s">
        <v>91</v>
      </c>
      <c r="X34" s="10">
        <f t="shared" si="2"/>
        <v>1.6979905E-2</v>
      </c>
      <c r="Y34" s="10">
        <f t="shared" si="2"/>
        <v>9.0014481999999993E-2</v>
      </c>
      <c r="Z34" s="10">
        <f t="shared" si="2"/>
        <v>1.6329467999999996E-2</v>
      </c>
      <c r="AA34" s="10">
        <f t="shared" si="2"/>
        <v>4.9967625000000002E-2</v>
      </c>
      <c r="AE34" s="11"/>
      <c r="AF34" s="11"/>
      <c r="AG34" s="11"/>
      <c r="AH34" s="11"/>
      <c r="AI34" s="11"/>
    </row>
    <row r="35" spans="6:35" ht="16.2" thickTop="1" x14ac:dyDescent="0.3">
      <c r="W35" s="10"/>
      <c r="X35" s="10"/>
      <c r="Y35" s="10"/>
      <c r="Z35" s="10"/>
      <c r="AA35" s="10"/>
    </row>
    <row r="36" spans="6:35" ht="16.2" thickBot="1" x14ac:dyDescent="0.35">
      <c r="W36" s="11"/>
      <c r="X36" s="11"/>
      <c r="Y36" s="11"/>
      <c r="Z36" s="11"/>
      <c r="AA36" s="11"/>
    </row>
    <row r="37" spans="6:35" ht="16.2" thickTop="1" x14ac:dyDescent="0.3"/>
    <row r="39" spans="6:35" x14ac:dyDescent="0.3">
      <c r="F39" s="45" t="s">
        <v>197</v>
      </c>
      <c r="G39" s="45"/>
      <c r="H39" s="45"/>
      <c r="I39" s="45"/>
      <c r="J39" s="45"/>
      <c r="K39" s="45"/>
      <c r="L39" s="45"/>
      <c r="M39" s="45"/>
    </row>
    <row r="41" spans="6:35" x14ac:dyDescent="0.3">
      <c r="W41" s="60" t="s">
        <v>63</v>
      </c>
      <c r="X41" s="60"/>
      <c r="Y41" s="60"/>
      <c r="Z41" s="60"/>
      <c r="AA41" s="60"/>
      <c r="AE41" s="49" t="s">
        <v>58</v>
      </c>
      <c r="AF41" s="49"/>
      <c r="AG41" s="49"/>
      <c r="AH41" s="49"/>
      <c r="AI41" s="49"/>
    </row>
    <row r="42" spans="6:35" ht="16.2" thickBot="1" x14ac:dyDescent="0.35">
      <c r="F42" s="2" t="s">
        <v>208</v>
      </c>
      <c r="G42" s="2" t="s">
        <v>28</v>
      </c>
      <c r="H42" s="2" t="s">
        <v>238</v>
      </c>
      <c r="W42" s="51" t="s">
        <v>59</v>
      </c>
      <c r="X42" s="51"/>
      <c r="Y42" s="51"/>
      <c r="Z42" s="51"/>
      <c r="AA42" s="51"/>
      <c r="AE42" s="51" t="s">
        <v>59</v>
      </c>
      <c r="AF42" s="51"/>
      <c r="AG42" s="51"/>
      <c r="AH42" s="51"/>
      <c r="AI42" s="51"/>
    </row>
    <row r="43" spans="6:35" ht="16.8" thickTop="1" thickBot="1" x14ac:dyDescent="0.35">
      <c r="W43" s="8" t="s">
        <v>55</v>
      </c>
      <c r="X43" s="8" t="s">
        <v>64</v>
      </c>
      <c r="Y43" s="8" t="s">
        <v>51</v>
      </c>
      <c r="Z43" s="8" t="s">
        <v>52</v>
      </c>
      <c r="AA43" s="8" t="s">
        <v>64</v>
      </c>
      <c r="AE43" s="8" t="s">
        <v>55</v>
      </c>
      <c r="AF43" s="8" t="s">
        <v>64</v>
      </c>
      <c r="AG43" s="8" t="s">
        <v>51</v>
      </c>
      <c r="AH43" s="8" t="s">
        <v>52</v>
      </c>
      <c r="AI43" s="8" t="s">
        <v>64</v>
      </c>
    </row>
    <row r="44" spans="6:35" ht="16.2" thickTop="1" x14ac:dyDescent="0.3">
      <c r="F44" s="2" t="s">
        <v>27</v>
      </c>
      <c r="G44" s="2" t="s">
        <v>28</v>
      </c>
      <c r="H44" s="2" t="s">
        <v>239</v>
      </c>
      <c r="W44" s="10" t="s">
        <v>77</v>
      </c>
      <c r="X44" s="10">
        <f>(X30*100)/$X30</f>
        <v>100</v>
      </c>
      <c r="Y44" s="10">
        <f t="shared" ref="Y44:AA44" si="3">(Y30*100)/$X30</f>
        <v>345.62511425561695</v>
      </c>
      <c r="Z44" s="10">
        <f t="shared" si="3"/>
        <v>95.491392707684994</v>
      </c>
      <c r="AA44" s="10">
        <f t="shared" si="3"/>
        <v>158.21901462945053</v>
      </c>
      <c r="AE44" s="10" t="s">
        <v>73</v>
      </c>
      <c r="AF44" s="10">
        <f>(AF30*100)/$AF30</f>
        <v>100</v>
      </c>
      <c r="AG44" s="10">
        <f t="shared" ref="AG44:AI44" si="4">(AG30*100)/$AF30</f>
        <v>91.181261721711607</v>
      </c>
      <c r="AH44" s="10">
        <f t="shared" si="4"/>
        <v>96.616852163445557</v>
      </c>
      <c r="AI44" s="10">
        <f t="shared" si="4"/>
        <v>72.21744024421065</v>
      </c>
    </row>
    <row r="45" spans="6:35" x14ac:dyDescent="0.3">
      <c r="W45" s="10" t="s">
        <v>78</v>
      </c>
      <c r="X45" s="10">
        <f t="shared" ref="X45:AA48" si="5">(X31*100)/$X31</f>
        <v>100</v>
      </c>
      <c r="Y45" s="10">
        <f t="shared" si="5"/>
        <v>517.5821378931638</v>
      </c>
      <c r="Z45" s="10">
        <f t="shared" si="5"/>
        <v>202.27439825251122</v>
      </c>
      <c r="AA45" s="10">
        <f t="shared" si="5"/>
        <v>137.86602022234945</v>
      </c>
      <c r="AE45" s="10" t="s">
        <v>74</v>
      </c>
      <c r="AF45" s="10">
        <f t="shared" ref="AF45:AI46" si="6">(AF31*100)/$AF31</f>
        <v>100</v>
      </c>
      <c r="AG45" s="10">
        <f t="shared" si="6"/>
        <v>111.94165489940063</v>
      </c>
      <c r="AH45" s="10">
        <f t="shared" si="6"/>
        <v>127.25448622638963</v>
      </c>
      <c r="AI45" s="10">
        <f t="shared" si="6"/>
        <v>125.96175163623796</v>
      </c>
    </row>
    <row r="46" spans="6:35" x14ac:dyDescent="0.3">
      <c r="F46" s="2" t="s">
        <v>211</v>
      </c>
      <c r="G46" s="2" t="s">
        <v>202</v>
      </c>
      <c r="H46" s="2" t="s">
        <v>203</v>
      </c>
      <c r="I46" s="2" t="s">
        <v>212</v>
      </c>
      <c r="J46" s="2" t="s">
        <v>213</v>
      </c>
      <c r="K46" s="2" t="s">
        <v>214</v>
      </c>
      <c r="W46" s="10" t="s">
        <v>79</v>
      </c>
      <c r="X46" s="10">
        <f t="shared" si="5"/>
        <v>99.999999999999986</v>
      </c>
      <c r="Y46" s="10">
        <f t="shared" si="5"/>
        <v>474.17173507408529</v>
      </c>
      <c r="Z46" s="10">
        <f t="shared" si="5"/>
        <v>306.40506432013103</v>
      </c>
      <c r="AA46" s="10">
        <f t="shared" si="5"/>
        <v>53.484606238794846</v>
      </c>
      <c r="AE46" s="10" t="s">
        <v>75</v>
      </c>
      <c r="AF46" s="10">
        <f t="shared" si="6"/>
        <v>100</v>
      </c>
      <c r="AG46" s="10">
        <f t="shared" si="6"/>
        <v>167.81451306920107</v>
      </c>
      <c r="AH46" s="10">
        <f t="shared" si="6"/>
        <v>123.09819315169358</v>
      </c>
      <c r="AI46" s="10">
        <f t="shared" si="6"/>
        <v>77.905648362395738</v>
      </c>
    </row>
    <row r="47" spans="6:35" x14ac:dyDescent="0.3">
      <c r="F47" s="2" t="s">
        <v>62</v>
      </c>
      <c r="G47" s="2">
        <v>5</v>
      </c>
      <c r="H47" s="2">
        <v>0</v>
      </c>
      <c r="I47" s="2">
        <v>461.98</v>
      </c>
      <c r="J47" s="2">
        <v>73.834000000000003</v>
      </c>
      <c r="K47" s="2">
        <v>33.018999999999998</v>
      </c>
      <c r="W47" s="10" t="s">
        <v>90</v>
      </c>
      <c r="X47" s="10">
        <f t="shared" si="5"/>
        <v>100</v>
      </c>
      <c r="Y47" s="10">
        <f t="shared" si="5"/>
        <v>442.39952194052569</v>
      </c>
      <c r="Z47" s="10">
        <f t="shared" si="5"/>
        <v>135.39610354078602</v>
      </c>
      <c r="AA47" s="10">
        <f t="shared" si="5"/>
        <v>129.46343097245821</v>
      </c>
      <c r="AE47" s="10"/>
      <c r="AF47" s="10"/>
      <c r="AG47" s="10"/>
      <c r="AH47" s="10"/>
      <c r="AI47" s="10"/>
    </row>
    <row r="48" spans="6:35" ht="16.2" thickBot="1" x14ac:dyDescent="0.35">
      <c r="F48" s="2" t="s">
        <v>21</v>
      </c>
      <c r="G48" s="2">
        <v>3</v>
      </c>
      <c r="H48" s="2">
        <v>0</v>
      </c>
      <c r="I48" s="2">
        <v>123.646</v>
      </c>
      <c r="J48" s="2">
        <v>39.634999999999998</v>
      </c>
      <c r="K48" s="2">
        <v>22.882999999999999</v>
      </c>
      <c r="W48" s="10" t="s">
        <v>91</v>
      </c>
      <c r="X48" s="10">
        <f t="shared" si="5"/>
        <v>100</v>
      </c>
      <c r="Y48" s="10">
        <f t="shared" si="5"/>
        <v>530.12359020854353</v>
      </c>
      <c r="Z48" s="10">
        <f t="shared" si="5"/>
        <v>96.169371972340215</v>
      </c>
      <c r="AA48" s="10">
        <f t="shared" si="5"/>
        <v>294.27505630920786</v>
      </c>
      <c r="AE48" s="11"/>
      <c r="AF48" s="11"/>
      <c r="AG48" s="11"/>
      <c r="AH48" s="11"/>
      <c r="AI48" s="11"/>
    </row>
    <row r="49" spans="6:27" ht="16.2" thickTop="1" x14ac:dyDescent="0.3">
      <c r="W49" s="10"/>
      <c r="X49" s="10"/>
      <c r="Y49" s="10"/>
      <c r="Z49" s="10"/>
      <c r="AA49" s="10"/>
    </row>
    <row r="50" spans="6:27" ht="16.2" thickBot="1" x14ac:dyDescent="0.35">
      <c r="F50" s="2" t="s">
        <v>215</v>
      </c>
      <c r="G50" s="2">
        <v>338.33499999999998</v>
      </c>
      <c r="W50" s="11"/>
      <c r="X50" s="11"/>
      <c r="Y50" s="11"/>
      <c r="Z50" s="11"/>
      <c r="AA50" s="11"/>
    </row>
    <row r="51" spans="6:27" ht="16.2" thickTop="1" x14ac:dyDescent="0.3"/>
    <row r="52" spans="6:27" x14ac:dyDescent="0.3">
      <c r="F52" s="2" t="s">
        <v>240</v>
      </c>
    </row>
    <row r="54" spans="6:27" x14ac:dyDescent="0.3">
      <c r="F54" s="2" t="s">
        <v>241</v>
      </c>
    </row>
  </sheetData>
  <mergeCells count="17">
    <mergeCell ref="AE41:AI41"/>
    <mergeCell ref="AE42:AI42"/>
    <mergeCell ref="W15:X15"/>
    <mergeCell ref="W27:AA27"/>
    <mergeCell ref="W28:AA28"/>
    <mergeCell ref="W41:AA41"/>
    <mergeCell ref="W42:AA42"/>
    <mergeCell ref="F39:M39"/>
    <mergeCell ref="W1:AA1"/>
    <mergeCell ref="AE1:AI1"/>
    <mergeCell ref="W2:AA2"/>
    <mergeCell ref="AE2:AI2"/>
    <mergeCell ref="F1:K1"/>
    <mergeCell ref="M1:U1"/>
    <mergeCell ref="AE15:AF15"/>
    <mergeCell ref="AE27:AI27"/>
    <mergeCell ref="AE28:A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fR - mix vs control</vt:lpstr>
      <vt:lpstr>DIA activity (AUC) mix vs contr</vt:lpstr>
      <vt:lpstr>HR - mix vs control</vt:lpstr>
      <vt:lpstr>apnea duration mix</vt:lpstr>
      <vt:lpstr>MP Activity (AUC) mix vs contro</vt:lpstr>
      <vt:lpstr>fR preBotC to 7n</vt:lpstr>
      <vt:lpstr>DIA activity- preBotC to 7n</vt:lpstr>
      <vt:lpstr>HR preBotC to 7n</vt:lpstr>
      <vt:lpstr>MP activity- preBotC to 7n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Melo</dc:creator>
  <cp:lastModifiedBy>Mariana Melo</cp:lastModifiedBy>
  <dcterms:created xsi:type="dcterms:W3CDTF">2022-09-30T05:07:56Z</dcterms:created>
  <dcterms:modified xsi:type="dcterms:W3CDTF">2023-08-22T01:25:15Z</dcterms:modified>
</cp:coreProperties>
</file>