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mariana_del_unimelb_edu_au/Documents/Desktop/POST DOC/Paper PreBotC--Facial/Manuscript/SUBMISSION/Statistics and data/Figure 8/"/>
    </mc:Choice>
  </mc:AlternateContent>
  <xr:revisionPtr revIDLastSave="722" documentId="8_{5277B697-D20E-4BAA-AD88-A2CD695D39BF}" xr6:coauthVersionLast="47" xr6:coauthVersionMax="47" xr10:uidLastSave="{37EA2402-4F0B-450C-B061-06AFA98FAEAB}"/>
  <bookViews>
    <workbookView xWindow="28680" yWindow="-120" windowWidth="29040" windowHeight="15720" tabRatio="771" firstSheet="4" activeTab="9" xr2:uid="{F83C988D-311A-41EF-802B-6DB0EBC90DB3}"/>
  </bookViews>
  <sheets>
    <sheet name="fR - mix vs control" sheetId="8" r:id="rId1"/>
    <sheet name="DIA activity (AUC) mix vs contr" sheetId="6" r:id="rId2"/>
    <sheet name="HR - mix vs control" sheetId="4" r:id="rId3"/>
    <sheet name="MP Activity (AUC) mix vs contro" sheetId="5" r:id="rId4"/>
    <sheet name="apnea duration mix" sheetId="14" r:id="rId5"/>
    <sheet name="fR preBotC to 7n" sheetId="9" r:id="rId6"/>
    <sheet name="DIA activity- preBotC to 7n" sheetId="13" r:id="rId7"/>
    <sheet name="HR preBotC to 7n" sheetId="11" r:id="rId8"/>
    <sheet name="MP activity- preBotC to 7n" sheetId="12" r:id="rId9"/>
    <sheet name="apnea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2" l="1"/>
  <c r="X41" i="12"/>
  <c r="AT16" i="9"/>
  <c r="AS16" i="9"/>
  <c r="AR16" i="9"/>
  <c r="AQ16" i="9"/>
  <c r="D12" i="14"/>
  <c r="B12" i="14"/>
  <c r="B15" i="15" l="1"/>
  <c r="B11" i="15"/>
  <c r="B10" i="15"/>
  <c r="D5" i="15"/>
  <c r="D4" i="15"/>
  <c r="X28" i="12"/>
  <c r="X26" i="12"/>
  <c r="Y41" i="12"/>
  <c r="Y42" i="12"/>
  <c r="Y43" i="12"/>
  <c r="Y44" i="12"/>
  <c r="X42" i="12"/>
  <c r="X43" i="12"/>
  <c r="X44" i="12"/>
  <c r="W41" i="12"/>
  <c r="W42" i="12"/>
  <c r="W43" i="12"/>
  <c r="W44" i="12"/>
  <c r="W40" i="12"/>
  <c r="X40" i="12"/>
  <c r="Y40" i="12"/>
  <c r="V41" i="12"/>
  <c r="V42" i="12"/>
  <c r="V43" i="12"/>
  <c r="V44" i="12"/>
  <c r="V40" i="12"/>
  <c r="Y27" i="12"/>
  <c r="Y28" i="12"/>
  <c r="Y29" i="12"/>
  <c r="Y30" i="12"/>
  <c r="X29" i="12"/>
  <c r="X30" i="12"/>
  <c r="W27" i="12"/>
  <c r="W28" i="12"/>
  <c r="W29" i="12"/>
  <c r="W30" i="12"/>
  <c r="W26" i="12"/>
  <c r="Y26" i="12"/>
  <c r="V27" i="12"/>
  <c r="V28" i="12"/>
  <c r="V29" i="12"/>
  <c r="V30" i="12"/>
  <c r="V26" i="12"/>
  <c r="AS17" i="11"/>
  <c r="AR17" i="11"/>
  <c r="AQ17" i="11"/>
  <c r="AP17" i="11"/>
  <c r="AS16" i="11"/>
  <c r="AR16" i="11"/>
  <c r="AQ16" i="11"/>
  <c r="AP16" i="11"/>
  <c r="AS15" i="11"/>
  <c r="AR15" i="11"/>
  <c r="AQ15" i="11"/>
  <c r="AP15" i="11"/>
  <c r="AS5" i="11"/>
  <c r="AS6" i="11"/>
  <c r="AS7" i="11"/>
  <c r="AS8" i="11"/>
  <c r="AR5" i="11"/>
  <c r="AR6" i="11"/>
  <c r="AR7" i="11"/>
  <c r="AR8" i="11"/>
  <c r="AQ5" i="11"/>
  <c r="AQ6" i="11"/>
  <c r="AQ7" i="11"/>
  <c r="AQ8" i="11"/>
  <c r="AQ4" i="11"/>
  <c r="AR4" i="11"/>
  <c r="AS4" i="11"/>
  <c r="AP5" i="11"/>
  <c r="AP6" i="11"/>
  <c r="AP7" i="11"/>
  <c r="AP8" i="11"/>
  <c r="AP4" i="11"/>
  <c r="Y18" i="13"/>
  <c r="Y19" i="13"/>
  <c r="Y20" i="13"/>
  <c r="Y21" i="13"/>
  <c r="X18" i="13"/>
  <c r="X19" i="13"/>
  <c r="X20" i="13"/>
  <c r="X21" i="13"/>
  <c r="W18" i="13"/>
  <c r="W19" i="13"/>
  <c r="W20" i="13"/>
  <c r="W21" i="13"/>
  <c r="W17" i="13"/>
  <c r="X17" i="13"/>
  <c r="Y17" i="13"/>
  <c r="V18" i="13"/>
  <c r="V19" i="13"/>
  <c r="V20" i="13"/>
  <c r="V21" i="13"/>
  <c r="V17" i="13"/>
  <c r="D15" i="15" l="1"/>
  <c r="D10" i="15"/>
  <c r="D11" i="15"/>
  <c r="AT17" i="9" l="1"/>
  <c r="AS17" i="9"/>
  <c r="AR17" i="9"/>
  <c r="AQ17" i="9"/>
  <c r="AT15" i="9"/>
  <c r="AS15" i="9"/>
  <c r="AR15" i="9"/>
  <c r="AQ15" i="9"/>
  <c r="AT5" i="9"/>
  <c r="AT6" i="9"/>
  <c r="AT7" i="9"/>
  <c r="AT8" i="9"/>
  <c r="AS5" i="9"/>
  <c r="AS6" i="9"/>
  <c r="AS7" i="9"/>
  <c r="AS8" i="9"/>
  <c r="AR5" i="9"/>
  <c r="AR6" i="9"/>
  <c r="AR7" i="9"/>
  <c r="AR8" i="9"/>
  <c r="AR4" i="9"/>
  <c r="AS4" i="9"/>
  <c r="AT4" i="9"/>
  <c r="AQ5" i="9"/>
  <c r="AQ6" i="9"/>
  <c r="AQ7" i="9"/>
  <c r="AQ8" i="9"/>
  <c r="AQ4" i="9"/>
  <c r="D3" i="14"/>
  <c r="B15" i="14"/>
  <c r="B11" i="14"/>
  <c r="B10" i="14"/>
  <c r="D7" i="14"/>
  <c r="D6" i="14"/>
  <c r="D5" i="14"/>
  <c r="D4" i="14"/>
  <c r="D15" i="14"/>
  <c r="D10" i="14" l="1"/>
  <c r="D11" i="14"/>
  <c r="X29" i="5" l="1"/>
  <c r="W29" i="5"/>
  <c r="W26" i="5" l="1"/>
  <c r="Y44" i="5"/>
  <c r="X43" i="5"/>
  <c r="X44" i="5"/>
  <c r="W44" i="5"/>
  <c r="V42" i="5"/>
  <c r="V44" i="5"/>
  <c r="Y27" i="5"/>
  <c r="Y28" i="5"/>
  <c r="Y42" i="5" s="1"/>
  <c r="Y29" i="5"/>
  <c r="Y43" i="5" s="1"/>
  <c r="Y30" i="5"/>
  <c r="X27" i="5"/>
  <c r="X28" i="5"/>
  <c r="X42" i="5" s="1"/>
  <c r="X30" i="5"/>
  <c r="W27" i="5"/>
  <c r="W28" i="5"/>
  <c r="W42" i="5" s="1"/>
  <c r="W43" i="5"/>
  <c r="W30" i="5"/>
  <c r="X26" i="5"/>
  <c r="Y26" i="5"/>
  <c r="V27" i="5"/>
  <c r="X41" i="5" s="1"/>
  <c r="V28" i="5"/>
  <c r="V29" i="5"/>
  <c r="V43" i="5" s="1"/>
  <c r="V30" i="5"/>
  <c r="V26" i="5"/>
  <c r="V40" i="5" s="1"/>
  <c r="AT17" i="4"/>
  <c r="AS17" i="4"/>
  <c r="AR17" i="4"/>
  <c r="AQ17" i="4"/>
  <c r="AT16" i="4"/>
  <c r="AS16" i="4"/>
  <c r="AR16" i="4"/>
  <c r="AQ16" i="4"/>
  <c r="AT15" i="4"/>
  <c r="AS15" i="4"/>
  <c r="AR15" i="4"/>
  <c r="AQ15" i="4"/>
  <c r="AT5" i="4"/>
  <c r="AT6" i="4"/>
  <c r="AT7" i="4"/>
  <c r="AT8" i="4"/>
  <c r="AS5" i="4"/>
  <c r="AS6" i="4"/>
  <c r="AS7" i="4"/>
  <c r="AS8" i="4"/>
  <c r="AR5" i="4"/>
  <c r="AR6" i="4"/>
  <c r="AR7" i="4"/>
  <c r="AR8" i="4"/>
  <c r="AR4" i="4"/>
  <c r="AS4" i="4"/>
  <c r="AT4" i="4"/>
  <c r="AQ5" i="4"/>
  <c r="AQ6" i="4"/>
  <c r="AQ7" i="4"/>
  <c r="AQ8" i="4"/>
  <c r="AQ4" i="4"/>
  <c r="Y18" i="6"/>
  <c r="Y19" i="6"/>
  <c r="Y20" i="6"/>
  <c r="Y21" i="6"/>
  <c r="X18" i="6"/>
  <c r="X19" i="6"/>
  <c r="X20" i="6"/>
  <c r="X21" i="6"/>
  <c r="W18" i="6"/>
  <c r="W19" i="6"/>
  <c r="W20" i="6"/>
  <c r="W21" i="6"/>
  <c r="W17" i="6"/>
  <c r="X17" i="6"/>
  <c r="Y17" i="6"/>
  <c r="V18" i="6"/>
  <c r="V19" i="6"/>
  <c r="V20" i="6"/>
  <c r="V21" i="6"/>
  <c r="V17" i="6"/>
  <c r="V41" i="5" l="1"/>
  <c r="Y41" i="5"/>
  <c r="W41" i="5"/>
  <c r="X40" i="5"/>
  <c r="W40" i="5"/>
  <c r="Y40" i="5"/>
  <c r="AG42" i="12"/>
  <c r="AF42" i="12"/>
  <c r="AD41" i="12"/>
  <c r="AG40" i="12"/>
  <c r="AF40" i="12"/>
  <c r="AG28" i="12"/>
  <c r="AF28" i="12"/>
  <c r="AE28" i="12"/>
  <c r="AE42" i="12" s="1"/>
  <c r="AD28" i="12"/>
  <c r="AD42" i="12" s="1"/>
  <c r="AG27" i="12"/>
  <c r="AG41" i="12" s="1"/>
  <c r="AF27" i="12"/>
  <c r="AF41" i="12" s="1"/>
  <c r="AE27" i="12"/>
  <c r="AE41" i="12" s="1"/>
  <c r="AD27" i="12"/>
  <c r="AG26" i="12"/>
  <c r="AF26" i="12"/>
  <c r="AE26" i="12"/>
  <c r="AE40" i="12" s="1"/>
  <c r="AD26" i="12"/>
  <c r="AD40" i="12" s="1"/>
  <c r="AG41" i="5"/>
  <c r="AG42" i="5"/>
  <c r="AF41" i="5"/>
  <c r="AF42" i="5"/>
  <c r="AE41" i="5"/>
  <c r="AE42" i="5"/>
  <c r="AG27" i="5"/>
  <c r="AG28" i="5"/>
  <c r="AF27" i="5"/>
  <c r="AF28" i="5"/>
  <c r="AE27" i="5"/>
  <c r="AE28" i="5"/>
  <c r="AE26" i="5"/>
  <c r="AF26" i="5"/>
  <c r="AG26" i="5"/>
  <c r="AD26" i="5"/>
  <c r="AD41" i="5"/>
  <c r="AD42" i="5"/>
  <c r="AD27" i="5"/>
  <c r="AD28" i="5"/>
  <c r="AH19" i="13"/>
  <c r="AG19" i="13"/>
  <c r="AF19" i="13"/>
  <c r="AE19" i="13"/>
  <c r="AH18" i="13"/>
  <c r="AG18" i="13"/>
  <c r="AF18" i="13"/>
  <c r="AE18" i="13"/>
  <c r="AH17" i="13"/>
  <c r="AG17" i="13"/>
  <c r="AF17" i="13"/>
  <c r="AE17" i="13"/>
  <c r="AH18" i="6"/>
  <c r="AH19" i="6"/>
  <c r="AG18" i="6"/>
  <c r="AG19" i="6"/>
  <c r="AF18" i="6"/>
  <c r="AF19" i="6"/>
  <c r="AF17" i="6"/>
  <c r="AG17" i="6"/>
  <c r="AH17" i="6"/>
  <c r="AE18" i="6"/>
  <c r="AE19" i="6"/>
  <c r="AE17" i="6"/>
  <c r="AE40" i="5" l="1"/>
  <c r="AD40" i="5"/>
  <c r="AF40" i="5"/>
  <c r="AG40" i="5"/>
  <c r="AV16" i="8" l="1"/>
  <c r="AU16" i="8"/>
  <c r="AT16" i="8"/>
  <c r="AS16" i="8"/>
  <c r="AV15" i="8"/>
  <c r="AU15" i="8"/>
  <c r="AT15" i="8"/>
  <c r="AS15" i="8"/>
  <c r="AV14" i="8"/>
  <c r="AU14" i="8"/>
  <c r="AT14" i="8"/>
  <c r="AS14" i="8"/>
  <c r="AV5" i="8"/>
  <c r="AV6" i="8"/>
  <c r="AV7" i="8"/>
  <c r="AV8" i="8"/>
  <c r="AU5" i="8"/>
  <c r="AU6" i="8"/>
  <c r="AU7" i="8"/>
  <c r="AU8" i="8"/>
  <c r="AT5" i="8"/>
  <c r="AT6" i="8"/>
  <c r="AT7" i="8"/>
  <c r="AT8" i="8"/>
  <c r="AT4" i="8"/>
  <c r="AU4" i="8"/>
  <c r="AV4" i="8"/>
  <c r="AS5" i="8"/>
  <c r="AS6" i="8"/>
  <c r="AS7" i="8"/>
  <c r="AS8" i="8"/>
  <c r="AS4" i="8"/>
</calcChain>
</file>

<file path=xl/sharedStrings.xml><?xml version="1.0" encoding="utf-8"?>
<sst xmlns="http://schemas.openxmlformats.org/spreadsheetml/2006/main" count="1198" uniqueCount="195">
  <si>
    <t>Table Analyzed</t>
  </si>
  <si>
    <t>Column B</t>
  </si>
  <si>
    <t>vs.</t>
  </si>
  <si>
    <t>Column A</t>
  </si>
  <si>
    <t>Unpaired t test</t>
  </si>
  <si>
    <t>P value</t>
  </si>
  <si>
    <t>P value summary</t>
  </si>
  <si>
    <t>Significantly different (P &lt; 0.05)?</t>
  </si>
  <si>
    <t>Yes</t>
  </si>
  <si>
    <t>One- or two-tailed P value?</t>
  </si>
  <si>
    <t>Two-tailed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</si>
  <si>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</si>
  <si>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</si>
  <si>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</si>
  <si>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</si>
  <si>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</si>
  <si>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</si>
  <si>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</si>
  <si>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ns</t>
  </si>
  <si>
    <t>No</t>
  </si>
  <si>
    <t>Data analyzed</t>
  </si>
  <si>
    <t>Sample size, column A</t>
  </si>
  <si>
    <t>Sample size, column B</t>
  </si>
  <si>
    <t>control</t>
  </si>
  <si>
    <t>General Linear Model</t>
  </si>
  <si>
    <t xml:space="preserve">Dependent Variable: data </t>
  </si>
  <si>
    <t>Normality Test:</t>
  </si>
  <si>
    <t>Failed</t>
  </si>
  <si>
    <t>(P &lt; 0.050)</t>
  </si>
  <si>
    <t>Equal Variance Test:</t>
  </si>
  <si>
    <t>Passed</t>
  </si>
  <si>
    <t>Two Way Analysis of Variance SigmaPlot v11</t>
  </si>
  <si>
    <t>Test details</t>
  </si>
  <si>
    <t>Test name</t>
  </si>
  <si>
    <t>Mann-Whitney test</t>
  </si>
  <si>
    <t>Comparison for each test</t>
  </si>
  <si>
    <t>Compare ranks</t>
  </si>
  <si>
    <t>Multiple comparisons</t>
  </si>
  <si>
    <t>Set P value threshold</t>
  </si>
  <si>
    <t>Method</t>
  </si>
  <si>
    <t>Bonferroni-Dunn method</t>
  </si>
  <si>
    <t>Alpha</t>
  </si>
  <si>
    <t>Number of tests performed</t>
  </si>
  <si>
    <t>Number of rows omitted</t>
  </si>
  <si>
    <t>Analysis Summary</t>
  </si>
  <si>
    <t>Below threshold?</t>
  </si>
  <si>
    <t>Mean rank of GtACR2</t>
  </si>
  <si>
    <t>Mean rank of control</t>
  </si>
  <si>
    <t>Mean rank diff.</t>
  </si>
  <si>
    <t>Mann-Whitney U</t>
  </si>
  <si>
    <t>Adjusted P Value</t>
  </si>
  <si>
    <t>&gt;0.999999</t>
  </si>
  <si>
    <t>Mann-Whitney Analysis</t>
  </si>
  <si>
    <t>P1</t>
  </si>
  <si>
    <t>P2</t>
  </si>
  <si>
    <t>time</t>
  </si>
  <si>
    <t>HR</t>
  </si>
  <si>
    <t>rats</t>
  </si>
  <si>
    <t xml:space="preserve">P1 </t>
  </si>
  <si>
    <t>AUC DIA</t>
  </si>
  <si>
    <t>DATA control</t>
  </si>
  <si>
    <t>AUC MP</t>
  </si>
  <si>
    <t>Two Way Analysis of Variance</t>
  </si>
  <si>
    <t>preBotC to 7n</t>
  </si>
  <si>
    <t>DATA preBotC to 7n</t>
  </si>
  <si>
    <t>Mean rank of preotC to 7n</t>
  </si>
  <si>
    <t>off</t>
  </si>
  <si>
    <t>off 2</t>
  </si>
  <si>
    <t>DIA data</t>
  </si>
  <si>
    <t>20210715A</t>
  </si>
  <si>
    <t>20210715C</t>
  </si>
  <si>
    <t>20210715D</t>
  </si>
  <si>
    <t>20210713A</t>
  </si>
  <si>
    <t>20210713B</t>
  </si>
  <si>
    <t>DATA mix Dio-GtACR2+cre</t>
  </si>
  <si>
    <t>fR</t>
  </si>
  <si>
    <t>DIA amplitude</t>
  </si>
  <si>
    <t>20210917B</t>
  </si>
  <si>
    <t>20210917C</t>
  </si>
  <si>
    <t>20210917D</t>
  </si>
  <si>
    <t>MP activity</t>
  </si>
  <si>
    <t>off2</t>
  </si>
  <si>
    <t>a</t>
  </si>
  <si>
    <t>20210716A</t>
  </si>
  <si>
    <t>20210716B</t>
  </si>
  <si>
    <t>20210716C</t>
  </si>
  <si>
    <t>20210714A</t>
  </si>
  <si>
    <t>20210714B</t>
  </si>
  <si>
    <t xml:space="preserve">Dependent Variable: Col 3 </t>
  </si>
  <si>
    <t>**</t>
  </si>
  <si>
    <t>p2</t>
  </si>
  <si>
    <t>Mean rank of 50 HZ mix</t>
  </si>
  <si>
    <t>GtACR2-DIO + cre</t>
  </si>
  <si>
    <t>Data source: Data 1 in MP activity</t>
  </si>
  <si>
    <t>Data source: Data 1 in DIA activity</t>
  </si>
  <si>
    <t>wo Way Analysis of Variance</t>
  </si>
  <si>
    <t>***</t>
  </si>
  <si>
    <t>Data source: Data 1 in DIA activity sigma</t>
  </si>
  <si>
    <t>(P = 0.834)</t>
  </si>
  <si>
    <t>fR GtACr2-GFP</t>
  </si>
  <si>
    <t>basal</t>
  </si>
  <si>
    <t>5 cycles after stim</t>
  </si>
  <si>
    <t>fR control</t>
  </si>
  <si>
    <t>HR GtACr2-GFP</t>
  </si>
  <si>
    <t>HR control</t>
  </si>
  <si>
    <t>fR preBotC--7n</t>
  </si>
  <si>
    <t>20210914A</t>
  </si>
  <si>
    <t>20210914B</t>
  </si>
  <si>
    <t>HR preBotC--7n</t>
  </si>
  <si>
    <t>recovery</t>
  </si>
  <si>
    <t>noise</t>
  </si>
  <si>
    <t>missed resp cycles</t>
  </si>
  <si>
    <t>DATA GtACr2-GFP</t>
  </si>
  <si>
    <t>apnea duration</t>
  </si>
  <si>
    <t>1 resp cycle</t>
  </si>
  <si>
    <t>missed res cycles</t>
  </si>
  <si>
    <t>GtACR2+CRE</t>
  </si>
  <si>
    <t>Unpaired t test with Welch's correction</t>
  </si>
  <si>
    <t>average</t>
  </si>
  <si>
    <t>SD</t>
  </si>
  <si>
    <t>Welch-corrected t, df</t>
  </si>
  <si>
    <t>confidence 95%</t>
  </si>
  <si>
    <t>bottom limit</t>
  </si>
  <si>
    <t>upper limit</t>
  </si>
  <si>
    <t>n</t>
  </si>
  <si>
    <t>50 HZ mix</t>
  </si>
  <si>
    <t>Data source: Data 1 in fR - normality test</t>
  </si>
  <si>
    <t>(P = 0.506)</t>
  </si>
  <si>
    <t>(P = 0.394)</t>
  </si>
  <si>
    <t>Tuesday, November 22, 2022, 10:35:16 PM</t>
  </si>
  <si>
    <t>(P = 0.819)</t>
  </si>
  <si>
    <t>Data source: Data 1 in HR - normality test</t>
  </si>
  <si>
    <t>(P = 0.107)</t>
  </si>
  <si>
    <t>t=6.985, df=6</t>
  </si>
  <si>
    <t>-12.89 ± 1.846</t>
  </si>
  <si>
    <t>-17.41 to -8.377</t>
  </si>
  <si>
    <t>t=4.592, df=6</t>
  </si>
  <si>
    <t>-49.28 ± 10.73</t>
  </si>
  <si>
    <t>-75.53 to -23.02</t>
  </si>
  <si>
    <t>(P = 0.180)</t>
  </si>
  <si>
    <t>(P = 0.206)</t>
  </si>
  <si>
    <t>Data source: Data 1 in MP aactivity sigma</t>
  </si>
  <si>
    <t>(P = 0.134)</t>
  </si>
  <si>
    <t>Statistics - only P1 period</t>
  </si>
  <si>
    <t>Test execution ended by user request, Rank Sum Test begun</t>
  </si>
  <si>
    <t>Mann-Whitney Rank Sum Test</t>
  </si>
  <si>
    <t>Thursday, November 24, 2022, 10:16:14 AM</t>
  </si>
  <si>
    <t>Data source: Data 1 in Notebook6</t>
  </si>
  <si>
    <t>Group</t>
  </si>
  <si>
    <t xml:space="preserve">N </t>
  </si>
  <si>
    <t>Missing</t>
  </si>
  <si>
    <t xml:space="preserve"> Median </t>
  </si>
  <si>
    <t>mix GtACR2+cre</t>
  </si>
  <si>
    <t>Mann-Whitney U Statistic= 0.000</t>
  </si>
  <si>
    <t>T = 21.000  n(small)= 3  n(big)= 5  P(est.)= 0.017  P(exact)= 0.036</t>
  </si>
  <si>
    <t>(P = 0.725)</t>
  </si>
  <si>
    <t>(P = 0.316)</t>
  </si>
  <si>
    <t xml:space="preserve">Group Name </t>
  </si>
  <si>
    <t>Mean</t>
  </si>
  <si>
    <t>Std Dev</t>
  </si>
  <si>
    <t>SEM</t>
  </si>
  <si>
    <t>Difference</t>
  </si>
  <si>
    <t>t = -2.113  with 6 degrees of freedom. (P = 0.079)</t>
  </si>
  <si>
    <t>95 percent confidence interval for difference of means: -86.264 to 6.323</t>
  </si>
  <si>
    <t>Thursday, November 24, 2022, 10:19:01 AM</t>
  </si>
  <si>
    <t>Data source: Data 1 in DIA - P1 period</t>
  </si>
  <si>
    <t>Mann-Whitney U Statistic= 4.000</t>
  </si>
  <si>
    <t>T = 17.000  n(small)= 3  n(big)= 5  P(est.)= 0.371  P(exact)= 0.393</t>
  </si>
  <si>
    <t>(P = 0.906)</t>
  </si>
  <si>
    <t>(P = 0.289)</t>
  </si>
  <si>
    <t>t = 0.638  with 6 degrees of freedom. (P = 0.547)</t>
  </si>
  <si>
    <t>95 percent confidence interval for difference of means: -80.984 to 138.126</t>
  </si>
  <si>
    <t>ormality Test:</t>
  </si>
  <si>
    <t>(P = 0.388)</t>
  </si>
  <si>
    <t>(P = 0.110)</t>
  </si>
  <si>
    <t>t = -3.784  with 6 degrees of freedom. (P = 0.009)</t>
  </si>
  <si>
    <t>95 percent confidence interval for difference of means: -99.556 to -21.364</t>
  </si>
  <si>
    <t>(P = 0.066)</t>
  </si>
  <si>
    <t>(P = 0.639)</t>
  </si>
  <si>
    <t>t = -1.919  with 6 degrees of freedom. (P = 0.103)</t>
  </si>
  <si>
    <t>95 percent confidence interval for difference of means: -66.008 to 7.990</t>
  </si>
  <si>
    <t>(P = 0.097)</t>
  </si>
  <si>
    <t>(P = 0.314)</t>
  </si>
  <si>
    <t>t = 0.698  with 6 degrees of freedom. (P = 0.511)</t>
  </si>
  <si>
    <t>95 percent confidence interval for difference of means: -10.869 to 19.545</t>
  </si>
  <si>
    <t>(P = 0.859)</t>
  </si>
  <si>
    <t>(P = 0.288)</t>
  </si>
  <si>
    <t>t = 2.625  with 6 degrees of freedom. (P = 0.039)</t>
  </si>
  <si>
    <t>95 percent confidence interval for difference of means: 5.276 to 150.602</t>
  </si>
  <si>
    <t>t=1.624, df=4.000</t>
  </si>
  <si>
    <t>-1.650 ± 1.016</t>
  </si>
  <si>
    <t>-4.472 to 1.171</t>
  </si>
  <si>
    <t>t=1.600, df=4.000</t>
  </si>
  <si>
    <t>-0.3966 ± 0.2478</t>
  </si>
  <si>
    <t>-1.085 to 0.2915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</si>
</sst>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4" borderId="0" xfId="0" applyFill="1"/>
    <xf numFmtId="0" fontId="0" fillId="7" borderId="0" xfId="0" applyFill="1"/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7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10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8" xfId="0" applyBorder="1"/>
    <xf numFmtId="0" fontId="0" fillId="0" borderId="12" xfId="0" applyBorder="1" applyAlignment="1">
      <alignment horizontal="center"/>
    </xf>
    <xf numFmtId="0" fontId="3" fillId="0" borderId="8" xfId="0" applyFont="1" applyBorder="1"/>
    <xf numFmtId="0" fontId="0" fillId="0" borderId="5" xfId="0" applyBorder="1"/>
    <xf numFmtId="0" fontId="0" fillId="0" borderId="3" xfId="0" applyBorder="1"/>
    <xf numFmtId="0" fontId="1" fillId="0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6" fillId="6" borderId="1" xfId="0" applyFont="1" applyFill="1" applyBorder="1" applyAlignment="1">
      <alignment horizontal="center"/>
    </xf>
    <xf numFmtId="0" fontId="6" fillId="0" borderId="0" xfId="0" applyFont="1" applyFill="1" applyAlignment="1"/>
    <xf numFmtId="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620B-1903-45E7-B930-7E89493A29FA}">
  <dimension ref="A1:AV180"/>
  <sheetViews>
    <sheetView zoomScale="70" zoomScaleNormal="70" workbookViewId="0">
      <selection activeCell="F21" sqref="F21:M21"/>
    </sheetView>
  </sheetViews>
  <sheetFormatPr defaultRowHeight="15" x14ac:dyDescent="0.25"/>
  <cols>
    <col min="1" max="1" width="34" style="2" customWidth="1"/>
    <col min="2" max="2" width="26.6640625" style="2" customWidth="1"/>
    <col min="3" max="3" width="14.88671875" style="2" customWidth="1"/>
    <col min="4" max="5" width="8.88671875" style="2"/>
    <col min="6" max="6" width="26.109375" style="2" customWidth="1"/>
    <col min="7" max="7" width="28.109375" style="2" customWidth="1"/>
    <col min="8" max="8" width="19.88671875" style="2" customWidth="1"/>
    <col min="9" max="9" width="14.44140625" style="2" customWidth="1"/>
    <col min="10" max="10" width="8.88671875" style="2"/>
    <col min="11" max="11" width="18.6640625" style="2" customWidth="1"/>
    <col min="12" max="12" width="17.21875" style="2" customWidth="1"/>
    <col min="13" max="13" width="13.44140625" style="2" customWidth="1"/>
    <col min="14" max="14" width="30.5546875" style="2" customWidth="1"/>
    <col min="15" max="15" width="15.109375" style="2" customWidth="1"/>
    <col min="16" max="16" width="8.88671875" style="2"/>
    <col min="17" max="17" width="19.21875" style="2" customWidth="1"/>
    <col min="18" max="21" width="8.88671875" style="2"/>
    <col min="22" max="22" width="21.6640625" style="2" customWidth="1"/>
    <col min="23" max="23" width="19" style="2" customWidth="1"/>
    <col min="24" max="24" width="14.21875" style="2" customWidth="1"/>
    <col min="25" max="26" width="14.77734375" style="2" customWidth="1"/>
    <col min="27" max="37" width="8.88671875" style="2"/>
    <col min="38" max="38" width="12.88671875" style="2" customWidth="1"/>
    <col min="39" max="41" width="8.88671875" style="2"/>
    <col min="42" max="43" width="18.44140625" style="2" customWidth="1"/>
    <col min="44" max="44" width="14.88671875" style="2" customWidth="1"/>
    <col min="45" max="16384" width="8.88671875" style="2"/>
  </cols>
  <sheetData>
    <row r="1" spans="1:48" s="10" customFormat="1" ht="15.6" x14ac:dyDescent="0.3">
      <c r="A1" s="32" t="s">
        <v>31</v>
      </c>
      <c r="B1" s="32"/>
      <c r="C1" s="32"/>
      <c r="D1" s="9"/>
      <c r="E1" s="9"/>
      <c r="F1" s="32" t="s">
        <v>44</v>
      </c>
      <c r="G1" s="32"/>
      <c r="H1" s="2"/>
      <c r="I1" s="2"/>
      <c r="J1" s="32" t="s">
        <v>52</v>
      </c>
      <c r="K1" s="32"/>
      <c r="L1" s="32"/>
      <c r="M1" s="32"/>
      <c r="N1" s="32"/>
      <c r="O1" s="32"/>
      <c r="P1" s="32"/>
      <c r="Q1" s="32"/>
      <c r="U1" s="28" t="s">
        <v>74</v>
      </c>
      <c r="V1" s="28"/>
      <c r="W1" s="28"/>
      <c r="X1" s="28"/>
      <c r="Y1" s="28"/>
      <c r="Z1" s="28"/>
      <c r="AD1" s="29" t="s">
        <v>60</v>
      </c>
      <c r="AE1" s="29"/>
      <c r="AF1" s="29"/>
      <c r="AG1" s="29"/>
      <c r="AL1" s="28" t="s">
        <v>99</v>
      </c>
      <c r="AM1" s="28"/>
      <c r="AN1" s="28"/>
      <c r="AO1" s="28"/>
      <c r="AP1" s="28"/>
      <c r="AQ1"/>
      <c r="AR1" s="28" t="s">
        <v>99</v>
      </c>
      <c r="AS1" s="28"/>
      <c r="AT1" s="28"/>
      <c r="AU1" s="28"/>
      <c r="AV1" s="28"/>
    </row>
    <row r="2" spans="1:48" ht="16.2" thickBot="1" x14ac:dyDescent="0.35">
      <c r="F2" s="1"/>
      <c r="G2" s="1"/>
      <c r="J2" s="1"/>
      <c r="K2" s="25" t="s">
        <v>45</v>
      </c>
      <c r="L2" s="25" t="s">
        <v>5</v>
      </c>
      <c r="M2" s="25" t="s">
        <v>91</v>
      </c>
      <c r="N2" s="25" t="s">
        <v>47</v>
      </c>
      <c r="O2" s="25" t="s">
        <v>48</v>
      </c>
      <c r="P2" s="25" t="s">
        <v>49</v>
      </c>
      <c r="Q2" s="25" t="s">
        <v>50</v>
      </c>
      <c r="U2" s="30" t="s">
        <v>75</v>
      </c>
      <c r="V2" s="30"/>
      <c r="W2" s="30"/>
      <c r="X2" s="30"/>
      <c r="Y2" s="30"/>
      <c r="Z2" s="30"/>
      <c r="AD2" s="31" t="s">
        <v>75</v>
      </c>
      <c r="AE2" s="31"/>
      <c r="AF2" s="31"/>
      <c r="AG2" s="31"/>
      <c r="AL2" s="37"/>
      <c r="AM2" s="37"/>
      <c r="AN2" s="37"/>
      <c r="AO2" s="37"/>
      <c r="AP2" s="37"/>
      <c r="AQ2"/>
      <c r="AR2" s="37"/>
      <c r="AS2" s="37"/>
      <c r="AT2" s="37"/>
      <c r="AU2" s="37"/>
      <c r="AV2" s="37"/>
    </row>
    <row r="3" spans="1:48" ht="16.8" thickTop="1" thickBot="1" x14ac:dyDescent="0.35">
      <c r="A3" s="2" t="s">
        <v>62</v>
      </c>
      <c r="F3" s="13" t="s">
        <v>0</v>
      </c>
      <c r="G3" s="13" t="s">
        <v>75</v>
      </c>
      <c r="J3" s="13" t="s">
        <v>66</v>
      </c>
      <c r="K3" s="13" t="s">
        <v>19</v>
      </c>
      <c r="L3" s="13" t="s">
        <v>51</v>
      </c>
      <c r="M3" s="13">
        <v>4.5</v>
      </c>
      <c r="N3" s="13">
        <v>4.5</v>
      </c>
      <c r="O3" s="13">
        <v>0</v>
      </c>
      <c r="P3" s="13">
        <v>7.5</v>
      </c>
      <c r="Q3" s="13" t="s">
        <v>51</v>
      </c>
      <c r="U3" s="2" t="s">
        <v>55</v>
      </c>
      <c r="V3" s="2" t="s">
        <v>69</v>
      </c>
      <c r="W3" s="2" t="s">
        <v>70</v>
      </c>
      <c r="X3" s="2" t="s">
        <v>71</v>
      </c>
      <c r="Y3" s="2" t="s">
        <v>72</v>
      </c>
      <c r="Z3" s="2" t="s">
        <v>73</v>
      </c>
      <c r="AD3" s="2" t="s">
        <v>55</v>
      </c>
      <c r="AE3" s="2" t="s">
        <v>77</v>
      </c>
      <c r="AF3" s="2" t="s">
        <v>78</v>
      </c>
      <c r="AG3" s="2" t="s">
        <v>79</v>
      </c>
      <c r="AL3" s="38" t="s">
        <v>57</v>
      </c>
      <c r="AM3" s="38" t="s">
        <v>100</v>
      </c>
      <c r="AN3" s="38" t="s">
        <v>58</v>
      </c>
      <c r="AO3" s="38" t="s">
        <v>54</v>
      </c>
      <c r="AP3" s="38" t="s">
        <v>109</v>
      </c>
      <c r="AQ3"/>
      <c r="AR3" s="38" t="s">
        <v>57</v>
      </c>
      <c r="AS3" s="38" t="s">
        <v>100</v>
      </c>
      <c r="AT3" s="38" t="s">
        <v>58</v>
      </c>
      <c r="AU3" s="38" t="s">
        <v>54</v>
      </c>
      <c r="AV3" s="38" t="s">
        <v>109</v>
      </c>
    </row>
    <row r="4" spans="1:48" ht="15" customHeight="1" thickTop="1" x14ac:dyDescent="0.3">
      <c r="F4" s="13"/>
      <c r="G4" s="13"/>
      <c r="J4" s="13" t="s">
        <v>53</v>
      </c>
      <c r="K4" s="13" t="s">
        <v>19</v>
      </c>
      <c r="L4" s="13">
        <v>1.7857000000000001E-2</v>
      </c>
      <c r="M4" s="13">
        <v>3</v>
      </c>
      <c r="N4" s="13">
        <v>7</v>
      </c>
      <c r="O4" s="13">
        <v>-4</v>
      </c>
      <c r="P4" s="13">
        <v>0</v>
      </c>
      <c r="Q4" s="13">
        <v>7.1429000000000006E-2</v>
      </c>
      <c r="R4" s="26"/>
      <c r="S4" s="26"/>
      <c r="U4" s="19">
        <v>0</v>
      </c>
      <c r="V4" s="19">
        <v>180.53805500000001</v>
      </c>
      <c r="W4" s="19">
        <v>231.28241</v>
      </c>
      <c r="X4" s="19">
        <v>169.664536</v>
      </c>
      <c r="Y4" s="19">
        <v>185.543915</v>
      </c>
      <c r="Z4" s="19">
        <v>247.56471300000001</v>
      </c>
      <c r="AD4" s="19">
        <v>0</v>
      </c>
      <c r="AE4" s="19">
        <v>283.346588</v>
      </c>
      <c r="AF4" s="19">
        <v>166.12892199999999</v>
      </c>
      <c r="AG4" s="19">
        <v>349.64959700000003</v>
      </c>
      <c r="AL4" s="39" t="s">
        <v>69</v>
      </c>
      <c r="AM4" s="39">
        <v>192.79103000000001</v>
      </c>
      <c r="AN4" s="39">
        <v>0</v>
      </c>
      <c r="AO4" s="39">
        <v>86.128079999999997</v>
      </c>
      <c r="AP4" s="39">
        <v>236.15952999999999</v>
      </c>
      <c r="AQ4"/>
      <c r="AR4" s="41" t="s">
        <v>69</v>
      </c>
      <c r="AS4" s="41">
        <f>(AM4*100)/$AM4</f>
        <v>99.999999999999986</v>
      </c>
      <c r="AT4" s="41">
        <f t="shared" ref="AT4:AV8" si="0">(AN4*100)/$AM4</f>
        <v>0</v>
      </c>
      <c r="AU4" s="41">
        <f t="shared" si="0"/>
        <v>44.674319131963756</v>
      </c>
      <c r="AV4" s="41">
        <f t="shared" si="0"/>
        <v>122.49508185105914</v>
      </c>
    </row>
    <row r="5" spans="1:48" ht="15.6" x14ac:dyDescent="0.3">
      <c r="A5" s="2" t="s">
        <v>126</v>
      </c>
      <c r="F5" s="13" t="s">
        <v>3</v>
      </c>
      <c r="G5" s="13" t="s">
        <v>125</v>
      </c>
      <c r="J5" s="13" t="s">
        <v>54</v>
      </c>
      <c r="K5" s="13" t="s">
        <v>19</v>
      </c>
      <c r="L5" s="13">
        <v>3.5714000000000003E-2</v>
      </c>
      <c r="M5" s="13">
        <v>3</v>
      </c>
      <c r="N5" s="13">
        <v>7</v>
      </c>
      <c r="O5" s="13">
        <v>-4</v>
      </c>
      <c r="P5" s="13">
        <v>0</v>
      </c>
      <c r="Q5" s="13">
        <v>0.14285700000000001</v>
      </c>
      <c r="R5" s="26"/>
      <c r="S5" s="26"/>
      <c r="U5" s="19">
        <v>1</v>
      </c>
      <c r="V5" s="19">
        <v>234.28179900000001</v>
      </c>
      <c r="W5" s="19">
        <v>202.59710699999999</v>
      </c>
      <c r="X5" s="19">
        <v>303.95816000000002</v>
      </c>
      <c r="Y5" s="19">
        <v>141.29626500000001</v>
      </c>
      <c r="Z5" s="19">
        <v>184.508972</v>
      </c>
      <c r="AD5" s="19">
        <v>1</v>
      </c>
      <c r="AE5" s="19">
        <v>262.43948399999999</v>
      </c>
      <c r="AF5" s="19">
        <v>165.282532</v>
      </c>
      <c r="AG5" s="19">
        <v>404.88681000000003</v>
      </c>
      <c r="AL5" s="39" t="s">
        <v>70</v>
      </c>
      <c r="AM5" s="39">
        <v>261.36115000000001</v>
      </c>
      <c r="AN5" s="39">
        <v>0</v>
      </c>
      <c r="AO5" s="39">
        <v>129.10195999999999</v>
      </c>
      <c r="AP5" s="39">
        <v>128.69131999999999</v>
      </c>
      <c r="AQ5"/>
      <c r="AR5" s="39" t="s">
        <v>70</v>
      </c>
      <c r="AS5" s="39">
        <f t="shared" ref="AS5:AS8" si="1">(AM5*100)/$AM5</f>
        <v>100</v>
      </c>
      <c r="AT5" s="39">
        <f t="shared" si="0"/>
        <v>0</v>
      </c>
      <c r="AU5" s="39">
        <f t="shared" si="0"/>
        <v>49.396002428057876</v>
      </c>
      <c r="AV5" s="39">
        <f t="shared" si="0"/>
        <v>49.238886498624602</v>
      </c>
    </row>
    <row r="6" spans="1:48" ht="15" customHeight="1" x14ac:dyDescent="0.3">
      <c r="F6" s="13" t="s">
        <v>2</v>
      </c>
      <c r="G6" s="13" t="s">
        <v>2</v>
      </c>
      <c r="J6" s="13" t="s">
        <v>67</v>
      </c>
      <c r="K6" s="13" t="s">
        <v>19</v>
      </c>
      <c r="L6" s="13">
        <v>0.57142899999999996</v>
      </c>
      <c r="M6" s="13">
        <v>4</v>
      </c>
      <c r="N6" s="13">
        <v>5.3330000000000002</v>
      </c>
      <c r="O6" s="13">
        <v>-1.333</v>
      </c>
      <c r="P6" s="13">
        <v>5</v>
      </c>
      <c r="Q6" s="13" t="s">
        <v>51</v>
      </c>
      <c r="R6" s="26"/>
      <c r="S6" s="26"/>
      <c r="U6" s="19">
        <v>2</v>
      </c>
      <c r="V6" s="19">
        <v>212.14355499999999</v>
      </c>
      <c r="W6" s="19">
        <v>228.86468500000001</v>
      </c>
      <c r="X6" s="19">
        <v>170.561218</v>
      </c>
      <c r="Y6" s="19">
        <v>201.265244</v>
      </c>
      <c r="Z6" s="19">
        <v>258.61129799999998</v>
      </c>
      <c r="AD6" s="19">
        <v>2</v>
      </c>
      <c r="AE6" s="19">
        <v>329.57479899999998</v>
      </c>
      <c r="AF6" s="19">
        <v>204.70405600000001</v>
      </c>
      <c r="AG6" s="19">
        <v>339.992188</v>
      </c>
      <c r="AL6" s="39" t="s">
        <v>71</v>
      </c>
      <c r="AM6" s="39">
        <v>221.55798999999999</v>
      </c>
      <c r="AN6" s="39">
        <v>0</v>
      </c>
      <c r="AO6" s="39">
        <v>180</v>
      </c>
      <c r="AP6" s="39">
        <v>193.60459</v>
      </c>
      <c r="AQ6"/>
      <c r="AR6" s="39" t="s">
        <v>71</v>
      </c>
      <c r="AS6" s="39">
        <f t="shared" si="1"/>
        <v>100</v>
      </c>
      <c r="AT6" s="39">
        <f t="shared" si="0"/>
        <v>0</v>
      </c>
      <c r="AU6" s="39">
        <f t="shared" si="0"/>
        <v>81.242838500204854</v>
      </c>
      <c r="AV6" s="39">
        <f t="shared" si="0"/>
        <v>87.38325799037986</v>
      </c>
    </row>
    <row r="7" spans="1:48" ht="15.6" x14ac:dyDescent="0.3">
      <c r="A7" s="2" t="s">
        <v>24</v>
      </c>
      <c r="F7" s="13" t="s">
        <v>1</v>
      </c>
      <c r="G7" s="13" t="s">
        <v>23</v>
      </c>
      <c r="R7" s="26"/>
      <c r="S7" s="26"/>
      <c r="U7" s="19">
        <v>3</v>
      </c>
      <c r="V7" s="19">
        <v>256.20669600000002</v>
      </c>
      <c r="W7" s="19">
        <v>212.59726000000001</v>
      </c>
      <c r="X7" s="19">
        <v>190.19950900000001</v>
      </c>
      <c r="Y7" s="19">
        <v>237.11586</v>
      </c>
      <c r="Z7" s="19">
        <v>262.842896</v>
      </c>
      <c r="AD7" s="19">
        <v>3</v>
      </c>
      <c r="AE7" s="19">
        <v>282.58776899999998</v>
      </c>
      <c r="AF7" s="19">
        <v>180.63665800000001</v>
      </c>
      <c r="AG7" s="19">
        <v>298.501465</v>
      </c>
      <c r="AL7" s="39" t="s">
        <v>72</v>
      </c>
      <c r="AM7" s="39">
        <v>250.75745000000001</v>
      </c>
      <c r="AN7" s="39">
        <v>0</v>
      </c>
      <c r="AO7" s="39">
        <v>157.4408</v>
      </c>
      <c r="AP7" s="39">
        <v>190.10035999999999</v>
      </c>
      <c r="AQ7"/>
      <c r="AR7" s="39" t="s">
        <v>72</v>
      </c>
      <c r="AS7" s="39">
        <f t="shared" si="1"/>
        <v>100</v>
      </c>
      <c r="AT7" s="39">
        <f t="shared" si="0"/>
        <v>0</v>
      </c>
      <c r="AU7" s="39">
        <f t="shared" si="0"/>
        <v>62.786090702389899</v>
      </c>
      <c r="AV7" s="39">
        <f t="shared" si="0"/>
        <v>75.810453488021992</v>
      </c>
    </row>
    <row r="8" spans="1:48" ht="16.2" thickBot="1" x14ac:dyDescent="0.35">
      <c r="F8" s="13"/>
      <c r="G8" s="13"/>
      <c r="U8" s="19">
        <v>4</v>
      </c>
      <c r="V8" s="19">
        <v>215.79437300000001</v>
      </c>
      <c r="W8" s="19">
        <v>206.46137999999999</v>
      </c>
      <c r="X8" s="19">
        <v>233.64967300000001</v>
      </c>
      <c r="Y8" s="19">
        <v>193.02278100000001</v>
      </c>
      <c r="Z8" s="19">
        <v>303.56100500000002</v>
      </c>
      <c r="AD8" s="19">
        <v>4</v>
      </c>
      <c r="AE8" s="19">
        <v>275.784088</v>
      </c>
      <c r="AF8" s="19">
        <v>178.35771199999999</v>
      </c>
      <c r="AG8" s="19">
        <v>216.18544</v>
      </c>
      <c r="AL8" s="40" t="s">
        <v>73</v>
      </c>
      <c r="AM8" s="40">
        <v>241.20003</v>
      </c>
      <c r="AN8" s="40">
        <v>0</v>
      </c>
      <c r="AO8" s="40">
        <v>163.99790999999999</v>
      </c>
      <c r="AP8" s="40">
        <v>223.93201999999999</v>
      </c>
      <c r="AQ8"/>
      <c r="AR8" s="40" t="s">
        <v>73</v>
      </c>
      <c r="AS8" s="40">
        <f t="shared" si="1"/>
        <v>100</v>
      </c>
      <c r="AT8" s="40">
        <f t="shared" si="0"/>
        <v>0</v>
      </c>
      <c r="AU8" s="40">
        <f t="shared" si="0"/>
        <v>67.992491543222428</v>
      </c>
      <c r="AV8" s="40">
        <f t="shared" si="0"/>
        <v>92.840792764412186</v>
      </c>
    </row>
    <row r="9" spans="1:48" ht="16.2" thickTop="1" x14ac:dyDescent="0.3">
      <c r="A9" s="2" t="s">
        <v>25</v>
      </c>
      <c r="F9" s="13" t="s">
        <v>32</v>
      </c>
      <c r="G9" s="13"/>
      <c r="U9" s="19">
        <v>5</v>
      </c>
      <c r="V9" s="19">
        <v>231.25019800000001</v>
      </c>
      <c r="W9" s="19">
        <v>274.30792200000002</v>
      </c>
      <c r="X9" s="19">
        <v>220.764038</v>
      </c>
      <c r="Y9" s="19">
        <v>115.80997499999999</v>
      </c>
      <c r="Z9" s="19">
        <v>207.43808000000001</v>
      </c>
      <c r="AD9" s="19">
        <v>5</v>
      </c>
      <c r="AE9" s="19">
        <v>279.96835299999998</v>
      </c>
      <c r="AF9" s="19">
        <v>157.46456900000001</v>
      </c>
      <c r="AG9" s="19">
        <v>307.83212300000002</v>
      </c>
    </row>
    <row r="10" spans="1:48" ht="15.6" x14ac:dyDescent="0.3">
      <c r="F10" s="13" t="s">
        <v>33</v>
      </c>
      <c r="G10" s="13" t="s">
        <v>34</v>
      </c>
      <c r="U10" s="19">
        <v>6</v>
      </c>
      <c r="V10" s="19">
        <v>229.43048099999999</v>
      </c>
      <c r="W10" s="19">
        <v>198.780258</v>
      </c>
      <c r="X10" s="19">
        <v>188.134827</v>
      </c>
      <c r="Y10" s="19">
        <v>194.739304</v>
      </c>
      <c r="Z10" s="19">
        <v>277.36187699999999</v>
      </c>
      <c r="AD10" s="19">
        <v>6</v>
      </c>
      <c r="AE10" s="19">
        <v>262.30569500000001</v>
      </c>
      <c r="AF10" s="19">
        <v>191.083359</v>
      </c>
      <c r="AG10" s="19">
        <v>236.40303</v>
      </c>
    </row>
    <row r="11" spans="1:48" ht="15.6" x14ac:dyDescent="0.3">
      <c r="A11" s="2" t="s">
        <v>26</v>
      </c>
      <c r="B11" s="2" t="s">
        <v>27</v>
      </c>
      <c r="C11" s="2" t="s">
        <v>28</v>
      </c>
      <c r="F11" s="13" t="s">
        <v>35</v>
      </c>
      <c r="G11" s="13" t="s">
        <v>36</v>
      </c>
      <c r="U11" s="19">
        <v>7</v>
      </c>
      <c r="V11" s="19">
        <v>221.99125699999999</v>
      </c>
      <c r="W11" s="19">
        <v>259.78112800000002</v>
      </c>
      <c r="X11" s="19">
        <v>214.316498</v>
      </c>
      <c r="Y11" s="19">
        <v>121.869598</v>
      </c>
      <c r="Z11" s="19">
        <v>256.02374300000002</v>
      </c>
      <c r="AD11" s="19">
        <v>7</v>
      </c>
      <c r="AE11" s="19">
        <v>256.42999300000002</v>
      </c>
      <c r="AF11" s="19">
        <v>159.686859</v>
      </c>
      <c r="AG11" s="19">
        <v>301.23468000000003</v>
      </c>
      <c r="AL11" s="29" t="s">
        <v>102</v>
      </c>
      <c r="AM11" s="29"/>
      <c r="AN11" s="29"/>
      <c r="AO11" s="29"/>
      <c r="AP11" s="29"/>
      <c r="AQ11"/>
      <c r="AR11" s="29" t="s">
        <v>102</v>
      </c>
      <c r="AS11" s="29"/>
      <c r="AT11" s="29"/>
      <c r="AU11" s="29"/>
      <c r="AV11" s="29"/>
    </row>
    <row r="12" spans="1:48" ht="16.2" thickBot="1" x14ac:dyDescent="0.35">
      <c r="F12" s="13" t="s">
        <v>37</v>
      </c>
      <c r="G12" s="13" t="s">
        <v>38</v>
      </c>
      <c r="U12" s="19">
        <v>8</v>
      </c>
      <c r="V12" s="19">
        <v>179.89442399999999</v>
      </c>
      <c r="W12" s="19">
        <v>245.76487700000001</v>
      </c>
      <c r="X12" s="19">
        <v>217.435349</v>
      </c>
      <c r="Y12" s="19">
        <v>221.54690600000001</v>
      </c>
      <c r="Z12" s="19">
        <v>208.850784</v>
      </c>
      <c r="AD12" s="19">
        <v>8</v>
      </c>
      <c r="AE12" s="19">
        <v>234.99537699999999</v>
      </c>
      <c r="AF12" s="19">
        <v>187.691666</v>
      </c>
      <c r="AG12" s="19">
        <v>263.042236</v>
      </c>
      <c r="AL12" s="37"/>
      <c r="AM12" s="37"/>
      <c r="AN12" s="37"/>
      <c r="AO12" s="37"/>
      <c r="AP12" s="37"/>
      <c r="AQ12"/>
      <c r="AR12" s="37"/>
      <c r="AS12" s="37"/>
      <c r="AT12" s="37"/>
      <c r="AU12" s="37"/>
      <c r="AV12" s="37"/>
    </row>
    <row r="13" spans="1:48" ht="16.8" thickTop="1" thickBot="1" x14ac:dyDescent="0.35">
      <c r="A13" s="2" t="s">
        <v>29</v>
      </c>
      <c r="B13" s="2" t="s">
        <v>30</v>
      </c>
      <c r="C13" s="2" t="s">
        <v>127</v>
      </c>
      <c r="F13" s="13" t="s">
        <v>39</v>
      </c>
      <c r="G13" s="13" t="s">
        <v>40</v>
      </c>
      <c r="U13" s="19">
        <v>9</v>
      </c>
      <c r="V13" s="19">
        <v>244.30931100000001</v>
      </c>
      <c r="W13" s="19">
        <v>231.984467</v>
      </c>
      <c r="X13" s="19">
        <v>297.53463699999998</v>
      </c>
      <c r="Y13" s="19">
        <v>241.879761</v>
      </c>
      <c r="Z13" s="19">
        <v>216.16381799999999</v>
      </c>
      <c r="AD13" s="19">
        <v>9</v>
      </c>
      <c r="AE13" s="19">
        <v>299.05392499999999</v>
      </c>
      <c r="AF13" s="19">
        <v>170.38601700000001</v>
      </c>
      <c r="AG13" s="19">
        <v>302.79913299999998</v>
      </c>
      <c r="AL13" s="38" t="s">
        <v>57</v>
      </c>
      <c r="AM13" s="38" t="s">
        <v>100</v>
      </c>
      <c r="AN13" s="38" t="s">
        <v>58</v>
      </c>
      <c r="AO13" s="38" t="s">
        <v>54</v>
      </c>
      <c r="AP13" s="38" t="s">
        <v>109</v>
      </c>
      <c r="AQ13"/>
      <c r="AR13" s="38" t="s">
        <v>57</v>
      </c>
      <c r="AS13" s="38" t="s">
        <v>100</v>
      </c>
      <c r="AT13" s="38" t="s">
        <v>58</v>
      </c>
      <c r="AU13" s="38" t="s">
        <v>54</v>
      </c>
      <c r="AV13" s="38" t="s">
        <v>109</v>
      </c>
    </row>
    <row r="14" spans="1:48" ht="16.2" thickTop="1" x14ac:dyDescent="0.3">
      <c r="F14" s="13" t="s">
        <v>41</v>
      </c>
      <c r="G14" s="13">
        <v>0.05</v>
      </c>
      <c r="U14" s="19">
        <v>10</v>
      </c>
      <c r="V14" s="19">
        <v>197.422729</v>
      </c>
      <c r="W14" s="19">
        <v>279.03744499999999</v>
      </c>
      <c r="X14" s="19">
        <v>140.274261</v>
      </c>
      <c r="Y14" s="19">
        <v>190.76191700000001</v>
      </c>
      <c r="Z14" s="19">
        <v>276.38140900000002</v>
      </c>
      <c r="AD14" s="19">
        <v>10</v>
      </c>
      <c r="AE14" s="19">
        <v>242.23387099999999</v>
      </c>
      <c r="AF14" s="19">
        <v>160.49096700000001</v>
      </c>
      <c r="AG14" s="19">
        <v>344.49813799999998</v>
      </c>
      <c r="AL14" s="39" t="s">
        <v>77</v>
      </c>
      <c r="AM14" s="39">
        <v>274.95278999999999</v>
      </c>
      <c r="AN14" s="39">
        <v>255.35684000000001</v>
      </c>
      <c r="AO14" s="39">
        <v>274.97136</v>
      </c>
      <c r="AP14" s="39">
        <v>243.42885999999999</v>
      </c>
      <c r="AQ14"/>
      <c r="AR14" s="41" t="s">
        <v>77</v>
      </c>
      <c r="AS14" s="41">
        <f>(AM14*100)/$AM14</f>
        <v>100</v>
      </c>
      <c r="AT14" s="41">
        <f t="shared" ref="AT14:AT18" si="2">(AN14*100)/$AM14</f>
        <v>92.872976484435753</v>
      </c>
      <c r="AU14" s="41">
        <f t="shared" ref="AU14:AU18" si="3">(AO14*100)/$AM14</f>
        <v>100.00675388673088</v>
      </c>
      <c r="AV14" s="41">
        <f t="shared" ref="AV14:AV18" si="4">(AP14*100)/$AM14</f>
        <v>88.53478446245262</v>
      </c>
    </row>
    <row r="15" spans="1:48" ht="15.6" x14ac:dyDescent="0.3">
      <c r="F15" s="13"/>
      <c r="G15" s="13"/>
      <c r="U15" s="19">
        <v>11</v>
      </c>
      <c r="V15" s="19">
        <v>203.98056</v>
      </c>
      <c r="W15" s="19">
        <v>238.67030299999999</v>
      </c>
      <c r="X15" s="19">
        <v>297.063019</v>
      </c>
      <c r="Y15" s="19">
        <v>159.343872</v>
      </c>
      <c r="Z15" s="19">
        <v>220.415527</v>
      </c>
      <c r="AD15" s="19">
        <v>11</v>
      </c>
      <c r="AE15" s="19">
        <v>278.66189600000001</v>
      </c>
      <c r="AF15" s="19">
        <v>176.72936999999999</v>
      </c>
      <c r="AG15" s="19">
        <v>241.477859</v>
      </c>
      <c r="AL15" s="39" t="s">
        <v>78</v>
      </c>
      <c r="AM15" s="39">
        <v>175.92590999999999</v>
      </c>
      <c r="AN15" s="39">
        <v>138.77959000000001</v>
      </c>
      <c r="AO15" s="39">
        <v>147.69056</v>
      </c>
      <c r="AP15" s="39">
        <v>193.18902</v>
      </c>
      <c r="AQ15"/>
      <c r="AR15" s="39" t="s">
        <v>78</v>
      </c>
      <c r="AS15" s="39">
        <f t="shared" ref="AS15:AS18" si="5">(AM15*100)/$AM15</f>
        <v>100.00000000000001</v>
      </c>
      <c r="AT15" s="39">
        <f t="shared" si="2"/>
        <v>78.885247772769802</v>
      </c>
      <c r="AU15" s="39">
        <f t="shared" si="3"/>
        <v>83.950431178670627</v>
      </c>
      <c r="AV15" s="39">
        <f t="shared" si="4"/>
        <v>109.81271604620376</v>
      </c>
    </row>
    <row r="16" spans="1:48" ht="15.6" x14ac:dyDescent="0.3">
      <c r="F16" s="13" t="s">
        <v>42</v>
      </c>
      <c r="G16" s="13">
        <v>4</v>
      </c>
      <c r="U16" s="19">
        <v>12</v>
      </c>
      <c r="V16" s="19">
        <v>216.632599</v>
      </c>
      <c r="W16" s="19">
        <v>271.87124599999999</v>
      </c>
      <c r="X16" s="19">
        <v>230.84641999999999</v>
      </c>
      <c r="Y16" s="19">
        <v>107.825462</v>
      </c>
      <c r="Z16" s="19">
        <v>133.61045799999999</v>
      </c>
      <c r="AD16" s="19">
        <v>12</v>
      </c>
      <c r="AE16" s="19">
        <v>360.17980999999997</v>
      </c>
      <c r="AF16" s="19">
        <v>177.30162000000001</v>
      </c>
      <c r="AG16" s="19">
        <v>258.53393599999998</v>
      </c>
      <c r="AL16" s="39" t="s">
        <v>79</v>
      </c>
      <c r="AM16" s="39">
        <v>341.88673</v>
      </c>
      <c r="AN16" s="39">
        <v>316.42660999999998</v>
      </c>
      <c r="AO16" s="39">
        <v>335.53392000000002</v>
      </c>
      <c r="AP16" s="39">
        <v>311.50346000000002</v>
      </c>
      <c r="AQ16"/>
      <c r="AR16" s="39" t="s">
        <v>79</v>
      </c>
      <c r="AS16" s="39">
        <f t="shared" si="5"/>
        <v>100.00000000000001</v>
      </c>
      <c r="AT16" s="39">
        <f t="shared" si="2"/>
        <v>92.553054048046846</v>
      </c>
      <c r="AU16" s="39">
        <f t="shared" si="3"/>
        <v>98.141837795225342</v>
      </c>
      <c r="AV16" s="39">
        <f t="shared" si="4"/>
        <v>91.113059579703489</v>
      </c>
    </row>
    <row r="17" spans="6:48" ht="15.6" x14ac:dyDescent="0.3">
      <c r="F17" s="13" t="s">
        <v>43</v>
      </c>
      <c r="G17" s="13">
        <v>0</v>
      </c>
      <c r="U17" s="19">
        <v>13</v>
      </c>
      <c r="V17" s="19">
        <v>185.51206999999999</v>
      </c>
      <c r="W17" s="19">
        <v>261.12759399999999</v>
      </c>
      <c r="X17" s="19">
        <v>263.63790899999998</v>
      </c>
      <c r="Y17" s="19">
        <v>176.33497600000001</v>
      </c>
      <c r="Z17" s="19">
        <v>304.99237099999999</v>
      </c>
      <c r="AD17" s="19">
        <v>13</v>
      </c>
      <c r="AE17" s="19">
        <v>260.91610700000001</v>
      </c>
      <c r="AF17" s="19">
        <v>179.18592799999999</v>
      </c>
      <c r="AG17" s="19">
        <v>362.20645100000002</v>
      </c>
      <c r="AL17" s="39"/>
      <c r="AM17" s="39"/>
      <c r="AN17" s="39"/>
      <c r="AO17" s="39"/>
      <c r="AP17" s="39"/>
      <c r="AQ17"/>
      <c r="AR17" s="39"/>
      <c r="AS17" s="39"/>
      <c r="AT17" s="39"/>
      <c r="AU17" s="39"/>
      <c r="AV17" s="39"/>
    </row>
    <row r="18" spans="6:48" ht="16.2" thickBot="1" x14ac:dyDescent="0.35">
      <c r="F18" s="35"/>
      <c r="G18" s="35"/>
      <c r="H18" s="35"/>
      <c r="I18" s="35"/>
      <c r="N18" s="1"/>
      <c r="O18" s="1"/>
      <c r="U18" s="19">
        <v>14</v>
      </c>
      <c r="V18" s="19">
        <v>202.410324</v>
      </c>
      <c r="W18" s="19">
        <v>243.17227199999999</v>
      </c>
      <c r="X18" s="19">
        <v>220.672943</v>
      </c>
      <c r="Y18" s="19">
        <v>261.59304800000001</v>
      </c>
      <c r="Z18" s="19">
        <v>275.70211799999998</v>
      </c>
      <c r="AD18" s="19">
        <v>14</v>
      </c>
      <c r="AE18" s="19">
        <v>310.93997200000001</v>
      </c>
      <c r="AF18" s="19">
        <v>185.33369400000001</v>
      </c>
      <c r="AG18" s="19">
        <v>392.740814</v>
      </c>
      <c r="AL18" s="40"/>
      <c r="AM18" s="40"/>
      <c r="AN18" s="40"/>
      <c r="AO18" s="40"/>
      <c r="AP18" s="40"/>
      <c r="AQ18"/>
      <c r="AR18" s="40"/>
      <c r="AS18" s="40"/>
      <c r="AT18" s="40"/>
      <c r="AU18" s="40"/>
      <c r="AV18" s="40"/>
    </row>
    <row r="19" spans="6:48" ht="16.2" thickTop="1" x14ac:dyDescent="0.3">
      <c r="F19" s="35"/>
      <c r="G19" s="35"/>
      <c r="H19" s="35"/>
      <c r="I19" s="35"/>
      <c r="N19" s="1"/>
      <c r="O19" s="1"/>
      <c r="U19" s="19">
        <v>15</v>
      </c>
      <c r="V19" s="19">
        <v>186.250687</v>
      </c>
      <c r="W19" s="19">
        <v>129.494675</v>
      </c>
      <c r="X19" s="19">
        <v>174.12776199999999</v>
      </c>
      <c r="Y19" s="19">
        <v>226.53710899999999</v>
      </c>
      <c r="Z19" s="19">
        <v>247.026062</v>
      </c>
      <c r="AD19" s="19">
        <v>15</v>
      </c>
      <c r="AE19" s="19">
        <v>277.70693999999997</v>
      </c>
      <c r="AF19" s="19">
        <v>163.71237199999999</v>
      </c>
      <c r="AG19" s="19">
        <v>332.20297199999999</v>
      </c>
    </row>
    <row r="20" spans="6:48" ht="15.6" x14ac:dyDescent="0.3">
      <c r="F20" s="1"/>
      <c r="G20" s="1"/>
      <c r="H20" s="1"/>
      <c r="I20" s="1"/>
      <c r="N20" s="1"/>
      <c r="O20" s="1"/>
      <c r="U20" s="20">
        <v>16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D20" s="20">
        <v>16</v>
      </c>
      <c r="AE20" s="21">
        <v>329.47131300000001</v>
      </c>
      <c r="AF20" s="21">
        <v>139.85829200000001</v>
      </c>
      <c r="AG20" s="21">
        <v>292.09939600000001</v>
      </c>
    </row>
    <row r="21" spans="6:48" ht="15.6" x14ac:dyDescent="0.3">
      <c r="F21" s="32" t="s">
        <v>143</v>
      </c>
      <c r="G21" s="32"/>
      <c r="H21" s="32"/>
      <c r="I21" s="32"/>
      <c r="J21" s="32"/>
      <c r="K21" s="32"/>
      <c r="L21" s="32"/>
      <c r="M21" s="32"/>
      <c r="N21" s="1"/>
      <c r="O21" s="1"/>
      <c r="U21" s="20">
        <v>17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D21" s="20">
        <v>17</v>
      </c>
      <c r="AE21" s="21">
        <v>330.23889200000002</v>
      </c>
      <c r="AF21" s="21">
        <v>134.43171699999999</v>
      </c>
      <c r="AG21" s="21">
        <v>305.00741599999998</v>
      </c>
    </row>
    <row r="22" spans="6:48" ht="15.6" x14ac:dyDescent="0.3">
      <c r="F22" s="1"/>
      <c r="G22" s="1"/>
      <c r="H22" s="1"/>
      <c r="I22" s="1"/>
      <c r="N22" s="1"/>
      <c r="O22" s="1"/>
      <c r="U22" s="20">
        <v>18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D22" s="20">
        <v>18</v>
      </c>
      <c r="AE22" s="21">
        <v>317.08331299999998</v>
      </c>
      <c r="AF22" s="21">
        <v>147.729691</v>
      </c>
      <c r="AG22" s="21">
        <v>291.81750499999998</v>
      </c>
    </row>
    <row r="23" spans="6:48" ht="15.6" x14ac:dyDescent="0.3">
      <c r="F23" s="1" t="s">
        <v>26</v>
      </c>
      <c r="G23" s="1" t="s">
        <v>27</v>
      </c>
      <c r="H23" s="1" t="s">
        <v>28</v>
      </c>
      <c r="I23" s="1"/>
      <c r="N23" s="1"/>
      <c r="O23" s="1"/>
      <c r="U23" s="20">
        <v>19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D23" s="20">
        <v>19</v>
      </c>
      <c r="AE23" s="21">
        <v>296.96395899999999</v>
      </c>
      <c r="AF23" s="21">
        <v>142.64576700000001</v>
      </c>
      <c r="AG23" s="21">
        <v>363.00817899999998</v>
      </c>
    </row>
    <row r="24" spans="6:48" ht="15.6" x14ac:dyDescent="0.3">
      <c r="F24" s="1"/>
      <c r="G24" s="1"/>
      <c r="H24" s="1"/>
      <c r="I24" s="1"/>
      <c r="N24" s="1"/>
      <c r="O24" s="1"/>
      <c r="U24" s="20">
        <v>20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D24" s="20">
        <v>20</v>
      </c>
      <c r="AE24" s="21">
        <v>263.99951199999998</v>
      </c>
      <c r="AF24" s="21">
        <v>180.451111</v>
      </c>
      <c r="AG24" s="21">
        <v>358.07186899999999</v>
      </c>
    </row>
    <row r="25" spans="6:48" ht="15.6" x14ac:dyDescent="0.3">
      <c r="F25" s="1"/>
      <c r="G25" s="1"/>
      <c r="H25" s="1"/>
      <c r="I25" s="1"/>
      <c r="N25" s="1"/>
      <c r="O25" s="1"/>
      <c r="U25" s="20">
        <v>21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D25" s="20">
        <v>21</v>
      </c>
      <c r="AE25" s="21">
        <v>322.74822999999998</v>
      </c>
      <c r="AF25" s="21">
        <v>175.728241</v>
      </c>
      <c r="AG25" s="21">
        <v>263.57153299999999</v>
      </c>
    </row>
    <row r="26" spans="6:48" ht="15.6" x14ac:dyDescent="0.3">
      <c r="F26" s="1" t="s">
        <v>144</v>
      </c>
      <c r="G26" s="1"/>
      <c r="H26" s="1"/>
      <c r="I26" s="1"/>
      <c r="N26" s="1"/>
      <c r="O26" s="1"/>
      <c r="U26" s="20">
        <v>22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D26" s="20">
        <v>22</v>
      </c>
      <c r="AE26" s="21">
        <v>278.82961999999998</v>
      </c>
      <c r="AF26" s="21">
        <v>181.28521699999999</v>
      </c>
      <c r="AG26" s="21">
        <v>354.48455799999999</v>
      </c>
    </row>
    <row r="27" spans="6:48" ht="15.6" x14ac:dyDescent="0.3">
      <c r="F27" s="1"/>
      <c r="G27" s="1"/>
      <c r="H27" s="1"/>
      <c r="I27" s="1"/>
      <c r="N27" s="1"/>
      <c r="O27" s="1"/>
      <c r="U27" s="20">
        <v>23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D27" s="20">
        <v>23</v>
      </c>
      <c r="AE27" s="21">
        <v>274.084137</v>
      </c>
      <c r="AF27" s="21">
        <v>171.99880999999999</v>
      </c>
      <c r="AG27" s="21">
        <v>324.76608299999998</v>
      </c>
    </row>
    <row r="28" spans="6:48" ht="15.6" x14ac:dyDescent="0.3">
      <c r="F28" s="1" t="s">
        <v>145</v>
      </c>
      <c r="G28" s="1" t="s">
        <v>146</v>
      </c>
      <c r="H28" s="1"/>
      <c r="I28" s="1"/>
      <c r="N28" s="1"/>
      <c r="O28" s="1"/>
      <c r="U28" s="20">
        <v>24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D28" s="20">
        <v>24</v>
      </c>
      <c r="AE28" s="21">
        <v>267.46762100000001</v>
      </c>
      <c r="AF28" s="21">
        <v>221.27954099999999</v>
      </c>
      <c r="AG28" s="21">
        <v>403.66012599999999</v>
      </c>
    </row>
    <row r="29" spans="6:48" ht="15.6" x14ac:dyDescent="0.3">
      <c r="F29" s="1"/>
      <c r="G29" s="1"/>
      <c r="H29" s="1"/>
      <c r="I29" s="1"/>
      <c r="N29" s="1"/>
      <c r="O29" s="1"/>
      <c r="U29" s="20">
        <v>25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D29" s="20">
        <v>25</v>
      </c>
      <c r="AE29" s="21">
        <v>261.10214200000001</v>
      </c>
      <c r="AF29" s="21">
        <v>151.37451200000001</v>
      </c>
      <c r="AG29" s="21">
        <v>279.66332999999997</v>
      </c>
    </row>
    <row r="30" spans="6:48" ht="15.6" x14ac:dyDescent="0.3">
      <c r="F30" s="1" t="s">
        <v>147</v>
      </c>
      <c r="G30" s="1"/>
      <c r="H30" s="1"/>
      <c r="I30" s="1"/>
      <c r="N30" s="1"/>
      <c r="O30" s="1"/>
      <c r="U30" s="20">
        <v>26</v>
      </c>
      <c r="V30" s="21">
        <v>73.654015000000001</v>
      </c>
      <c r="W30" s="21">
        <v>0</v>
      </c>
      <c r="X30" s="21">
        <v>0</v>
      </c>
      <c r="Y30" s="21">
        <v>63.074401999999999</v>
      </c>
      <c r="Z30" s="21">
        <v>0</v>
      </c>
      <c r="AD30" s="20">
        <v>26</v>
      </c>
      <c r="AE30" s="21">
        <v>210.083878</v>
      </c>
      <c r="AF30" s="21">
        <v>177.455521</v>
      </c>
      <c r="AG30" s="21">
        <v>305.94787600000001</v>
      </c>
    </row>
    <row r="31" spans="6:48" ht="15.6" x14ac:dyDescent="0.3">
      <c r="F31" s="1"/>
      <c r="G31" s="1"/>
      <c r="H31" s="1"/>
      <c r="I31" s="1"/>
      <c r="N31" s="1"/>
      <c r="O31" s="1"/>
      <c r="U31" s="20">
        <v>27</v>
      </c>
      <c r="V31" s="21">
        <v>79.708054000000004</v>
      </c>
      <c r="W31" s="21">
        <v>0</v>
      </c>
      <c r="X31" s="21">
        <v>0</v>
      </c>
      <c r="Y31" s="21">
        <v>92.420394999999999</v>
      </c>
      <c r="Z31" s="21">
        <v>0</v>
      </c>
      <c r="AD31" s="20">
        <v>27</v>
      </c>
      <c r="AE31" s="21">
        <v>269.65222199999999</v>
      </c>
      <c r="AF31" s="21">
        <v>167.42695599999999</v>
      </c>
      <c r="AG31" s="21">
        <v>385.07421900000003</v>
      </c>
    </row>
    <row r="32" spans="6:48" ht="15.6" x14ac:dyDescent="0.3">
      <c r="F32" s="1" t="s">
        <v>148</v>
      </c>
      <c r="G32" s="1" t="s">
        <v>149</v>
      </c>
      <c r="H32" s="1" t="s">
        <v>150</v>
      </c>
      <c r="I32" s="1" t="s">
        <v>151</v>
      </c>
      <c r="J32" s="68">
        <v>0.25</v>
      </c>
      <c r="K32" s="68">
        <v>0.75</v>
      </c>
      <c r="N32" s="1"/>
      <c r="O32" s="1"/>
      <c r="U32" s="20">
        <v>28</v>
      </c>
      <c r="V32" s="21">
        <v>79.515511000000004</v>
      </c>
      <c r="W32" s="21">
        <v>0</v>
      </c>
      <c r="X32" s="21">
        <v>0</v>
      </c>
      <c r="Y32" s="21">
        <v>51.077354</v>
      </c>
      <c r="Z32" s="21">
        <v>0</v>
      </c>
      <c r="AD32" s="20">
        <v>28</v>
      </c>
      <c r="AE32" s="21">
        <v>254.83029199999999</v>
      </c>
      <c r="AF32" s="21">
        <v>146.41529800000001</v>
      </c>
      <c r="AG32" s="21">
        <v>340.34793100000002</v>
      </c>
    </row>
    <row r="33" spans="3:33" ht="15.6" x14ac:dyDescent="0.3">
      <c r="F33" s="1" t="s">
        <v>152</v>
      </c>
      <c r="G33" s="1">
        <v>5</v>
      </c>
      <c r="H33" s="1">
        <v>0</v>
      </c>
      <c r="I33" s="1">
        <v>0</v>
      </c>
      <c r="J33" s="2">
        <v>0</v>
      </c>
      <c r="K33" s="2">
        <v>0</v>
      </c>
      <c r="U33" s="20">
        <v>29</v>
      </c>
      <c r="V33" s="21">
        <v>48.446441999999998</v>
      </c>
      <c r="W33" s="21">
        <v>0</v>
      </c>
      <c r="X33" s="21">
        <v>4.7768839999999999</v>
      </c>
      <c r="Y33" s="21">
        <v>88.693191999999996</v>
      </c>
      <c r="Z33" s="21">
        <v>0</v>
      </c>
      <c r="AD33" s="20">
        <v>29</v>
      </c>
      <c r="AE33" s="21">
        <v>214.598083</v>
      </c>
      <c r="AF33" s="21">
        <v>127.566727</v>
      </c>
      <c r="AG33" s="21">
        <v>318.58346599999999</v>
      </c>
    </row>
    <row r="34" spans="3:33" ht="15.6" x14ac:dyDescent="0.3">
      <c r="F34" s="1" t="s">
        <v>23</v>
      </c>
      <c r="G34" s="1">
        <v>3</v>
      </c>
      <c r="H34" s="1">
        <v>0</v>
      </c>
      <c r="I34" s="1">
        <v>92.552999999999997</v>
      </c>
      <c r="J34" s="2">
        <v>82.302000000000007</v>
      </c>
      <c r="K34" s="2">
        <v>92.793000000000006</v>
      </c>
      <c r="U34" s="20">
        <v>30</v>
      </c>
      <c r="V34" s="21">
        <v>107.42195100000001</v>
      </c>
      <c r="W34" s="21">
        <v>4.5699199999999998</v>
      </c>
      <c r="X34" s="21">
        <v>39.456837</v>
      </c>
      <c r="Y34" s="21">
        <v>63.391917999999997</v>
      </c>
      <c r="Z34" s="21">
        <v>0</v>
      </c>
      <c r="AD34" s="20">
        <v>30</v>
      </c>
      <c r="AE34" s="21">
        <v>258.457672</v>
      </c>
      <c r="AF34" s="21">
        <v>119.40134399999999</v>
      </c>
      <c r="AG34" s="21">
        <v>315.50756799999999</v>
      </c>
    </row>
    <row r="35" spans="3:33" ht="15.6" x14ac:dyDescent="0.3">
      <c r="F35" s="1"/>
      <c r="G35" s="1"/>
      <c r="H35" s="1"/>
      <c r="I35" s="1"/>
      <c r="U35" s="20">
        <v>31</v>
      </c>
      <c r="V35" s="21">
        <v>98.023712000000003</v>
      </c>
      <c r="W35" s="21">
        <v>131.80064400000001</v>
      </c>
      <c r="X35" s="21">
        <v>70.788330000000002</v>
      </c>
      <c r="Y35" s="21">
        <v>48.358215000000001</v>
      </c>
      <c r="Z35" s="21">
        <v>0</v>
      </c>
      <c r="AD35" s="20">
        <v>31</v>
      </c>
      <c r="AE35" s="21">
        <v>294.419556</v>
      </c>
      <c r="AF35" s="21">
        <v>116.50185399999999</v>
      </c>
      <c r="AG35" s="21">
        <v>369.82327299999997</v>
      </c>
    </row>
    <row r="36" spans="3:33" ht="15.6" x14ac:dyDescent="0.3">
      <c r="F36" s="1" t="s">
        <v>153</v>
      </c>
      <c r="G36" s="1"/>
      <c r="H36" s="1"/>
      <c r="I36" s="1"/>
      <c r="U36" s="20">
        <v>32</v>
      </c>
      <c r="V36" s="21">
        <v>47.149512999999999</v>
      </c>
      <c r="W36" s="21">
        <v>117.295883</v>
      </c>
      <c r="X36" s="21">
        <v>138.024338</v>
      </c>
      <c r="Y36" s="21">
        <v>49.324092999999998</v>
      </c>
      <c r="Z36" s="21">
        <v>0</v>
      </c>
      <c r="AD36" s="20">
        <v>32</v>
      </c>
      <c r="AE36" s="21">
        <v>297.42910799999999</v>
      </c>
      <c r="AF36" s="21">
        <v>129.39366100000001</v>
      </c>
      <c r="AG36" s="21">
        <v>328.656158</v>
      </c>
    </row>
    <row r="37" spans="3:33" ht="15.6" x14ac:dyDescent="0.3">
      <c r="F37" s="1"/>
      <c r="G37" s="1"/>
      <c r="H37" s="1"/>
      <c r="I37" s="1"/>
      <c r="U37" s="20">
        <v>33</v>
      </c>
      <c r="V37" s="21">
        <v>36.791176</v>
      </c>
      <c r="W37" s="21">
        <v>160.328125</v>
      </c>
      <c r="X37" s="21">
        <v>80.021088000000006</v>
      </c>
      <c r="Y37" s="21">
        <v>171.13685599999999</v>
      </c>
      <c r="Z37" s="21">
        <v>126.94265</v>
      </c>
      <c r="AD37" s="20">
        <v>33</v>
      </c>
      <c r="AE37" s="21">
        <v>219.50727800000001</v>
      </c>
      <c r="AF37" s="21">
        <v>121.71064</v>
      </c>
      <c r="AG37" s="21">
        <v>294.67163099999999</v>
      </c>
    </row>
    <row r="38" spans="3:33" ht="15.6" x14ac:dyDescent="0.3">
      <c r="F38" s="1" t="s">
        <v>154</v>
      </c>
      <c r="G38" s="1"/>
      <c r="H38" s="1"/>
      <c r="I38" s="1"/>
      <c r="U38" s="20">
        <v>34</v>
      </c>
      <c r="V38" s="21">
        <v>26.432836999999999</v>
      </c>
      <c r="W38" s="21">
        <v>237.207031</v>
      </c>
      <c r="X38" s="21">
        <v>120.936035</v>
      </c>
      <c r="Y38" s="21">
        <v>130.20045500000001</v>
      </c>
      <c r="Z38" s="21">
        <v>147.84326200000001</v>
      </c>
      <c r="AD38" s="20">
        <v>34</v>
      </c>
      <c r="AE38" s="21">
        <v>283.39596599999999</v>
      </c>
      <c r="AF38" s="21">
        <v>261.89196800000002</v>
      </c>
      <c r="AG38" s="21">
        <v>381.84130900000002</v>
      </c>
    </row>
    <row r="39" spans="3:33" ht="15.6" x14ac:dyDescent="0.3">
      <c r="F39" s="1"/>
      <c r="G39" s="1"/>
      <c r="H39" s="1"/>
      <c r="I39" s="1"/>
      <c r="U39" s="20">
        <v>35</v>
      </c>
      <c r="V39" s="21">
        <v>143.26585399999999</v>
      </c>
      <c r="W39" s="21">
        <v>220.209564</v>
      </c>
      <c r="X39" s="21">
        <v>119.97094</v>
      </c>
      <c r="Y39" s="21">
        <v>174.85485800000001</v>
      </c>
      <c r="Z39" s="21">
        <v>143.66925000000001</v>
      </c>
      <c r="AD39" s="20">
        <v>35</v>
      </c>
      <c r="AE39" s="21">
        <v>339.29946899999999</v>
      </c>
      <c r="AF39" s="21">
        <v>218.65855400000001</v>
      </c>
      <c r="AG39" s="21">
        <v>325.22576900000001</v>
      </c>
    </row>
    <row r="40" spans="3:33" ht="15.6" x14ac:dyDescent="0.3">
      <c r="F40" s="1"/>
      <c r="G40" s="1"/>
      <c r="H40" s="1"/>
      <c r="I40" s="1"/>
      <c r="U40" s="20">
        <v>36</v>
      </c>
      <c r="V40" s="21">
        <v>81.406738000000004</v>
      </c>
      <c r="W40" s="21">
        <v>216.56544500000001</v>
      </c>
      <c r="X40" s="21">
        <v>244.39419599999999</v>
      </c>
      <c r="Y40" s="21">
        <v>151.87704500000001</v>
      </c>
      <c r="Z40" s="21">
        <v>165.72787500000001</v>
      </c>
      <c r="AD40" s="20">
        <v>36</v>
      </c>
      <c r="AE40" s="21">
        <v>344.62439000000001</v>
      </c>
      <c r="AF40" s="21">
        <v>211.47349500000001</v>
      </c>
      <c r="AG40" s="21">
        <v>326.78796399999999</v>
      </c>
    </row>
    <row r="41" spans="3:33" ht="15.6" x14ac:dyDescent="0.3">
      <c r="C41" s="2" t="s">
        <v>82</v>
      </c>
      <c r="F41" s="1"/>
      <c r="G41" s="1"/>
      <c r="H41" s="1"/>
      <c r="I41" s="1"/>
      <c r="U41" s="20">
        <v>37</v>
      </c>
      <c r="V41" s="21">
        <v>52.803547000000002</v>
      </c>
      <c r="W41" s="21">
        <v>250.543564</v>
      </c>
      <c r="X41" s="21">
        <v>163.28788800000001</v>
      </c>
      <c r="Y41" s="21">
        <v>125.42021200000001</v>
      </c>
      <c r="Z41" s="21">
        <v>193.73951700000001</v>
      </c>
      <c r="AD41" s="20">
        <v>37</v>
      </c>
      <c r="AE41" s="21">
        <v>300.97421300000002</v>
      </c>
      <c r="AF41" s="21">
        <v>233.999878</v>
      </c>
      <c r="AG41" s="21">
        <v>319.82656900000001</v>
      </c>
    </row>
    <row r="42" spans="3:33" ht="15.6" x14ac:dyDescent="0.3">
      <c r="F42" s="1"/>
      <c r="G42" s="1"/>
      <c r="H42" s="1"/>
      <c r="I42" s="1"/>
      <c r="U42" s="20">
        <v>38</v>
      </c>
      <c r="V42" s="21">
        <v>135.38220200000001</v>
      </c>
      <c r="W42" s="21">
        <v>218.87507600000001</v>
      </c>
      <c r="X42" s="21">
        <v>162.379547</v>
      </c>
      <c r="Y42" s="21">
        <v>251.93824799999999</v>
      </c>
      <c r="Z42" s="21">
        <v>177.368469</v>
      </c>
      <c r="AD42" s="20">
        <v>38</v>
      </c>
      <c r="AE42" s="21">
        <v>321.63769500000001</v>
      </c>
      <c r="AF42" s="21">
        <v>187.425873</v>
      </c>
      <c r="AG42" s="21">
        <v>323.98718300000002</v>
      </c>
    </row>
    <row r="43" spans="3:33" ht="15.6" x14ac:dyDescent="0.3">
      <c r="F43" s="1"/>
      <c r="G43" s="1"/>
      <c r="H43" s="1"/>
      <c r="I43" s="1"/>
      <c r="U43" s="20">
        <v>39</v>
      </c>
      <c r="V43" s="21">
        <v>104.60643</v>
      </c>
      <c r="W43" s="21">
        <v>257.59487899999999</v>
      </c>
      <c r="X43" s="21">
        <v>117.07809399999999</v>
      </c>
      <c r="Y43" s="21">
        <v>136.02568099999999</v>
      </c>
      <c r="Z43" s="21">
        <v>138.45462000000001</v>
      </c>
      <c r="AD43" s="20">
        <v>39</v>
      </c>
      <c r="AE43" s="21">
        <v>287.61279300000001</v>
      </c>
      <c r="AF43" s="21">
        <v>176.116119</v>
      </c>
      <c r="AG43" s="21">
        <v>323.37756300000001</v>
      </c>
    </row>
    <row r="44" spans="3:33" ht="15.6" x14ac:dyDescent="0.3">
      <c r="F44" s="1"/>
      <c r="G44" s="1"/>
      <c r="H44" s="1"/>
      <c r="I44" s="1"/>
      <c r="U44" s="20">
        <v>40</v>
      </c>
      <c r="V44" s="21">
        <v>233.00907900000001</v>
      </c>
      <c r="W44" s="21">
        <v>251.54312100000001</v>
      </c>
      <c r="X44" s="21">
        <v>87.011818000000005</v>
      </c>
      <c r="Y44" s="21">
        <v>62.836185</v>
      </c>
      <c r="Z44" s="21">
        <v>157.82270800000001</v>
      </c>
      <c r="AD44" s="20">
        <v>40</v>
      </c>
      <c r="AE44" s="21">
        <v>325.39068600000002</v>
      </c>
      <c r="AF44" s="21">
        <v>194.27444499999999</v>
      </c>
      <c r="AG44" s="21">
        <v>425.554688</v>
      </c>
    </row>
    <row r="45" spans="3:33" ht="15.6" x14ac:dyDescent="0.3">
      <c r="F45" s="1"/>
      <c r="G45" s="1"/>
      <c r="H45" s="1"/>
      <c r="I45" s="1"/>
      <c r="U45" s="19">
        <v>41</v>
      </c>
      <c r="V45" s="19">
        <v>212.88520800000001</v>
      </c>
      <c r="W45" s="21">
        <v>260.77484099999998</v>
      </c>
      <c r="X45" s="21">
        <v>160.939301</v>
      </c>
      <c r="Y45" s="21">
        <v>47.670673000000001</v>
      </c>
      <c r="Z45" s="21">
        <v>168.380188</v>
      </c>
      <c r="AD45" s="19">
        <v>41</v>
      </c>
      <c r="AE45" s="21">
        <v>322.27175899999997</v>
      </c>
      <c r="AF45" s="21">
        <v>183.22444200000001</v>
      </c>
      <c r="AG45" s="21">
        <v>446.60064699999998</v>
      </c>
    </row>
    <row r="46" spans="3:33" ht="15.6" x14ac:dyDescent="0.3">
      <c r="F46" s="1"/>
      <c r="G46" s="1"/>
      <c r="H46" s="1"/>
      <c r="I46" s="1"/>
      <c r="U46" s="19">
        <v>42</v>
      </c>
      <c r="V46" s="19">
        <v>240.80822800000001</v>
      </c>
      <c r="W46" s="21">
        <v>220.90870699999999</v>
      </c>
      <c r="X46" s="21">
        <v>85.353156999999996</v>
      </c>
      <c r="Y46" s="21">
        <v>50.447392000000001</v>
      </c>
      <c r="Z46" s="21">
        <v>168.17237900000001</v>
      </c>
      <c r="AD46" s="19">
        <v>42</v>
      </c>
      <c r="AE46" s="21">
        <v>301.761505</v>
      </c>
      <c r="AF46" s="21">
        <v>153.963593</v>
      </c>
      <c r="AG46" s="21">
        <v>335.91113300000001</v>
      </c>
    </row>
    <row r="47" spans="3:33" ht="15.6" x14ac:dyDescent="0.3">
      <c r="F47" s="1"/>
      <c r="G47" s="1"/>
      <c r="H47" s="1"/>
      <c r="I47" s="1"/>
      <c r="U47" s="19">
        <v>43</v>
      </c>
      <c r="V47" s="19">
        <v>208.696564</v>
      </c>
      <c r="W47" s="21">
        <v>188.66525300000001</v>
      </c>
      <c r="X47" s="21">
        <v>102.693657</v>
      </c>
      <c r="Y47" s="21">
        <v>80.829857000000004</v>
      </c>
      <c r="Z47" s="21">
        <v>145.87248199999999</v>
      </c>
      <c r="AD47" s="19">
        <v>43</v>
      </c>
      <c r="AE47" s="21">
        <v>230.516953</v>
      </c>
      <c r="AF47" s="21">
        <v>193.41760300000001</v>
      </c>
      <c r="AG47" s="21">
        <v>495.20907599999998</v>
      </c>
    </row>
    <row r="48" spans="3:33" ht="15.6" x14ac:dyDescent="0.3">
      <c r="F48" s="1"/>
      <c r="G48" s="1"/>
      <c r="H48" s="1"/>
      <c r="I48" s="1"/>
      <c r="U48" s="19">
        <v>44</v>
      </c>
      <c r="V48" s="19">
        <v>260.20141599999999</v>
      </c>
      <c r="W48" s="19">
        <v>138.29968299999999</v>
      </c>
      <c r="X48" s="21">
        <v>80.302077999999995</v>
      </c>
      <c r="Y48" s="21">
        <v>189.468628</v>
      </c>
      <c r="Z48" s="21">
        <v>145.34710699999999</v>
      </c>
      <c r="AD48" s="19">
        <v>44</v>
      </c>
      <c r="AE48" s="21">
        <v>324.68774400000001</v>
      </c>
      <c r="AF48" s="21">
        <v>155.45465100000001</v>
      </c>
      <c r="AG48" s="21">
        <v>348.89630099999999</v>
      </c>
    </row>
    <row r="49" spans="6:33" ht="14.4" customHeight="1" x14ac:dyDescent="0.3">
      <c r="F49" s="1"/>
      <c r="G49" s="1"/>
      <c r="H49" s="1"/>
      <c r="U49" s="19">
        <v>45</v>
      </c>
      <c r="V49" s="19">
        <v>228.71644599999999</v>
      </c>
      <c r="W49" s="19">
        <v>123.162689</v>
      </c>
      <c r="X49" s="21">
        <v>172.136292</v>
      </c>
      <c r="Y49" s="21">
        <v>173.999146</v>
      </c>
      <c r="Z49" s="21">
        <v>147.934845</v>
      </c>
      <c r="AD49" s="19">
        <v>45</v>
      </c>
      <c r="AE49" s="21">
        <v>299.877411</v>
      </c>
      <c r="AF49" s="21">
        <v>253.08604399999999</v>
      </c>
      <c r="AG49" s="21">
        <v>319.22180200000003</v>
      </c>
    </row>
    <row r="50" spans="6:33" ht="14.4" customHeight="1" x14ac:dyDescent="0.3">
      <c r="F50" s="1"/>
      <c r="G50" s="1"/>
      <c r="H50" s="1"/>
      <c r="U50" s="19">
        <v>46</v>
      </c>
      <c r="V50" s="19">
        <v>223.90460200000001</v>
      </c>
      <c r="W50" s="19">
        <v>132.344864</v>
      </c>
      <c r="X50" s="21">
        <v>151.77410900000001</v>
      </c>
      <c r="Y50" s="21">
        <v>175.90147400000001</v>
      </c>
      <c r="Z50" s="21">
        <v>147.20017999999999</v>
      </c>
      <c r="AD50" s="19">
        <v>46</v>
      </c>
      <c r="AE50" s="21">
        <v>351.63729899999998</v>
      </c>
      <c r="AF50" s="21">
        <v>219.65477000000001</v>
      </c>
      <c r="AG50" s="21">
        <v>394.05215500000003</v>
      </c>
    </row>
    <row r="51" spans="6:33" ht="14.4" customHeight="1" x14ac:dyDescent="0.3">
      <c r="F51" s="1"/>
      <c r="G51" s="1"/>
      <c r="H51" s="1"/>
      <c r="U51" s="19">
        <v>47</v>
      </c>
      <c r="V51" s="19">
        <v>248.49775700000001</v>
      </c>
      <c r="W51" s="19">
        <v>116.142319</v>
      </c>
      <c r="X51" s="19">
        <v>90.938903999999994</v>
      </c>
      <c r="Y51" s="21">
        <v>156.465622</v>
      </c>
      <c r="Z51" s="21">
        <v>137.59457399999999</v>
      </c>
      <c r="AD51" s="19">
        <v>47</v>
      </c>
      <c r="AE51" s="21">
        <v>305.14950599999997</v>
      </c>
      <c r="AF51" s="21">
        <v>218.39704900000001</v>
      </c>
      <c r="AG51" s="21">
        <v>278.94381700000002</v>
      </c>
    </row>
    <row r="52" spans="6:33" ht="14.4" customHeight="1" x14ac:dyDescent="0.3">
      <c r="F52" s="1"/>
      <c r="G52" s="1"/>
      <c r="H52" s="1"/>
      <c r="U52" s="19">
        <v>48</v>
      </c>
      <c r="V52" s="19">
        <v>183.462402</v>
      </c>
      <c r="W52" s="19">
        <v>89.732795999999993</v>
      </c>
      <c r="X52" s="19">
        <v>189.997467</v>
      </c>
      <c r="Y52" s="21">
        <v>193.33148199999999</v>
      </c>
      <c r="Z52" s="21">
        <v>138.321609</v>
      </c>
      <c r="AD52" s="19">
        <v>48</v>
      </c>
      <c r="AE52" s="21">
        <v>241.336533</v>
      </c>
      <c r="AF52" s="21">
        <v>192.88928200000001</v>
      </c>
      <c r="AG52" s="21">
        <v>335.18472300000002</v>
      </c>
    </row>
    <row r="53" spans="6:33" ht="14.4" customHeight="1" x14ac:dyDescent="0.3">
      <c r="F53" s="1"/>
      <c r="G53" s="1"/>
      <c r="H53" s="1"/>
      <c r="U53" s="19">
        <v>49</v>
      </c>
      <c r="V53" s="19">
        <v>146.543488</v>
      </c>
      <c r="W53" s="19">
        <v>101.82614100000001</v>
      </c>
      <c r="X53" s="19">
        <v>136.92304999999999</v>
      </c>
      <c r="Y53" s="21">
        <v>167.906509</v>
      </c>
      <c r="Z53" s="21">
        <v>124.615425</v>
      </c>
      <c r="AD53" s="19">
        <v>49</v>
      </c>
      <c r="AE53" s="21">
        <v>239.61282299999999</v>
      </c>
      <c r="AF53" s="21">
        <v>170.38909899999999</v>
      </c>
      <c r="AG53" s="19">
        <v>407.57510400000001</v>
      </c>
    </row>
    <row r="54" spans="6:33" ht="14.4" customHeight="1" x14ac:dyDescent="0.3">
      <c r="F54" s="1"/>
      <c r="G54" s="1"/>
      <c r="H54" s="1"/>
      <c r="U54" s="19">
        <v>50</v>
      </c>
      <c r="V54" s="19">
        <v>144.23457300000001</v>
      </c>
      <c r="W54" s="19">
        <v>82.614365000000006</v>
      </c>
      <c r="X54" s="19">
        <v>345.184753</v>
      </c>
      <c r="Y54" s="19">
        <v>198.95083600000001</v>
      </c>
      <c r="Z54" s="21">
        <v>114.73262</v>
      </c>
      <c r="AD54" s="19">
        <v>50</v>
      </c>
      <c r="AE54" s="19">
        <v>256.82928500000003</v>
      </c>
      <c r="AF54" s="21">
        <v>128.024124</v>
      </c>
      <c r="AG54" s="19">
        <v>320.93588299999999</v>
      </c>
    </row>
    <row r="55" spans="6:33" ht="14.4" customHeight="1" x14ac:dyDescent="0.3">
      <c r="F55" s="1"/>
      <c r="G55" s="1"/>
      <c r="H55" s="1"/>
      <c r="U55" s="19">
        <v>51</v>
      </c>
      <c r="V55" s="19">
        <v>199.41729699999999</v>
      </c>
      <c r="W55" s="19">
        <v>91.862365999999994</v>
      </c>
      <c r="X55" s="19">
        <v>148.53724700000001</v>
      </c>
      <c r="Y55" s="19">
        <v>202.69387800000001</v>
      </c>
      <c r="Z55" s="21">
        <v>154.705536</v>
      </c>
      <c r="AD55" s="19">
        <v>51</v>
      </c>
      <c r="AE55" s="19">
        <v>221.72183200000001</v>
      </c>
      <c r="AF55" s="21">
        <v>181.301331</v>
      </c>
      <c r="AG55" s="19">
        <v>319.54211400000003</v>
      </c>
    </row>
    <row r="56" spans="6:33" ht="14.4" customHeight="1" x14ac:dyDescent="0.3">
      <c r="F56" s="1"/>
      <c r="G56" s="1"/>
      <c r="H56" s="1"/>
      <c r="U56" s="19">
        <v>52</v>
      </c>
      <c r="V56" s="19">
        <v>135.770355</v>
      </c>
      <c r="W56" s="19">
        <v>98.579750000000004</v>
      </c>
      <c r="X56" s="19">
        <v>198.14334099999999</v>
      </c>
      <c r="Y56" s="19">
        <v>191.910461</v>
      </c>
      <c r="Z56" s="21">
        <v>160.57789600000001</v>
      </c>
      <c r="AD56" s="19">
        <v>52</v>
      </c>
      <c r="AE56" s="19">
        <v>313.75997899999999</v>
      </c>
      <c r="AF56" s="21">
        <v>140.955917</v>
      </c>
      <c r="AG56" s="19">
        <v>217.30091899999999</v>
      </c>
    </row>
    <row r="57" spans="6:33" ht="14.4" customHeight="1" x14ac:dyDescent="0.3">
      <c r="F57" s="1"/>
      <c r="G57" s="1"/>
      <c r="H57" s="1"/>
      <c r="U57" s="19">
        <v>53</v>
      </c>
      <c r="V57" s="19">
        <v>251.17607100000001</v>
      </c>
      <c r="W57" s="19">
        <v>132.70277400000001</v>
      </c>
      <c r="X57" s="19">
        <v>214.48606899999999</v>
      </c>
      <c r="Y57" s="19">
        <v>174.04315199999999</v>
      </c>
      <c r="Z57" s="21">
        <v>146.49105800000001</v>
      </c>
      <c r="AD57" s="19">
        <v>53</v>
      </c>
      <c r="AE57" s="19">
        <v>315.74475100000001</v>
      </c>
      <c r="AF57" s="21">
        <v>175.10978700000001</v>
      </c>
      <c r="AG57" s="19">
        <v>340.69619799999998</v>
      </c>
    </row>
    <row r="58" spans="6:33" ht="14.4" customHeight="1" x14ac:dyDescent="0.3">
      <c r="F58" s="1"/>
      <c r="G58" s="1"/>
      <c r="H58" s="1"/>
      <c r="U58" s="19">
        <v>54</v>
      </c>
      <c r="V58" s="19">
        <v>216.95462000000001</v>
      </c>
      <c r="W58" s="19">
        <v>154.82633999999999</v>
      </c>
      <c r="X58" s="19">
        <v>170.05658</v>
      </c>
      <c r="Y58" s="19">
        <v>189.40741</v>
      </c>
      <c r="Z58" s="21">
        <v>154.404999</v>
      </c>
      <c r="AD58" s="19">
        <v>54</v>
      </c>
      <c r="AE58" s="19">
        <v>309.49282799999997</v>
      </c>
      <c r="AF58" s="21">
        <v>208.30444299999999</v>
      </c>
      <c r="AG58" s="19">
        <v>249.59229999999999</v>
      </c>
    </row>
    <row r="59" spans="6:33" ht="15.6" x14ac:dyDescent="0.3">
      <c r="F59" s="1"/>
      <c r="G59" s="1"/>
      <c r="H59" s="1"/>
      <c r="U59" s="19">
        <v>55</v>
      </c>
      <c r="V59" s="19">
        <v>214.9151</v>
      </c>
      <c r="W59" s="19">
        <v>124.97538</v>
      </c>
      <c r="X59" s="19">
        <v>133.42564400000001</v>
      </c>
      <c r="Y59" s="19">
        <v>142.636765</v>
      </c>
      <c r="Z59" s="21">
        <v>205.62120100000001</v>
      </c>
      <c r="AD59" s="19">
        <v>55</v>
      </c>
      <c r="AE59" s="19">
        <v>374.937073</v>
      </c>
      <c r="AF59" s="21">
        <v>244.232529</v>
      </c>
      <c r="AG59" s="19">
        <v>282.24032599999998</v>
      </c>
    </row>
    <row r="60" spans="6:33" ht="15.6" x14ac:dyDescent="0.3">
      <c r="F60" s="1"/>
      <c r="G60" s="1"/>
      <c r="H60" s="1"/>
      <c r="U60" s="19">
        <v>56</v>
      </c>
      <c r="V60" s="19"/>
      <c r="W60" s="19">
        <v>106.61172500000001</v>
      </c>
      <c r="X60" s="19">
        <v>117.21526299999999</v>
      </c>
      <c r="Y60" s="19">
        <v>110.492767</v>
      </c>
      <c r="Z60" s="21">
        <v>183.15231299999999</v>
      </c>
      <c r="AD60" s="19">
        <v>56</v>
      </c>
      <c r="AE60" s="19">
        <v>358.72863799999999</v>
      </c>
      <c r="AF60" s="19">
        <v>232.98095699999999</v>
      </c>
      <c r="AG60" s="19">
        <v>266.04434199999997</v>
      </c>
    </row>
    <row r="61" spans="6:33" ht="15.6" x14ac:dyDescent="0.3">
      <c r="F61" s="1"/>
      <c r="G61" s="1"/>
      <c r="H61" s="1"/>
      <c r="U61" s="19">
        <v>57</v>
      </c>
      <c r="V61" s="19"/>
      <c r="W61" s="19">
        <v>131.98271199999999</v>
      </c>
      <c r="X61" s="19">
        <v>184.99705499999999</v>
      </c>
      <c r="Y61" s="19">
        <v>144.81596400000001</v>
      </c>
      <c r="Z61" s="21">
        <v>200.783569</v>
      </c>
      <c r="AD61" s="19">
        <v>57</v>
      </c>
      <c r="AE61" s="19">
        <v>322.66873199999998</v>
      </c>
      <c r="AF61" s="19">
        <v>199.31669600000001</v>
      </c>
      <c r="AG61" s="19">
        <v>295.91494799999998</v>
      </c>
    </row>
    <row r="62" spans="6:33" ht="15.6" x14ac:dyDescent="0.3">
      <c r="F62" s="1"/>
      <c r="G62" s="1"/>
      <c r="H62" s="1"/>
      <c r="U62" s="19">
        <v>58</v>
      </c>
      <c r="V62" s="19"/>
      <c r="W62" s="19">
        <v>133.77714499999999</v>
      </c>
      <c r="X62" s="19">
        <v>200.127319</v>
      </c>
      <c r="Y62" s="19">
        <v>151.660751</v>
      </c>
      <c r="Z62" s="21">
        <v>239.97511299999999</v>
      </c>
      <c r="AD62" s="19">
        <v>58</v>
      </c>
      <c r="AE62" s="19">
        <v>342.172729</v>
      </c>
      <c r="AF62" s="19">
        <v>199.65673799999999</v>
      </c>
      <c r="AG62" s="19">
        <v>274.16970800000001</v>
      </c>
    </row>
    <row r="63" spans="6:33" ht="15.6" x14ac:dyDescent="0.3">
      <c r="F63" s="1"/>
      <c r="G63" s="1"/>
      <c r="H63" s="1"/>
      <c r="U63" s="19">
        <v>59</v>
      </c>
      <c r="V63" s="19"/>
      <c r="W63" s="19"/>
      <c r="X63" s="19">
        <v>272.10876500000001</v>
      </c>
      <c r="Y63" s="19">
        <v>101.366783</v>
      </c>
      <c r="Z63" s="21">
        <v>190.97995</v>
      </c>
      <c r="AD63" s="19">
        <v>59</v>
      </c>
      <c r="AE63" s="19">
        <v>316.96658300000001</v>
      </c>
      <c r="AF63" s="19">
        <v>174.838043</v>
      </c>
      <c r="AG63" s="19">
        <v>249.932129</v>
      </c>
    </row>
    <row r="64" spans="6:33" ht="15.6" x14ac:dyDescent="0.3">
      <c r="F64" s="1"/>
      <c r="G64" s="1"/>
      <c r="H64" s="1"/>
      <c r="U64" s="19">
        <v>60</v>
      </c>
      <c r="V64" s="19"/>
      <c r="W64" s="19"/>
      <c r="X64" s="19">
        <v>192.729523</v>
      </c>
      <c r="Y64" s="19">
        <v>188.099197</v>
      </c>
      <c r="Z64" s="19">
        <v>211.09498600000001</v>
      </c>
      <c r="AD64" s="19">
        <v>60</v>
      </c>
      <c r="AE64" s="19">
        <v>321.219696</v>
      </c>
      <c r="AF64" s="19">
        <v>205.225708</v>
      </c>
      <c r="AG64" s="19">
        <v>220.468872</v>
      </c>
    </row>
    <row r="65" spans="6:33" ht="15.6" x14ac:dyDescent="0.3">
      <c r="F65" s="1"/>
      <c r="G65" s="1"/>
      <c r="H65" s="1"/>
      <c r="U65" s="19">
        <v>61</v>
      </c>
      <c r="V65" s="19"/>
      <c r="W65" s="19"/>
      <c r="X65" s="19">
        <v>192.729523</v>
      </c>
      <c r="Y65" s="19">
        <v>164.94223</v>
      </c>
      <c r="Z65" s="19">
        <v>251.75524899999999</v>
      </c>
      <c r="AD65" s="19">
        <v>61</v>
      </c>
      <c r="AE65" s="19">
        <v>282.53832999999997</v>
      </c>
      <c r="AF65" s="19">
        <v>187.992096</v>
      </c>
      <c r="AG65" s="19">
        <v>293.05813599999999</v>
      </c>
    </row>
    <row r="66" spans="6:33" ht="15.6" x14ac:dyDescent="0.3">
      <c r="F66" s="1"/>
      <c r="G66" s="1"/>
      <c r="H66" s="1"/>
      <c r="U66" s="19">
        <v>62</v>
      </c>
      <c r="V66" s="19"/>
      <c r="W66" s="19"/>
      <c r="X66" s="19"/>
      <c r="Y66" s="19">
        <v>222.23654199999999</v>
      </c>
      <c r="Z66" s="19">
        <v>224.777863</v>
      </c>
      <c r="AD66" s="19">
        <v>62</v>
      </c>
      <c r="AE66" s="19">
        <v>238.03187600000001</v>
      </c>
      <c r="AF66" s="19">
        <v>191.569717</v>
      </c>
      <c r="AG66" s="19">
        <v>231.19697600000001</v>
      </c>
    </row>
    <row r="67" spans="6:33" ht="15.6" x14ac:dyDescent="0.3">
      <c r="F67" s="1"/>
      <c r="G67" s="1"/>
      <c r="H67" s="1"/>
      <c r="U67" s="19">
        <v>63</v>
      </c>
      <c r="V67" s="19"/>
      <c r="W67" s="19"/>
      <c r="X67" s="19"/>
      <c r="Y67" s="19">
        <v>199.98448200000001</v>
      </c>
      <c r="Z67" s="19">
        <v>236.59118699999999</v>
      </c>
      <c r="AD67" s="19">
        <v>63</v>
      </c>
      <c r="AE67" s="19">
        <v>351.53826900000001</v>
      </c>
      <c r="AF67" s="19">
        <v>152.29702800000001</v>
      </c>
      <c r="AG67" s="19">
        <v>256.09927399999998</v>
      </c>
    </row>
    <row r="68" spans="6:33" ht="15.6" x14ac:dyDescent="0.3">
      <c r="F68" s="1"/>
      <c r="G68" s="1"/>
      <c r="H68" s="1"/>
      <c r="U68" s="19">
        <v>64</v>
      </c>
      <c r="V68" s="19"/>
      <c r="W68" s="19"/>
      <c r="X68" s="19"/>
      <c r="Y68" s="19"/>
      <c r="Z68" s="19">
        <v>230.44508400000001</v>
      </c>
      <c r="AD68" s="19">
        <v>64</v>
      </c>
      <c r="AE68" s="19">
        <v>250.557602</v>
      </c>
      <c r="AF68" s="19">
        <v>194.22277800000001</v>
      </c>
      <c r="AG68" s="19"/>
    </row>
    <row r="69" spans="6:33" ht="15.6" x14ac:dyDescent="0.3">
      <c r="F69" s="1"/>
      <c r="G69" s="1"/>
      <c r="H69" s="1"/>
      <c r="U69" s="19">
        <v>65</v>
      </c>
      <c r="V69" s="19"/>
      <c r="W69" s="19"/>
      <c r="X69" s="19"/>
      <c r="Y69" s="19"/>
      <c r="Z69" s="19">
        <v>192.09053</v>
      </c>
      <c r="AD69" s="19">
        <v>65</v>
      </c>
      <c r="AE69" s="19"/>
      <c r="AF69" s="19">
        <v>206.48469499999999</v>
      </c>
      <c r="AG69" s="19"/>
    </row>
    <row r="70" spans="6:33" ht="15.6" x14ac:dyDescent="0.3">
      <c r="F70" s="1"/>
      <c r="G70" s="1"/>
      <c r="H70" s="1"/>
      <c r="U70" s="19">
        <v>66</v>
      </c>
      <c r="V70" s="19"/>
      <c r="W70" s="19"/>
      <c r="X70" s="19"/>
      <c r="Y70" s="19"/>
      <c r="Z70" s="19">
        <v>171.69180299999999</v>
      </c>
      <c r="AD70" s="19">
        <v>66</v>
      </c>
      <c r="AE70" s="19"/>
      <c r="AF70" s="19">
        <v>128.611771</v>
      </c>
      <c r="AG70" s="19"/>
    </row>
    <row r="71" spans="6:33" ht="15.6" x14ac:dyDescent="0.3">
      <c r="F71" s="1"/>
      <c r="G71" s="1"/>
      <c r="H71" s="1"/>
      <c r="U71" s="19">
        <v>67</v>
      </c>
      <c r="V71" s="19"/>
      <c r="W71" s="19"/>
      <c r="X71" s="19"/>
      <c r="Y71" s="19"/>
      <c r="Z71" s="19">
        <v>142.40950000000001</v>
      </c>
      <c r="AD71" s="19">
        <v>67</v>
      </c>
      <c r="AE71" s="19"/>
      <c r="AF71" s="19">
        <v>185.99427800000001</v>
      </c>
      <c r="AG71" s="19"/>
    </row>
    <row r="72" spans="6:33" ht="15.6" x14ac:dyDescent="0.3">
      <c r="F72" s="1"/>
      <c r="G72" s="1"/>
      <c r="H72" s="1"/>
      <c r="U72" s="19">
        <v>68</v>
      </c>
      <c r="V72" s="19"/>
      <c r="W72" s="19"/>
      <c r="X72" s="19"/>
      <c r="Y72" s="19"/>
      <c r="Z72" s="19">
        <v>137.90879799999999</v>
      </c>
      <c r="AD72" s="19">
        <v>68</v>
      </c>
      <c r="AE72" s="19"/>
      <c r="AF72" s="19">
        <v>241.59318500000001</v>
      </c>
      <c r="AG72" s="19"/>
    </row>
    <row r="73" spans="6:33" ht="15.6" x14ac:dyDescent="0.3">
      <c r="F73" s="1"/>
      <c r="G73" s="1"/>
      <c r="H73" s="1"/>
      <c r="U73" s="19">
        <v>69</v>
      </c>
      <c r="V73" s="19"/>
      <c r="W73" s="19"/>
      <c r="X73" s="19"/>
      <c r="Y73" s="19"/>
      <c r="Z73" s="19">
        <v>123.02518499999999</v>
      </c>
      <c r="AD73" s="19">
        <v>69</v>
      </c>
      <c r="AE73" s="19"/>
      <c r="AF73" s="19">
        <v>200.563614</v>
      </c>
      <c r="AG73" s="19"/>
    </row>
    <row r="74" spans="6:33" ht="15.6" x14ac:dyDescent="0.3">
      <c r="F74" s="1"/>
      <c r="G74" s="1"/>
      <c r="H74" s="1"/>
      <c r="U74" s="19">
        <v>70</v>
      </c>
      <c r="V74" s="19"/>
      <c r="W74" s="19"/>
      <c r="X74" s="19"/>
      <c r="Y74" s="19"/>
      <c r="Z74" s="19">
        <v>131.08964499999999</v>
      </c>
      <c r="AD74" s="19">
        <v>70</v>
      </c>
      <c r="AE74" s="19"/>
      <c r="AF74" s="19">
        <v>134.33763099999999</v>
      </c>
      <c r="AG74" s="19"/>
    </row>
    <row r="75" spans="6:33" ht="15.6" x14ac:dyDescent="0.3">
      <c r="F75" s="1"/>
      <c r="G75" s="1"/>
      <c r="H75" s="1"/>
      <c r="U75" s="19">
        <v>71</v>
      </c>
      <c r="V75" s="19"/>
      <c r="W75" s="19"/>
      <c r="X75" s="19"/>
      <c r="Y75" s="19"/>
      <c r="Z75" s="19">
        <v>109.582161</v>
      </c>
      <c r="AD75" s="19">
        <v>71</v>
      </c>
      <c r="AE75" s="19"/>
      <c r="AF75" s="19"/>
      <c r="AG75" s="19"/>
    </row>
    <row r="76" spans="6:33" ht="15.6" x14ac:dyDescent="0.3">
      <c r="F76" s="1"/>
      <c r="G76" s="1"/>
      <c r="H76" s="1"/>
      <c r="U76" s="19">
        <v>72</v>
      </c>
      <c r="V76" s="19"/>
      <c r="W76" s="19"/>
      <c r="X76" s="19"/>
      <c r="Y76" s="19"/>
      <c r="Z76" s="19">
        <v>149.131439</v>
      </c>
      <c r="AD76" s="19">
        <v>72</v>
      </c>
      <c r="AE76" s="19"/>
      <c r="AF76" s="19"/>
      <c r="AG76" s="19"/>
    </row>
    <row r="77" spans="6:33" ht="15.6" x14ac:dyDescent="0.3">
      <c r="F77" s="1"/>
      <c r="G77" s="1"/>
      <c r="H77" s="1"/>
      <c r="U77" s="19">
        <v>73</v>
      </c>
      <c r="V77" s="19"/>
      <c r="W77" s="19"/>
      <c r="X77" s="19"/>
      <c r="Y77" s="19"/>
      <c r="Z77" s="19">
        <v>172.91059899999999</v>
      </c>
      <c r="AD77" s="19">
        <v>73</v>
      </c>
      <c r="AE77" s="19"/>
      <c r="AF77" s="19"/>
      <c r="AG77" s="19"/>
    </row>
    <row r="78" spans="6:33" ht="15.6" x14ac:dyDescent="0.3">
      <c r="F78" s="1"/>
      <c r="G78" s="1"/>
      <c r="H78" s="1"/>
      <c r="U78" s="19">
        <v>74</v>
      </c>
      <c r="V78" s="19"/>
      <c r="W78" s="19"/>
      <c r="X78" s="19"/>
      <c r="Y78" s="19"/>
      <c r="Z78" s="19">
        <v>148.46331799999999</v>
      </c>
      <c r="AD78" s="19">
        <v>74</v>
      </c>
      <c r="AE78" s="19"/>
      <c r="AF78" s="19"/>
      <c r="AG78" s="19"/>
    </row>
    <row r="79" spans="6:33" ht="15.6" x14ac:dyDescent="0.3">
      <c r="F79" s="1"/>
      <c r="G79" s="1"/>
      <c r="H79" s="1"/>
      <c r="U79" s="19">
        <v>75</v>
      </c>
      <c r="V79" s="19"/>
      <c r="W79" s="19"/>
      <c r="X79" s="19"/>
      <c r="Y79" s="19"/>
      <c r="Z79" s="19"/>
      <c r="AD79" s="19">
        <v>75</v>
      </c>
      <c r="AE79" s="19"/>
      <c r="AF79" s="19"/>
      <c r="AG79" s="19"/>
    </row>
    <row r="80" spans="6:33" ht="15.6" x14ac:dyDescent="0.3">
      <c r="F80" s="1"/>
      <c r="G80" s="1"/>
      <c r="H80" s="1"/>
      <c r="U80" s="19"/>
      <c r="V80" s="19"/>
      <c r="W80" s="19"/>
      <c r="X80" s="19"/>
      <c r="Y80" s="19"/>
      <c r="Z80" s="19"/>
    </row>
    <row r="81" spans="6:26" ht="15.6" x14ac:dyDescent="0.3">
      <c r="F81" s="1"/>
      <c r="G81" s="1"/>
      <c r="H81" s="1"/>
      <c r="U81" s="19"/>
      <c r="V81" s="19"/>
      <c r="W81" s="19"/>
      <c r="X81" s="19"/>
      <c r="Y81" s="19"/>
      <c r="Z81" s="19"/>
    </row>
    <row r="82" spans="6:26" ht="15.6" x14ac:dyDescent="0.3">
      <c r="F82" s="1"/>
      <c r="G82" s="1"/>
      <c r="H82" s="1"/>
      <c r="U82" s="19"/>
      <c r="V82" s="19"/>
      <c r="W82" s="19"/>
      <c r="X82" s="19"/>
      <c r="Y82" s="19"/>
      <c r="Z82" s="19"/>
    </row>
    <row r="83" spans="6:26" x14ac:dyDescent="0.25">
      <c r="F83" s="1"/>
      <c r="G83" s="1"/>
      <c r="H83" s="1"/>
    </row>
    <row r="84" spans="6:26" x14ac:dyDescent="0.25">
      <c r="F84" s="1"/>
      <c r="G84" s="1"/>
      <c r="H84" s="1"/>
    </row>
    <row r="85" spans="6:26" x14ac:dyDescent="0.25">
      <c r="F85" s="1"/>
      <c r="G85" s="1"/>
      <c r="H85" s="1"/>
    </row>
    <row r="86" spans="6:26" x14ac:dyDescent="0.25">
      <c r="F86" s="1"/>
      <c r="G86" s="1"/>
      <c r="H86" s="1"/>
    </row>
    <row r="87" spans="6:26" x14ac:dyDescent="0.25">
      <c r="F87" s="1"/>
      <c r="G87" s="1"/>
      <c r="H87" s="1"/>
    </row>
    <row r="88" spans="6:26" x14ac:dyDescent="0.25">
      <c r="F88" s="1"/>
      <c r="G88" s="1"/>
      <c r="H88" s="1"/>
    </row>
    <row r="89" spans="6:26" x14ac:dyDescent="0.25">
      <c r="F89" s="1"/>
      <c r="G89" s="1"/>
      <c r="H89" s="1"/>
    </row>
    <row r="90" spans="6:26" x14ac:dyDescent="0.25">
      <c r="F90" s="1"/>
      <c r="G90" s="1"/>
      <c r="H90" s="1"/>
    </row>
    <row r="91" spans="6:26" x14ac:dyDescent="0.25">
      <c r="F91" s="1"/>
      <c r="G91" s="1"/>
      <c r="H91" s="1"/>
    </row>
    <row r="92" spans="6:26" x14ac:dyDescent="0.25">
      <c r="F92" s="1"/>
      <c r="G92" s="1"/>
      <c r="H92" s="1"/>
    </row>
    <row r="93" spans="6:26" x14ac:dyDescent="0.25">
      <c r="F93" s="1"/>
      <c r="G93" s="1"/>
      <c r="H93" s="1"/>
    </row>
    <row r="94" spans="6:26" x14ac:dyDescent="0.25">
      <c r="F94" s="1"/>
      <c r="G94" s="1"/>
      <c r="H94" s="1"/>
    </row>
    <row r="95" spans="6:26" x14ac:dyDescent="0.25">
      <c r="F95" s="1"/>
      <c r="G95" s="1"/>
      <c r="H95" s="1"/>
    </row>
    <row r="96" spans="6:26" x14ac:dyDescent="0.25">
      <c r="F96" s="1"/>
      <c r="G96" s="1"/>
      <c r="H96" s="1"/>
    </row>
    <row r="97" spans="6:8" x14ac:dyDescent="0.25">
      <c r="F97" s="1"/>
      <c r="G97" s="1"/>
      <c r="H97" s="1"/>
    </row>
    <row r="98" spans="6:8" x14ac:dyDescent="0.25">
      <c r="F98" s="1"/>
      <c r="G98" s="1"/>
      <c r="H98" s="1"/>
    </row>
    <row r="99" spans="6:8" x14ac:dyDescent="0.25">
      <c r="F99" s="1"/>
      <c r="G99" s="1"/>
      <c r="H99" s="1"/>
    </row>
    <row r="100" spans="6:8" x14ac:dyDescent="0.25">
      <c r="F100" s="1"/>
      <c r="G100" s="1"/>
      <c r="H100" s="1"/>
    </row>
    <row r="101" spans="6:8" x14ac:dyDescent="0.25">
      <c r="F101" s="1"/>
      <c r="G101" s="1"/>
      <c r="H101" s="1"/>
    </row>
    <row r="102" spans="6:8" x14ac:dyDescent="0.25">
      <c r="F102" s="1"/>
      <c r="G102" s="1"/>
      <c r="H102" s="1"/>
    </row>
    <row r="103" spans="6:8" x14ac:dyDescent="0.25">
      <c r="F103" s="1"/>
      <c r="G103" s="1"/>
      <c r="H103" s="1"/>
    </row>
    <row r="104" spans="6:8" x14ac:dyDescent="0.25">
      <c r="F104" s="1"/>
      <c r="G104" s="1"/>
      <c r="H104" s="1"/>
    </row>
    <row r="105" spans="6:8" x14ac:dyDescent="0.25">
      <c r="F105" s="1"/>
      <c r="G105" s="1"/>
      <c r="H105" s="1"/>
    </row>
    <row r="106" spans="6:8" x14ac:dyDescent="0.25">
      <c r="F106" s="1"/>
      <c r="G106" s="1"/>
      <c r="H106" s="1"/>
    </row>
    <row r="107" spans="6:8" x14ac:dyDescent="0.25">
      <c r="F107" s="1"/>
      <c r="G107" s="1"/>
      <c r="H107" s="1"/>
    </row>
    <row r="108" spans="6:8" x14ac:dyDescent="0.25">
      <c r="F108" s="1"/>
      <c r="G108" s="1"/>
      <c r="H108" s="1"/>
    </row>
    <row r="109" spans="6:8" x14ac:dyDescent="0.25">
      <c r="F109" s="1"/>
      <c r="G109" s="1"/>
      <c r="H109" s="1"/>
    </row>
    <row r="110" spans="6:8" x14ac:dyDescent="0.25">
      <c r="F110" s="1"/>
      <c r="G110" s="1"/>
      <c r="H110" s="1"/>
    </row>
    <row r="111" spans="6:8" x14ac:dyDescent="0.25">
      <c r="F111" s="1"/>
      <c r="G111" s="1"/>
      <c r="H111" s="1"/>
    </row>
    <row r="112" spans="6:8" x14ac:dyDescent="0.25">
      <c r="F112" s="1"/>
      <c r="G112" s="1"/>
      <c r="H112" s="1"/>
    </row>
    <row r="113" spans="6:8" x14ac:dyDescent="0.25">
      <c r="F113" s="1"/>
      <c r="G113" s="1"/>
      <c r="H113" s="1"/>
    </row>
    <row r="114" spans="6:8" x14ac:dyDescent="0.25">
      <c r="F114" s="1"/>
      <c r="G114" s="1"/>
      <c r="H114" s="1"/>
    </row>
    <row r="115" spans="6:8" x14ac:dyDescent="0.25">
      <c r="F115" s="1"/>
      <c r="G115" s="1"/>
      <c r="H115" s="1"/>
    </row>
    <row r="116" spans="6:8" x14ac:dyDescent="0.25">
      <c r="F116" s="1"/>
      <c r="G116" s="1"/>
      <c r="H116" s="1"/>
    </row>
    <row r="117" spans="6:8" x14ac:dyDescent="0.25">
      <c r="F117" s="1"/>
      <c r="G117" s="1"/>
      <c r="H117" s="1"/>
    </row>
    <row r="118" spans="6:8" x14ac:dyDescent="0.25">
      <c r="F118" s="1"/>
      <c r="G118" s="1"/>
      <c r="H118" s="1"/>
    </row>
    <row r="119" spans="6:8" x14ac:dyDescent="0.25">
      <c r="F119" s="1"/>
      <c r="G119" s="1"/>
      <c r="H119" s="1"/>
    </row>
    <row r="120" spans="6:8" x14ac:dyDescent="0.25">
      <c r="F120" s="1"/>
      <c r="G120" s="1"/>
      <c r="H120" s="1"/>
    </row>
    <row r="121" spans="6:8" x14ac:dyDescent="0.25">
      <c r="F121" s="1"/>
      <c r="G121" s="1"/>
      <c r="H121" s="1"/>
    </row>
    <row r="122" spans="6:8" x14ac:dyDescent="0.25">
      <c r="F122" s="1"/>
      <c r="G122" s="1"/>
      <c r="H122" s="1"/>
    </row>
    <row r="123" spans="6:8" x14ac:dyDescent="0.25">
      <c r="F123" s="1"/>
      <c r="G123" s="1"/>
      <c r="H123" s="1"/>
    </row>
    <row r="124" spans="6:8" ht="14.4" customHeight="1" x14ac:dyDescent="0.25">
      <c r="F124" s="1"/>
      <c r="G124" s="1"/>
      <c r="H124" s="1"/>
    </row>
    <row r="125" spans="6:8" ht="14.4" customHeight="1" x14ac:dyDescent="0.25">
      <c r="F125" s="1"/>
      <c r="G125" s="1"/>
      <c r="H125" s="1"/>
    </row>
    <row r="126" spans="6:8" ht="14.4" customHeight="1" x14ac:dyDescent="0.25">
      <c r="F126" s="1"/>
      <c r="G126" s="1"/>
      <c r="H126" s="1"/>
    </row>
    <row r="127" spans="6:8" ht="14.4" customHeight="1" x14ac:dyDescent="0.25">
      <c r="F127" s="1"/>
      <c r="G127" s="1"/>
      <c r="H127" s="1"/>
    </row>
    <row r="128" spans="6:8" ht="14.4" customHeight="1" x14ac:dyDescent="0.25">
      <c r="F128" s="1"/>
      <c r="G128" s="1"/>
      <c r="H128" s="1"/>
    </row>
    <row r="129" spans="6:8" ht="14.4" customHeight="1" x14ac:dyDescent="0.25">
      <c r="F129" s="1"/>
      <c r="G129" s="1"/>
      <c r="H129" s="1"/>
    </row>
    <row r="130" spans="6:8" ht="14.4" customHeight="1" x14ac:dyDescent="0.25">
      <c r="F130" s="1"/>
      <c r="G130" s="1"/>
      <c r="H130" s="1"/>
    </row>
    <row r="131" spans="6:8" ht="14.4" customHeight="1" x14ac:dyDescent="0.25">
      <c r="F131" s="1"/>
      <c r="G131" s="1"/>
      <c r="H131" s="1"/>
    </row>
    <row r="132" spans="6:8" ht="14.4" customHeight="1" x14ac:dyDescent="0.25">
      <c r="F132" s="1"/>
      <c r="G132" s="1"/>
      <c r="H132" s="1"/>
    </row>
    <row r="133" spans="6:8" ht="14.4" customHeight="1" x14ac:dyDescent="0.25">
      <c r="F133" s="1"/>
      <c r="G133" s="1"/>
      <c r="H133" s="1"/>
    </row>
    <row r="134" spans="6:8" ht="14.4" customHeight="1" x14ac:dyDescent="0.25">
      <c r="F134" s="1"/>
      <c r="G134" s="1"/>
      <c r="H134" s="1"/>
    </row>
    <row r="135" spans="6:8" ht="14.4" customHeight="1" x14ac:dyDescent="0.25">
      <c r="F135" s="1"/>
      <c r="G135" s="1"/>
      <c r="H135" s="1"/>
    </row>
    <row r="136" spans="6:8" ht="14.4" customHeight="1" x14ac:dyDescent="0.25">
      <c r="F136" s="1"/>
      <c r="G136" s="1"/>
      <c r="H136" s="1"/>
    </row>
    <row r="137" spans="6:8" ht="14.4" customHeight="1" x14ac:dyDescent="0.25">
      <c r="F137" s="1"/>
      <c r="G137" s="1"/>
      <c r="H137" s="1"/>
    </row>
    <row r="138" spans="6:8" ht="14.4" customHeight="1" x14ac:dyDescent="0.25">
      <c r="F138" s="1"/>
      <c r="G138" s="1"/>
      <c r="H138" s="1"/>
    </row>
    <row r="139" spans="6:8" ht="14.4" customHeight="1" x14ac:dyDescent="0.25">
      <c r="F139" s="1"/>
      <c r="G139" s="1"/>
      <c r="H139" s="1"/>
    </row>
    <row r="140" spans="6:8" ht="14.4" customHeight="1" x14ac:dyDescent="0.25">
      <c r="F140" s="1"/>
      <c r="G140" s="1"/>
      <c r="H140" s="1"/>
    </row>
    <row r="141" spans="6:8" ht="14.4" customHeight="1" x14ac:dyDescent="0.25">
      <c r="F141" s="1"/>
      <c r="G141" s="1"/>
      <c r="H141" s="1"/>
    </row>
    <row r="142" spans="6:8" ht="14.4" customHeight="1" x14ac:dyDescent="0.25">
      <c r="F142" s="1"/>
      <c r="G142" s="1"/>
      <c r="H142" s="1"/>
    </row>
    <row r="143" spans="6:8" ht="14.4" customHeight="1" x14ac:dyDescent="0.25">
      <c r="F143" s="1"/>
      <c r="G143" s="1"/>
      <c r="H143" s="1"/>
    </row>
    <row r="144" spans="6:8" ht="14.4" customHeight="1" x14ac:dyDescent="0.25">
      <c r="F144" s="1"/>
      <c r="G144" s="1"/>
      <c r="H144" s="1"/>
    </row>
    <row r="145" spans="6:8" ht="14.4" customHeight="1" x14ac:dyDescent="0.25">
      <c r="F145" s="1"/>
      <c r="G145" s="1"/>
      <c r="H145" s="1"/>
    </row>
    <row r="146" spans="6:8" ht="14.4" customHeight="1" x14ac:dyDescent="0.25">
      <c r="F146" s="1"/>
      <c r="G146" s="1"/>
      <c r="H146" s="1"/>
    </row>
    <row r="147" spans="6:8" ht="14.4" customHeight="1" x14ac:dyDescent="0.25">
      <c r="F147" s="1"/>
      <c r="G147" s="1"/>
      <c r="H147" s="1"/>
    </row>
    <row r="148" spans="6:8" ht="14.4" customHeight="1" x14ac:dyDescent="0.25">
      <c r="F148" s="1"/>
      <c r="G148" s="1"/>
      <c r="H148" s="1"/>
    </row>
    <row r="149" spans="6:8" ht="14.4" customHeight="1" x14ac:dyDescent="0.25">
      <c r="F149" s="1"/>
      <c r="G149" s="1"/>
      <c r="H149" s="1"/>
    </row>
    <row r="150" spans="6:8" ht="14.4" customHeight="1" x14ac:dyDescent="0.25">
      <c r="F150" s="1"/>
      <c r="G150" s="1"/>
      <c r="H150" s="1"/>
    </row>
    <row r="151" spans="6:8" ht="14.4" customHeight="1" x14ac:dyDescent="0.25">
      <c r="F151" s="1"/>
      <c r="G151" s="1"/>
      <c r="H151" s="1"/>
    </row>
    <row r="152" spans="6:8" ht="14.4" customHeight="1" x14ac:dyDescent="0.25">
      <c r="F152" s="1"/>
      <c r="G152" s="1"/>
      <c r="H152" s="1"/>
    </row>
    <row r="153" spans="6:8" ht="14.4" customHeight="1" x14ac:dyDescent="0.25">
      <c r="F153" s="1"/>
      <c r="G153" s="1"/>
      <c r="H153" s="1"/>
    </row>
    <row r="154" spans="6:8" ht="14.4" customHeight="1" x14ac:dyDescent="0.25">
      <c r="F154" s="1"/>
      <c r="G154" s="1"/>
      <c r="H154" s="1"/>
    </row>
    <row r="155" spans="6:8" ht="14.4" customHeight="1" x14ac:dyDescent="0.25">
      <c r="F155" s="1"/>
      <c r="G155" s="1"/>
      <c r="H155" s="1"/>
    </row>
    <row r="156" spans="6:8" ht="14.4" customHeight="1" x14ac:dyDescent="0.25">
      <c r="F156" s="1"/>
      <c r="G156" s="1"/>
      <c r="H156" s="1"/>
    </row>
    <row r="157" spans="6:8" ht="14.4" customHeight="1" x14ac:dyDescent="0.25">
      <c r="F157" s="1"/>
      <c r="G157" s="1"/>
      <c r="H157" s="1"/>
    </row>
    <row r="158" spans="6:8" ht="14.4" customHeight="1" x14ac:dyDescent="0.25">
      <c r="F158" s="1"/>
      <c r="G158" s="1"/>
      <c r="H158" s="1"/>
    </row>
    <row r="159" spans="6:8" ht="14.4" customHeight="1" x14ac:dyDescent="0.25">
      <c r="F159" s="1"/>
      <c r="G159" s="1"/>
      <c r="H159" s="1"/>
    </row>
    <row r="160" spans="6:8" ht="14.4" customHeight="1" x14ac:dyDescent="0.25">
      <c r="F160" s="1"/>
      <c r="G160" s="1"/>
      <c r="H160" s="1"/>
    </row>
    <row r="161" spans="6:8" ht="14.4" customHeight="1" x14ac:dyDescent="0.25">
      <c r="F161" s="1"/>
      <c r="G161" s="1"/>
      <c r="H161" s="1"/>
    </row>
    <row r="162" spans="6:8" ht="14.4" customHeight="1" x14ac:dyDescent="0.25">
      <c r="F162" s="1"/>
      <c r="G162" s="1"/>
      <c r="H162" s="1"/>
    </row>
    <row r="163" spans="6:8" ht="14.4" customHeight="1" x14ac:dyDescent="0.25">
      <c r="F163" s="1"/>
      <c r="G163" s="1"/>
      <c r="H163" s="1"/>
    </row>
    <row r="164" spans="6:8" ht="14.4" customHeight="1" x14ac:dyDescent="0.25">
      <c r="F164" s="1"/>
      <c r="G164" s="1"/>
      <c r="H164" s="1"/>
    </row>
    <row r="165" spans="6:8" ht="14.4" customHeight="1" x14ac:dyDescent="0.25">
      <c r="F165" s="1"/>
      <c r="G165" s="1"/>
      <c r="H165" s="1"/>
    </row>
    <row r="166" spans="6:8" ht="14.4" customHeight="1" x14ac:dyDescent="0.25">
      <c r="F166" s="1"/>
      <c r="G166" s="1"/>
      <c r="H166" s="1"/>
    </row>
    <row r="167" spans="6:8" ht="14.4" customHeight="1" x14ac:dyDescent="0.25">
      <c r="F167" s="1"/>
      <c r="G167" s="1"/>
      <c r="H167" s="1"/>
    </row>
    <row r="168" spans="6:8" ht="14.4" customHeight="1" x14ac:dyDescent="0.25">
      <c r="F168" s="1"/>
      <c r="G168" s="1"/>
      <c r="H168" s="1"/>
    </row>
    <row r="169" spans="6:8" ht="14.4" customHeight="1" x14ac:dyDescent="0.25">
      <c r="F169" s="1"/>
      <c r="G169" s="1"/>
      <c r="H169" s="1"/>
    </row>
    <row r="170" spans="6:8" ht="14.4" customHeight="1" x14ac:dyDescent="0.25">
      <c r="F170" s="1"/>
      <c r="G170" s="1"/>
      <c r="H170" s="1"/>
    </row>
    <row r="171" spans="6:8" ht="14.4" customHeight="1" x14ac:dyDescent="0.25">
      <c r="F171" s="1"/>
      <c r="G171" s="1"/>
      <c r="H171" s="1"/>
    </row>
    <row r="172" spans="6:8" ht="14.4" customHeight="1" x14ac:dyDescent="0.25">
      <c r="F172" s="1"/>
      <c r="G172" s="1"/>
      <c r="H172" s="1"/>
    </row>
    <row r="173" spans="6:8" ht="14.4" customHeight="1" x14ac:dyDescent="0.25">
      <c r="F173" s="1"/>
      <c r="G173" s="1"/>
      <c r="H173" s="1"/>
    </row>
    <row r="174" spans="6:8" ht="14.4" customHeight="1" x14ac:dyDescent="0.25">
      <c r="F174" s="1"/>
      <c r="G174" s="1"/>
      <c r="H174" s="1"/>
    </row>
    <row r="175" spans="6:8" ht="14.4" customHeight="1" x14ac:dyDescent="0.25">
      <c r="F175" s="1"/>
      <c r="G175" s="1"/>
      <c r="H175" s="1"/>
    </row>
    <row r="176" spans="6:8" ht="14.4" customHeight="1" x14ac:dyDescent="0.25">
      <c r="F176" s="1"/>
      <c r="G176" s="1"/>
      <c r="H176" s="1"/>
    </row>
    <row r="177" spans="6:8" ht="14.4" customHeight="1" x14ac:dyDescent="0.25">
      <c r="F177" s="1"/>
      <c r="G177" s="1"/>
      <c r="H177" s="1"/>
    </row>
    <row r="178" spans="6:8" ht="14.4" customHeight="1" x14ac:dyDescent="0.25">
      <c r="F178" s="1"/>
      <c r="G178" s="1"/>
      <c r="H178" s="1"/>
    </row>
    <row r="179" spans="6:8" ht="14.4" customHeight="1" x14ac:dyDescent="0.25">
      <c r="F179" s="1"/>
      <c r="G179" s="1"/>
      <c r="H179" s="1"/>
    </row>
    <row r="180" spans="6:8" ht="14.4" customHeight="1" x14ac:dyDescent="0.25">
      <c r="F180" s="1"/>
      <c r="G180" s="1"/>
      <c r="H180" s="1"/>
    </row>
  </sheetData>
  <mergeCells count="16">
    <mergeCell ref="AL12:AP12"/>
    <mergeCell ref="AR12:AV12"/>
    <mergeCell ref="F21:M21"/>
    <mergeCell ref="AL1:AP1"/>
    <mergeCell ref="AR1:AV1"/>
    <mergeCell ref="AL2:AP2"/>
    <mergeCell ref="AR2:AV2"/>
    <mergeCell ref="AL11:AP11"/>
    <mergeCell ref="AR11:AV11"/>
    <mergeCell ref="A1:C1"/>
    <mergeCell ref="F1:G1"/>
    <mergeCell ref="J1:Q1"/>
    <mergeCell ref="U1:Z1"/>
    <mergeCell ref="AD1:AG1"/>
    <mergeCell ref="U2:Z2"/>
    <mergeCell ref="AD2:A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245C-6721-4AB3-B0B6-4E2CC215F71F}">
  <dimension ref="A1:O25"/>
  <sheetViews>
    <sheetView tabSelected="1" topLeftCell="C1" workbookViewId="0">
      <selection activeCell="N31" sqref="N31"/>
    </sheetView>
  </sheetViews>
  <sheetFormatPr defaultRowHeight="14.4" x14ac:dyDescent="0.3"/>
  <cols>
    <col min="1" max="1" width="15.109375" customWidth="1"/>
    <col min="2" max="2" width="20.109375" customWidth="1"/>
    <col min="3" max="3" width="20.5546875" customWidth="1"/>
    <col min="4" max="4" width="21.33203125" customWidth="1"/>
    <col min="6" max="6" width="20" customWidth="1"/>
    <col min="7" max="7" width="23.77734375" customWidth="1"/>
    <col min="8" max="8" width="22.21875" customWidth="1"/>
    <col min="10" max="10" width="38.33203125" customWidth="1"/>
    <col min="11" max="11" width="28.21875" customWidth="1"/>
    <col min="14" max="14" width="37.6640625" customWidth="1"/>
    <col min="15" max="15" width="23.33203125" customWidth="1"/>
  </cols>
  <sheetData>
    <row r="1" spans="1:15" ht="16.8" thickTop="1" thickBot="1" x14ac:dyDescent="0.35">
      <c r="A1" s="66" t="s">
        <v>64</v>
      </c>
      <c r="B1" s="66"/>
      <c r="C1" s="66"/>
      <c r="D1" s="66"/>
      <c r="E1" s="56"/>
      <c r="F1" s="29" t="s">
        <v>60</v>
      </c>
      <c r="G1" s="29"/>
      <c r="H1" s="29"/>
      <c r="J1" s="57" t="s">
        <v>113</v>
      </c>
      <c r="K1" s="58"/>
      <c r="N1" s="57" t="s">
        <v>111</v>
      </c>
      <c r="O1" s="58"/>
    </row>
    <row r="2" spans="1:15" ht="16.8" thickTop="1" thickBot="1" x14ac:dyDescent="0.35">
      <c r="A2" s="15"/>
      <c r="B2" s="15" t="s">
        <v>113</v>
      </c>
      <c r="C2" s="15" t="s">
        <v>114</v>
      </c>
      <c r="D2" s="15" t="s">
        <v>115</v>
      </c>
      <c r="F2" s="38" t="s">
        <v>57</v>
      </c>
      <c r="G2" s="15" t="s">
        <v>113</v>
      </c>
      <c r="H2" s="15" t="s">
        <v>115</v>
      </c>
      <c r="J2" s="59" t="s">
        <v>1</v>
      </c>
      <c r="K2" s="60" t="s">
        <v>23</v>
      </c>
      <c r="N2" s="59" t="s">
        <v>1</v>
      </c>
      <c r="O2" s="60" t="s">
        <v>23</v>
      </c>
    </row>
    <row r="3" spans="1:15" ht="16.2" thickTop="1" x14ac:dyDescent="0.3">
      <c r="A3" s="17" t="s">
        <v>83</v>
      </c>
      <c r="B3" s="17">
        <v>0</v>
      </c>
      <c r="C3" s="17"/>
      <c r="D3" s="16">
        <v>0</v>
      </c>
      <c r="F3" s="17" t="s">
        <v>77</v>
      </c>
      <c r="G3" s="39">
        <v>0</v>
      </c>
      <c r="H3" s="39">
        <v>0</v>
      </c>
      <c r="J3" s="61" t="s">
        <v>2</v>
      </c>
      <c r="K3" s="62" t="s">
        <v>2</v>
      </c>
      <c r="N3" s="61" t="s">
        <v>2</v>
      </c>
      <c r="O3" s="62" t="s">
        <v>2</v>
      </c>
    </row>
    <row r="4" spans="1:15" ht="15.6" x14ac:dyDescent="0.3">
      <c r="A4" s="17" t="s">
        <v>84</v>
      </c>
      <c r="B4" s="17">
        <v>0.83536864</v>
      </c>
      <c r="C4" s="17">
        <v>0.22051999999999999</v>
      </c>
      <c r="D4" s="17">
        <f t="shared" ref="D4:D7" si="0">B4/C4</f>
        <v>3.7881763105387267</v>
      </c>
      <c r="F4" s="17" t="s">
        <v>78</v>
      </c>
      <c r="G4" s="39">
        <v>0</v>
      </c>
      <c r="H4" s="39">
        <v>0</v>
      </c>
      <c r="J4" s="61" t="s">
        <v>3</v>
      </c>
      <c r="K4" s="62" t="s">
        <v>63</v>
      </c>
      <c r="N4" s="61" t="s">
        <v>3</v>
      </c>
      <c r="O4" s="62" t="s">
        <v>63</v>
      </c>
    </row>
    <row r="5" spans="1:15" ht="15.6" x14ac:dyDescent="0.3">
      <c r="A5" s="17" t="s">
        <v>85</v>
      </c>
      <c r="B5" s="17">
        <v>1.1477257999999999</v>
      </c>
      <c r="C5" s="17">
        <v>0.2571</v>
      </c>
      <c r="D5" s="17">
        <f t="shared" si="0"/>
        <v>4.4641221314663548</v>
      </c>
      <c r="F5" s="17" t="s">
        <v>79</v>
      </c>
      <c r="G5" s="39">
        <v>0</v>
      </c>
      <c r="H5" s="39">
        <v>0</v>
      </c>
      <c r="J5" s="61"/>
      <c r="K5" s="62"/>
      <c r="N5" s="61"/>
      <c r="O5" s="62"/>
    </row>
    <row r="6" spans="1:15" ht="15.6" x14ac:dyDescent="0.3">
      <c r="A6" s="17" t="s">
        <v>86</v>
      </c>
      <c r="B6" s="17">
        <v>0</v>
      </c>
      <c r="C6" s="17"/>
      <c r="D6" s="17">
        <v>0</v>
      </c>
      <c r="F6" s="39"/>
      <c r="G6" s="39"/>
      <c r="H6" s="39"/>
      <c r="J6" s="61" t="s">
        <v>117</v>
      </c>
      <c r="K6" s="62"/>
      <c r="N6" s="61" t="s">
        <v>117</v>
      </c>
      <c r="O6" s="62"/>
    </row>
    <row r="7" spans="1:15" ht="16.2" thickBot="1" x14ac:dyDescent="0.35">
      <c r="A7" s="17" t="s">
        <v>87</v>
      </c>
      <c r="B7" s="17">
        <v>0</v>
      </c>
      <c r="C7" s="17"/>
      <c r="D7" s="17">
        <v>0</v>
      </c>
      <c r="F7" s="40"/>
      <c r="G7" s="40"/>
      <c r="H7" s="40"/>
      <c r="J7" s="61" t="s">
        <v>5</v>
      </c>
      <c r="K7" s="62">
        <v>0.18479999999999999</v>
      </c>
      <c r="N7" s="61" t="s">
        <v>5</v>
      </c>
      <c r="O7" s="62">
        <v>0.1797</v>
      </c>
    </row>
    <row r="8" spans="1:15" ht="16.8" thickTop="1" thickBot="1" x14ac:dyDescent="0.35">
      <c r="A8" s="18"/>
      <c r="B8" s="18"/>
      <c r="C8" s="18"/>
      <c r="D8" s="18"/>
      <c r="J8" s="61" t="s">
        <v>6</v>
      </c>
      <c r="K8" s="62" t="s">
        <v>18</v>
      </c>
      <c r="N8" s="61" t="s">
        <v>6</v>
      </c>
      <c r="O8" s="62" t="s">
        <v>18</v>
      </c>
    </row>
    <row r="9" spans="1:15" ht="16.2" thickTop="1" x14ac:dyDescent="0.3">
      <c r="A9" s="2"/>
      <c r="B9" s="2"/>
      <c r="C9" s="2"/>
      <c r="D9" s="2"/>
      <c r="J9" s="61" t="s">
        <v>7</v>
      </c>
      <c r="K9" s="62" t="s">
        <v>19</v>
      </c>
      <c r="N9" s="61" t="s">
        <v>7</v>
      </c>
      <c r="O9" s="62" t="s">
        <v>19</v>
      </c>
    </row>
    <row r="10" spans="1:15" ht="15.6" x14ac:dyDescent="0.3">
      <c r="A10" s="2" t="s">
        <v>118</v>
      </c>
      <c r="B10" s="2">
        <f>AVERAGE(B3:B9)</f>
        <v>0.396618888</v>
      </c>
      <c r="C10" s="2"/>
      <c r="D10" s="2">
        <f>AVERAGE(D3:D9)</f>
        <v>1.6504596884010163</v>
      </c>
      <c r="J10" s="61" t="s">
        <v>9</v>
      </c>
      <c r="K10" s="62" t="s">
        <v>10</v>
      </c>
      <c r="N10" s="61" t="s">
        <v>9</v>
      </c>
      <c r="O10" s="62" t="s">
        <v>10</v>
      </c>
    </row>
    <row r="11" spans="1:15" ht="15.6" x14ac:dyDescent="0.3">
      <c r="A11" s="2" t="s">
        <v>119</v>
      </c>
      <c r="B11" s="2">
        <f>_xlfn.STDEV.S(B3:B9)</f>
        <v>0.55420721871185208</v>
      </c>
      <c r="C11" s="2"/>
      <c r="D11" s="2">
        <f>_xlfn.STDEV.S(D3:D9)</f>
        <v>2.2725855456500761</v>
      </c>
      <c r="J11" s="61" t="s">
        <v>120</v>
      </c>
      <c r="K11" s="62" t="s">
        <v>192</v>
      </c>
      <c r="N11" s="61" t="s">
        <v>120</v>
      </c>
      <c r="O11" s="62" t="s">
        <v>189</v>
      </c>
    </row>
    <row r="12" spans="1:15" ht="15.6" x14ac:dyDescent="0.3">
      <c r="A12" s="2" t="s">
        <v>121</v>
      </c>
      <c r="B12" s="2">
        <v>0.68379999999999996</v>
      </c>
      <c r="C12" s="2"/>
      <c r="D12" s="2">
        <v>2.8214000000000001</v>
      </c>
      <c r="J12" s="61"/>
      <c r="K12" s="62"/>
      <c r="N12" s="61"/>
      <c r="O12" s="62"/>
    </row>
    <row r="13" spans="1:15" ht="15.6" x14ac:dyDescent="0.3">
      <c r="A13" s="2" t="s">
        <v>122</v>
      </c>
      <c r="B13" s="1">
        <v>-0.29149999999999998</v>
      </c>
      <c r="C13" s="2"/>
      <c r="D13" s="1">
        <v>-1.171</v>
      </c>
      <c r="J13" s="61" t="s">
        <v>12</v>
      </c>
      <c r="K13" s="62"/>
      <c r="N13" s="61" t="s">
        <v>12</v>
      </c>
      <c r="O13" s="62"/>
    </row>
    <row r="14" spans="1:15" ht="15.6" x14ac:dyDescent="0.3">
      <c r="A14" s="2" t="s">
        <v>123</v>
      </c>
      <c r="B14" s="1">
        <v>1.085</v>
      </c>
      <c r="C14" s="2"/>
      <c r="D14" s="1">
        <v>4.4720000000000004</v>
      </c>
      <c r="J14" s="61" t="s">
        <v>13</v>
      </c>
      <c r="K14" s="62">
        <v>0.39660000000000001</v>
      </c>
      <c r="N14" s="61" t="s">
        <v>13</v>
      </c>
      <c r="O14" s="62">
        <v>1.65</v>
      </c>
    </row>
    <row r="15" spans="1:15" ht="15.6" x14ac:dyDescent="0.3">
      <c r="A15" s="2" t="s">
        <v>124</v>
      </c>
      <c r="B15" s="2">
        <f>COUNT(B3:B9)</f>
        <v>5</v>
      </c>
      <c r="C15" s="2"/>
      <c r="D15" s="2">
        <f>COUNT(D3:D9)</f>
        <v>5</v>
      </c>
      <c r="J15" s="61" t="s">
        <v>14</v>
      </c>
      <c r="K15" s="62">
        <v>0</v>
      </c>
      <c r="N15" s="61" t="s">
        <v>14</v>
      </c>
      <c r="O15" s="62">
        <v>0</v>
      </c>
    </row>
    <row r="16" spans="1:15" x14ac:dyDescent="0.3">
      <c r="J16" s="61" t="s">
        <v>15</v>
      </c>
      <c r="K16" s="62" t="s">
        <v>193</v>
      </c>
      <c r="N16" s="61" t="s">
        <v>15</v>
      </c>
      <c r="O16" s="62" t="s">
        <v>190</v>
      </c>
    </row>
    <row r="17" spans="10:15" x14ac:dyDescent="0.3">
      <c r="J17" s="61" t="s">
        <v>16</v>
      </c>
      <c r="K17" s="62" t="s">
        <v>194</v>
      </c>
      <c r="N17" s="61" t="s">
        <v>16</v>
      </c>
      <c r="O17" s="62" t="s">
        <v>191</v>
      </c>
    </row>
    <row r="18" spans="10:15" x14ac:dyDescent="0.3">
      <c r="J18" s="61" t="s">
        <v>17</v>
      </c>
      <c r="K18" s="62">
        <v>0.39029999999999998</v>
      </c>
      <c r="N18" s="61" t="s">
        <v>17</v>
      </c>
      <c r="O18" s="62">
        <v>0.39729999999999999</v>
      </c>
    </row>
    <row r="19" spans="10:15" x14ac:dyDescent="0.3">
      <c r="J19" s="61"/>
      <c r="K19" s="62"/>
      <c r="N19" s="61"/>
      <c r="O19" s="62"/>
    </row>
    <row r="20" spans="10:15" x14ac:dyDescent="0.3">
      <c r="J20" s="61" t="s">
        <v>20</v>
      </c>
      <c r="K20" s="62"/>
      <c r="N20" s="61" t="s">
        <v>20</v>
      </c>
      <c r="O20" s="62"/>
    </row>
    <row r="21" spans="10:15" x14ac:dyDescent="0.3">
      <c r="J21" s="61" t="s">
        <v>21</v>
      </c>
      <c r="K21" s="62">
        <v>5</v>
      </c>
      <c r="N21" s="61" t="s">
        <v>21</v>
      </c>
      <c r="O21" s="62">
        <v>5</v>
      </c>
    </row>
    <row r="22" spans="10:15" ht="15" thickBot="1" x14ac:dyDescent="0.35">
      <c r="J22" s="63" t="s">
        <v>22</v>
      </c>
      <c r="K22" s="64">
        <v>3</v>
      </c>
      <c r="N22" s="63" t="s">
        <v>22</v>
      </c>
      <c r="O22" s="64">
        <v>3</v>
      </c>
    </row>
    <row r="23" spans="10:15" ht="15" thickTop="1" x14ac:dyDescent="0.3">
      <c r="J23" s="6"/>
      <c r="K23" s="5"/>
      <c r="N23" s="13"/>
      <c r="O23" s="13"/>
    </row>
    <row r="24" spans="10:15" x14ac:dyDescent="0.3">
      <c r="J24" s="6"/>
      <c r="K24" s="5"/>
      <c r="N24" s="13"/>
      <c r="O24" s="13"/>
    </row>
    <row r="25" spans="10:15" x14ac:dyDescent="0.3">
      <c r="J25" s="6"/>
      <c r="K25" s="5"/>
      <c r="N25" s="13"/>
      <c r="O25" s="13"/>
    </row>
  </sheetData>
  <mergeCells count="4">
    <mergeCell ref="A1:D1"/>
    <mergeCell ref="F1:H1"/>
    <mergeCell ref="J1:K1"/>
    <mergeCell ref="N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AFB1-5660-4C3B-97A2-D40AED3F7F22}">
  <dimension ref="A1:AX79"/>
  <sheetViews>
    <sheetView zoomScale="70" zoomScaleNormal="70" workbookViewId="0">
      <selection activeCell="F21" sqref="F21:M21"/>
    </sheetView>
  </sheetViews>
  <sheetFormatPr defaultRowHeight="15" x14ac:dyDescent="0.25"/>
  <cols>
    <col min="1" max="1" width="46.6640625" style="2" customWidth="1"/>
    <col min="2" max="2" width="14.33203125" style="2" customWidth="1"/>
    <col min="3" max="3" width="38.88671875" style="2" customWidth="1"/>
    <col min="4" max="5" width="8.88671875" style="2"/>
    <col min="6" max="6" width="30" style="2" customWidth="1"/>
    <col min="7" max="7" width="30.77734375" style="2" customWidth="1"/>
    <col min="8" max="9" width="8.88671875" style="2"/>
    <col min="10" max="10" width="19.33203125" style="2" customWidth="1"/>
    <col min="11" max="11" width="19.6640625" style="2" customWidth="1"/>
    <col min="12" max="12" width="25.6640625" style="2" customWidth="1"/>
    <col min="13" max="13" width="25.21875" style="2" customWidth="1"/>
    <col min="14" max="14" width="21.21875" style="2" customWidth="1"/>
    <col min="15" max="15" width="17.5546875" style="2" customWidth="1"/>
    <col min="16" max="16" width="23.109375" style="2" customWidth="1"/>
    <col min="17" max="17" width="19.33203125" style="2" customWidth="1"/>
    <col min="18" max="20" width="8.88671875" style="2"/>
    <col min="21" max="21" width="17.21875" style="2" customWidth="1"/>
    <col min="22" max="22" width="18.109375" style="2" customWidth="1"/>
    <col min="23" max="23" width="19.44140625" style="2" customWidth="1"/>
    <col min="24" max="24" width="19.77734375" style="2" customWidth="1"/>
    <col min="25" max="25" width="22.5546875" style="2" customWidth="1"/>
    <col min="26" max="29" width="8.88671875" style="2"/>
    <col min="30" max="30" width="16.44140625" style="2" customWidth="1"/>
    <col min="31" max="31" width="16.109375" style="2" customWidth="1"/>
    <col min="32" max="32" width="17.77734375" style="2" customWidth="1"/>
    <col min="33" max="33" width="17.21875" style="2" customWidth="1"/>
    <col min="34" max="34" width="20.33203125" style="2" customWidth="1"/>
    <col min="35" max="38" width="8.88671875" style="2"/>
    <col min="39" max="39" width="12.88671875" style="2" customWidth="1"/>
    <col min="40" max="40" width="13.44140625" style="2" customWidth="1"/>
    <col min="41" max="41" width="9.33203125" style="2" customWidth="1"/>
    <col min="42" max="42" width="9.88671875" style="2" customWidth="1"/>
    <col min="43" max="43" width="10.5546875" style="2" customWidth="1"/>
    <col min="44" max="16384" width="8.88671875" style="2"/>
  </cols>
  <sheetData>
    <row r="1" spans="1:50" ht="15.6" x14ac:dyDescent="0.3">
      <c r="A1" s="7" t="s">
        <v>31</v>
      </c>
      <c r="B1" s="7"/>
      <c r="C1" s="7"/>
      <c r="F1" s="32" t="s">
        <v>44</v>
      </c>
      <c r="G1" s="32"/>
      <c r="J1" s="32" t="s">
        <v>52</v>
      </c>
      <c r="K1" s="32"/>
      <c r="L1" s="32"/>
      <c r="M1" s="32"/>
      <c r="N1" s="32"/>
      <c r="O1" s="32"/>
      <c r="P1" s="32"/>
      <c r="Q1" s="32"/>
      <c r="U1" s="28" t="s">
        <v>74</v>
      </c>
      <c r="V1" s="28"/>
      <c r="W1" s="28"/>
      <c r="X1" s="28"/>
      <c r="Y1" s="28"/>
      <c r="AD1" s="29" t="s">
        <v>60</v>
      </c>
      <c r="AE1" s="29"/>
      <c r="AF1" s="29"/>
      <c r="AG1" s="29"/>
      <c r="AH1" s="29"/>
      <c r="AL1" s="28" t="s">
        <v>74</v>
      </c>
      <c r="AM1" s="28"/>
      <c r="AN1" s="28"/>
      <c r="AO1" s="28"/>
      <c r="AP1" s="28"/>
      <c r="AQ1" s="28"/>
      <c r="AR1" s="10"/>
      <c r="AS1" s="10"/>
      <c r="AT1" s="10"/>
      <c r="AU1" s="29" t="s">
        <v>60</v>
      </c>
      <c r="AV1" s="29"/>
      <c r="AW1" s="29"/>
      <c r="AX1" s="29"/>
    </row>
    <row r="2" spans="1:50" ht="16.2" thickBot="1" x14ac:dyDescent="0.35">
      <c r="K2" s="1" t="s">
        <v>45</v>
      </c>
      <c r="L2" s="1" t="s">
        <v>5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U2" s="33" t="s">
        <v>59</v>
      </c>
      <c r="V2" s="33"/>
      <c r="W2" s="33"/>
      <c r="X2" s="33"/>
      <c r="Y2" s="33"/>
      <c r="AD2" s="33" t="s">
        <v>59</v>
      </c>
      <c r="AE2" s="33"/>
      <c r="AF2" s="33"/>
      <c r="AG2" s="33"/>
      <c r="AH2" s="33"/>
      <c r="AL2" s="30" t="s">
        <v>76</v>
      </c>
      <c r="AM2" s="30"/>
      <c r="AN2" s="30"/>
      <c r="AO2" s="30"/>
      <c r="AP2" s="30"/>
      <c r="AQ2" s="30"/>
      <c r="AU2" s="31" t="s">
        <v>76</v>
      </c>
      <c r="AV2" s="31"/>
      <c r="AW2" s="31"/>
      <c r="AX2" s="31"/>
    </row>
    <row r="3" spans="1:50" ht="16.2" thickTop="1" thickBot="1" x14ac:dyDescent="0.3">
      <c r="A3" s="2" t="s">
        <v>62</v>
      </c>
      <c r="F3" s="24" t="s">
        <v>0</v>
      </c>
      <c r="G3" s="23" t="s">
        <v>68</v>
      </c>
      <c r="J3" s="25" t="s">
        <v>66</v>
      </c>
      <c r="K3" s="25" t="s">
        <v>19</v>
      </c>
      <c r="L3" s="25" t="s">
        <v>51</v>
      </c>
      <c r="M3" s="25">
        <v>4.5</v>
      </c>
      <c r="N3" s="25">
        <v>4.5</v>
      </c>
      <c r="O3" s="25">
        <v>0</v>
      </c>
      <c r="P3" s="25">
        <v>7.5</v>
      </c>
      <c r="Q3" s="25" t="s">
        <v>51</v>
      </c>
      <c r="U3" s="15" t="s">
        <v>57</v>
      </c>
      <c r="V3" s="15" t="s">
        <v>66</v>
      </c>
      <c r="W3" s="15" t="s">
        <v>58</v>
      </c>
      <c r="X3" s="15" t="s">
        <v>54</v>
      </c>
      <c r="Y3" s="15" t="s">
        <v>66</v>
      </c>
      <c r="AD3" s="16" t="s">
        <v>57</v>
      </c>
      <c r="AE3" s="16" t="s">
        <v>66</v>
      </c>
      <c r="AF3" s="16" t="s">
        <v>58</v>
      </c>
      <c r="AG3" s="16" t="s">
        <v>54</v>
      </c>
      <c r="AH3" s="16" t="s">
        <v>66</v>
      </c>
      <c r="AL3" s="8" t="s">
        <v>55</v>
      </c>
      <c r="AM3" s="8" t="s">
        <v>69</v>
      </c>
      <c r="AN3" s="8" t="s">
        <v>70</v>
      </c>
      <c r="AO3" s="8" t="s">
        <v>71</v>
      </c>
      <c r="AP3" s="8" t="s">
        <v>72</v>
      </c>
      <c r="AQ3" s="8" t="s">
        <v>73</v>
      </c>
      <c r="AU3" s="8" t="s">
        <v>55</v>
      </c>
      <c r="AV3" s="8" t="s">
        <v>77</v>
      </c>
      <c r="AW3" s="8" t="s">
        <v>78</v>
      </c>
      <c r="AX3" s="8" t="s">
        <v>79</v>
      </c>
    </row>
    <row r="4" spans="1:50" ht="16.2" thickTop="1" x14ac:dyDescent="0.3">
      <c r="F4" s="24"/>
      <c r="G4" s="23"/>
      <c r="J4" s="25" t="s">
        <v>53</v>
      </c>
      <c r="K4" s="25" t="s">
        <v>19</v>
      </c>
      <c r="L4" s="25">
        <v>0.14285700000000001</v>
      </c>
      <c r="M4" s="25">
        <v>3.4</v>
      </c>
      <c r="N4" s="25">
        <v>6.3330000000000002</v>
      </c>
      <c r="O4" s="25">
        <v>-2.9329999999999998</v>
      </c>
      <c r="P4" s="25">
        <v>2</v>
      </c>
      <c r="Q4" s="25">
        <v>0.57142899999999996</v>
      </c>
      <c r="U4" s="17" t="s">
        <v>69</v>
      </c>
      <c r="V4" s="17">
        <v>6.1869515E-2</v>
      </c>
      <c r="W4" s="17">
        <v>4.5393032E-2</v>
      </c>
      <c r="X4" s="17">
        <v>7.1366499999999999E-2</v>
      </c>
      <c r="Y4" s="17">
        <v>7.4236756000000001E-2</v>
      </c>
      <c r="AD4" s="17" t="s">
        <v>77</v>
      </c>
      <c r="AE4" s="17">
        <v>4.4849846999999998E-2</v>
      </c>
      <c r="AF4" s="17">
        <v>4.0518142E-2</v>
      </c>
      <c r="AG4" s="17">
        <v>4.2705814000000002E-2</v>
      </c>
      <c r="AH4" s="17">
        <v>4.7744262000000003E-2</v>
      </c>
      <c r="AL4">
        <v>0</v>
      </c>
      <c r="AM4">
        <v>1.2913299999999999</v>
      </c>
      <c r="AN4">
        <v>1.07447</v>
      </c>
      <c r="AO4">
        <v>0.58167999999999997</v>
      </c>
      <c r="AP4">
        <v>0.94023999999999996</v>
      </c>
      <c r="AQ4">
        <v>0.62045000000000006</v>
      </c>
      <c r="AU4">
        <v>0</v>
      </c>
      <c r="AV4">
        <v>0.58919999999999995</v>
      </c>
      <c r="AW4">
        <v>0.69218000000000002</v>
      </c>
      <c r="AX4">
        <v>0.26519999999999999</v>
      </c>
    </row>
    <row r="5" spans="1:50" ht="15.6" x14ac:dyDescent="0.3">
      <c r="A5" s="2" t="s">
        <v>94</v>
      </c>
      <c r="F5" s="24" t="s">
        <v>3</v>
      </c>
      <c r="G5" s="23" t="s">
        <v>92</v>
      </c>
      <c r="J5" s="25" t="s">
        <v>54</v>
      </c>
      <c r="K5" s="25" t="s">
        <v>19</v>
      </c>
      <c r="L5" s="25" t="s">
        <v>51</v>
      </c>
      <c r="M5" s="25">
        <v>4.4000000000000004</v>
      </c>
      <c r="N5" s="25">
        <v>4.6669999999999998</v>
      </c>
      <c r="O5" s="25">
        <v>-0.26669999999999999</v>
      </c>
      <c r="P5" s="25">
        <v>7</v>
      </c>
      <c r="Q5" s="25" t="s">
        <v>51</v>
      </c>
      <c r="U5" s="17" t="s">
        <v>70</v>
      </c>
      <c r="V5" s="17">
        <v>6.1530451E-2</v>
      </c>
      <c r="W5" s="17">
        <v>6.4540169999999994E-2</v>
      </c>
      <c r="X5" s="17">
        <v>7.1021143999999994E-2</v>
      </c>
      <c r="Y5" s="17">
        <v>7.2197078999999997E-2</v>
      </c>
      <c r="AD5" s="17" t="s">
        <v>78</v>
      </c>
      <c r="AE5" s="17">
        <v>0.10425845</v>
      </c>
      <c r="AF5" s="17">
        <v>0.11367128</v>
      </c>
      <c r="AG5" s="17">
        <v>0.14520167</v>
      </c>
      <c r="AH5" s="17">
        <v>0.11393204</v>
      </c>
      <c r="AL5">
        <v>1</v>
      </c>
      <c r="AM5">
        <v>1.1070599999999999</v>
      </c>
      <c r="AN5">
        <v>1.08765</v>
      </c>
      <c r="AO5">
        <v>0.53349999999999997</v>
      </c>
      <c r="AP5">
        <v>0.97395999999999994</v>
      </c>
      <c r="AQ5">
        <v>0.54899999999999993</v>
      </c>
      <c r="AU5">
        <v>1</v>
      </c>
      <c r="AV5">
        <v>0.61893999999999993</v>
      </c>
      <c r="AW5">
        <v>0.51890999999999998</v>
      </c>
      <c r="AX5">
        <v>0.32058000000000003</v>
      </c>
    </row>
    <row r="6" spans="1:50" ht="15.6" x14ac:dyDescent="0.3">
      <c r="F6" s="24" t="s">
        <v>2</v>
      </c>
      <c r="G6" s="23" t="s">
        <v>2</v>
      </c>
      <c r="J6" s="25" t="s">
        <v>67</v>
      </c>
      <c r="K6" s="25" t="s">
        <v>19</v>
      </c>
      <c r="L6" s="25">
        <v>0.78571400000000002</v>
      </c>
      <c r="M6" s="25">
        <v>4.2</v>
      </c>
      <c r="N6" s="25">
        <v>5</v>
      </c>
      <c r="O6" s="25">
        <v>-0.8</v>
      </c>
      <c r="P6" s="25">
        <v>6</v>
      </c>
      <c r="Q6" s="25" t="s">
        <v>51</v>
      </c>
      <c r="U6" s="17" t="s">
        <v>71</v>
      </c>
      <c r="V6" s="17">
        <v>3.5024429000000003E-2</v>
      </c>
      <c r="W6" s="17">
        <v>7.1812737999999996E-3</v>
      </c>
      <c r="X6" s="17">
        <v>2.683868E-2</v>
      </c>
      <c r="Y6" s="17">
        <v>4.0588299000000001E-2</v>
      </c>
      <c r="AD6" s="17" t="s">
        <v>79</v>
      </c>
      <c r="AE6" s="17">
        <v>3.0899754000000001E-2</v>
      </c>
      <c r="AF6" s="17">
        <v>3.2147283999999998E-2</v>
      </c>
      <c r="AG6" s="17">
        <v>3.0128769E-2</v>
      </c>
      <c r="AH6" s="17">
        <v>4.6453474000000002E-2</v>
      </c>
      <c r="AL6">
        <v>2</v>
      </c>
      <c r="AM6">
        <v>1.1298900000000001</v>
      </c>
      <c r="AN6">
        <v>1.01142</v>
      </c>
      <c r="AO6">
        <v>0.52851999999999999</v>
      </c>
      <c r="AP6">
        <v>1.2285600000000001</v>
      </c>
      <c r="AQ6">
        <v>0.66044000000000003</v>
      </c>
      <c r="AU6">
        <v>2</v>
      </c>
      <c r="AV6">
        <v>0.47165999999999997</v>
      </c>
      <c r="AW6">
        <v>0.62197000000000002</v>
      </c>
      <c r="AX6">
        <v>0.34281</v>
      </c>
    </row>
    <row r="7" spans="1:50" ht="15.6" x14ac:dyDescent="0.3">
      <c r="A7" s="2" t="s">
        <v>24</v>
      </c>
      <c r="F7" s="24" t="s">
        <v>1</v>
      </c>
      <c r="G7" s="23" t="s">
        <v>23</v>
      </c>
      <c r="J7" s="1"/>
      <c r="K7" s="1"/>
      <c r="L7" s="1"/>
      <c r="M7" s="1"/>
      <c r="N7" s="1"/>
      <c r="O7" s="1"/>
      <c r="P7" s="1"/>
      <c r="Q7" s="1"/>
      <c r="U7" s="17" t="s">
        <v>72</v>
      </c>
      <c r="V7" s="17">
        <v>7.8229818000000007E-2</v>
      </c>
      <c r="W7" s="17">
        <v>4.0243807999999999E-2</v>
      </c>
      <c r="X7" s="17">
        <v>0.19199933</v>
      </c>
      <c r="Y7" s="17">
        <v>8.0756942999999998E-2</v>
      </c>
      <c r="AD7" s="17"/>
      <c r="AE7" s="17"/>
      <c r="AF7" s="17"/>
      <c r="AG7" s="17"/>
      <c r="AH7" s="17"/>
      <c r="AL7">
        <v>3</v>
      </c>
      <c r="AM7">
        <v>0.97314000000000001</v>
      </c>
      <c r="AN7">
        <v>1.05131</v>
      </c>
      <c r="AO7">
        <v>0.50569999999999993</v>
      </c>
      <c r="AP7">
        <v>1.3059299999999998</v>
      </c>
      <c r="AQ7">
        <v>0.67323999999999995</v>
      </c>
      <c r="AU7">
        <v>3</v>
      </c>
      <c r="AV7">
        <v>0.56186999999999998</v>
      </c>
      <c r="AW7">
        <v>0.55488999999999999</v>
      </c>
      <c r="AX7">
        <v>0.24542999999999998</v>
      </c>
    </row>
    <row r="8" spans="1:50" ht="16.2" thickBot="1" x14ac:dyDescent="0.35">
      <c r="F8" s="24"/>
      <c r="G8" s="23"/>
      <c r="U8" s="17" t="s">
        <v>73</v>
      </c>
      <c r="V8" s="17">
        <v>6.5646912000000002E-2</v>
      </c>
      <c r="W8" s="17">
        <v>3.6511822999999999E-2</v>
      </c>
      <c r="X8" s="17">
        <v>2.4920583E-2</v>
      </c>
      <c r="Y8" s="17">
        <v>5.8092090999999998E-2</v>
      </c>
      <c r="AD8" s="18"/>
      <c r="AE8" s="18"/>
      <c r="AF8" s="18"/>
      <c r="AG8" s="18"/>
      <c r="AH8" s="18"/>
      <c r="AL8">
        <v>4</v>
      </c>
      <c r="AM8">
        <v>1.1075300000000001</v>
      </c>
      <c r="AN8">
        <v>1.12408</v>
      </c>
      <c r="AO8">
        <v>0.43501999999999996</v>
      </c>
      <c r="AP8">
        <v>1.1279599999999999</v>
      </c>
      <c r="AQ8">
        <v>0.67762</v>
      </c>
      <c r="AU8">
        <v>4</v>
      </c>
      <c r="AV8">
        <v>0.5897</v>
      </c>
      <c r="AW8">
        <v>0.53359000000000001</v>
      </c>
      <c r="AX8">
        <v>0.25496000000000002</v>
      </c>
    </row>
    <row r="9" spans="1:50" ht="16.8" thickTop="1" thickBot="1" x14ac:dyDescent="0.35">
      <c r="A9" s="2" t="s">
        <v>88</v>
      </c>
      <c r="F9" s="24" t="s">
        <v>32</v>
      </c>
      <c r="G9" s="23"/>
      <c r="U9" s="18"/>
      <c r="V9" s="18"/>
      <c r="W9" s="18"/>
      <c r="X9" s="18"/>
      <c r="Y9" s="18"/>
      <c r="AL9">
        <v>5</v>
      </c>
      <c r="AM9">
        <v>1.0229900000000001</v>
      </c>
      <c r="AN9">
        <v>0.89538000000000006</v>
      </c>
      <c r="AO9">
        <v>0.52800000000000002</v>
      </c>
      <c r="AP9">
        <v>1.1931099999999999</v>
      </c>
      <c r="AQ9">
        <v>0.58177000000000001</v>
      </c>
      <c r="AU9">
        <v>5</v>
      </c>
      <c r="AV9">
        <v>0.61221999999999999</v>
      </c>
      <c r="AW9">
        <v>0.66884999999999994</v>
      </c>
      <c r="AX9">
        <v>0.25829999999999997</v>
      </c>
    </row>
    <row r="10" spans="1:50" ht="16.2" thickTop="1" x14ac:dyDescent="0.3">
      <c r="F10" s="24" t="s">
        <v>33</v>
      </c>
      <c r="G10" s="23" t="s">
        <v>34</v>
      </c>
      <c r="AL10">
        <v>6</v>
      </c>
      <c r="AM10">
        <v>1.1847699999999999</v>
      </c>
      <c r="AN10">
        <v>0.90285000000000004</v>
      </c>
      <c r="AO10">
        <v>0.53984999999999994</v>
      </c>
      <c r="AP10">
        <v>1.19041</v>
      </c>
      <c r="AQ10">
        <v>0.67166000000000003</v>
      </c>
      <c r="AU10">
        <v>6</v>
      </c>
      <c r="AV10">
        <v>0.55845</v>
      </c>
      <c r="AW10">
        <v>0.63535999999999992</v>
      </c>
      <c r="AX10">
        <v>0.38810999999999996</v>
      </c>
    </row>
    <row r="11" spans="1:50" ht="15.6" x14ac:dyDescent="0.3">
      <c r="A11" s="2" t="s">
        <v>26</v>
      </c>
      <c r="B11" s="2" t="s">
        <v>27</v>
      </c>
      <c r="C11" s="2" t="s">
        <v>28</v>
      </c>
      <c r="F11" s="24" t="s">
        <v>35</v>
      </c>
      <c r="G11" s="23" t="s">
        <v>36</v>
      </c>
      <c r="AL11">
        <v>7</v>
      </c>
      <c r="AM11">
        <v>1.0391599999999999</v>
      </c>
      <c r="AN11">
        <v>1.0482900000000002</v>
      </c>
      <c r="AO11">
        <v>0.52805999999999997</v>
      </c>
      <c r="AP11">
        <v>1.3542100000000001</v>
      </c>
      <c r="AQ11">
        <v>0.72746</v>
      </c>
      <c r="AU11">
        <v>7</v>
      </c>
      <c r="AV11">
        <v>0.58892999999999995</v>
      </c>
      <c r="AW11">
        <v>0.58901000000000003</v>
      </c>
      <c r="AX11">
        <v>0.4088</v>
      </c>
    </row>
    <row r="12" spans="1:50" ht="15.6" x14ac:dyDescent="0.3">
      <c r="F12" s="24" t="s">
        <v>37</v>
      </c>
      <c r="G12" s="23" t="s">
        <v>38</v>
      </c>
      <c r="AL12">
        <v>8</v>
      </c>
      <c r="AM12">
        <v>1.29203</v>
      </c>
      <c r="AN12">
        <v>1.0802499999999999</v>
      </c>
      <c r="AO12">
        <v>0.61099999999999999</v>
      </c>
      <c r="AP12">
        <v>1.19245</v>
      </c>
      <c r="AQ12">
        <v>0.56347000000000003</v>
      </c>
      <c r="AU12">
        <v>8</v>
      </c>
      <c r="AV12">
        <v>0.48696000000000006</v>
      </c>
      <c r="AW12">
        <v>0.59567000000000003</v>
      </c>
      <c r="AX12">
        <v>0.46918000000000004</v>
      </c>
    </row>
    <row r="13" spans="1:50" ht="15.6" x14ac:dyDescent="0.3">
      <c r="A13" s="2" t="s">
        <v>29</v>
      </c>
      <c r="B13" s="2" t="s">
        <v>30</v>
      </c>
      <c r="C13" s="2" t="s">
        <v>128</v>
      </c>
      <c r="F13" s="24" t="s">
        <v>39</v>
      </c>
      <c r="G13" s="23" t="s">
        <v>40</v>
      </c>
      <c r="AL13">
        <v>9</v>
      </c>
      <c r="AM13">
        <v>1.3086600000000002</v>
      </c>
      <c r="AN13">
        <v>1.03694</v>
      </c>
      <c r="AO13">
        <v>0.61409999999999998</v>
      </c>
      <c r="AP13">
        <v>1.2988299999999999</v>
      </c>
      <c r="AQ13">
        <v>0.91203000000000012</v>
      </c>
      <c r="AU13">
        <v>9</v>
      </c>
      <c r="AV13">
        <v>0.54274</v>
      </c>
      <c r="AW13">
        <v>0.61060000000000003</v>
      </c>
      <c r="AX13">
        <v>0.49259999999999998</v>
      </c>
    </row>
    <row r="14" spans="1:50" ht="15.6" x14ac:dyDescent="0.3">
      <c r="F14" s="24" t="s">
        <v>41</v>
      </c>
      <c r="G14" s="23">
        <v>0.05</v>
      </c>
      <c r="U14" s="28" t="s">
        <v>74</v>
      </c>
      <c r="V14" s="28"/>
      <c r="W14" s="28"/>
      <c r="X14" s="28"/>
      <c r="Y14" s="28"/>
      <c r="AD14" s="29" t="s">
        <v>60</v>
      </c>
      <c r="AE14" s="29"/>
      <c r="AF14" s="29"/>
      <c r="AG14" s="29"/>
      <c r="AH14" s="29"/>
      <c r="AL14">
        <v>10</v>
      </c>
      <c r="AM14">
        <v>0.95833000000000002</v>
      </c>
      <c r="AN14">
        <v>1.07158</v>
      </c>
      <c r="AO14">
        <v>0.51334999999999997</v>
      </c>
      <c r="AP14">
        <v>1.2777400000000001</v>
      </c>
      <c r="AQ14">
        <v>0.62643000000000004</v>
      </c>
      <c r="AU14">
        <v>10</v>
      </c>
      <c r="AV14">
        <v>0.42120999999999997</v>
      </c>
      <c r="AW14">
        <v>0.41596</v>
      </c>
      <c r="AX14">
        <v>0.36443000000000003</v>
      </c>
    </row>
    <row r="15" spans="1:50" ht="16.2" thickBot="1" x14ac:dyDescent="0.35">
      <c r="F15" s="24"/>
      <c r="G15" s="23"/>
      <c r="U15" s="33" t="s">
        <v>59</v>
      </c>
      <c r="V15" s="33"/>
      <c r="W15" s="33"/>
      <c r="X15" s="33"/>
      <c r="Y15" s="33"/>
      <c r="AD15" s="33" t="s">
        <v>59</v>
      </c>
      <c r="AE15" s="33"/>
      <c r="AF15" s="33"/>
      <c r="AG15" s="33"/>
      <c r="AH15" s="33"/>
      <c r="AL15">
        <v>11</v>
      </c>
      <c r="AM15">
        <v>0.97295999999999994</v>
      </c>
      <c r="AN15">
        <v>0.79844999999999999</v>
      </c>
      <c r="AO15">
        <v>0.43091999999999997</v>
      </c>
      <c r="AP15">
        <v>1.2187699999999999</v>
      </c>
      <c r="AQ15">
        <v>0.75314000000000003</v>
      </c>
      <c r="AU15">
        <v>11</v>
      </c>
      <c r="AV15">
        <v>0.59348999999999996</v>
      </c>
      <c r="AW15">
        <v>0.68037000000000003</v>
      </c>
      <c r="AX15">
        <v>0.40391000000000005</v>
      </c>
    </row>
    <row r="16" spans="1:50" ht="16.8" thickTop="1" thickBot="1" x14ac:dyDescent="0.35">
      <c r="F16" s="24" t="s">
        <v>42</v>
      </c>
      <c r="G16" s="23">
        <v>4</v>
      </c>
      <c r="U16" s="15" t="s">
        <v>57</v>
      </c>
      <c r="V16" s="15" t="s">
        <v>66</v>
      </c>
      <c r="W16" s="15" t="s">
        <v>58</v>
      </c>
      <c r="X16" s="15" t="s">
        <v>54</v>
      </c>
      <c r="Y16" s="15" t="s">
        <v>66</v>
      </c>
      <c r="AD16" s="16" t="s">
        <v>57</v>
      </c>
      <c r="AE16" s="16" t="s">
        <v>66</v>
      </c>
      <c r="AF16" s="16" t="s">
        <v>58</v>
      </c>
      <c r="AG16" s="16" t="s">
        <v>54</v>
      </c>
      <c r="AH16" s="16" t="s">
        <v>66</v>
      </c>
      <c r="AL16">
        <v>12</v>
      </c>
      <c r="AM16">
        <v>1.0487500000000001</v>
      </c>
      <c r="AN16">
        <v>0.98411999999999999</v>
      </c>
      <c r="AO16">
        <v>0.46279000000000003</v>
      </c>
      <c r="AP16">
        <v>1.2640100000000001</v>
      </c>
      <c r="AQ16">
        <v>0.60214999999999996</v>
      </c>
      <c r="AU16">
        <v>12</v>
      </c>
      <c r="AV16">
        <v>0.50360000000000005</v>
      </c>
      <c r="AW16">
        <v>0.72052000000000005</v>
      </c>
      <c r="AX16">
        <v>0.36587000000000003</v>
      </c>
    </row>
    <row r="17" spans="6:50" ht="16.2" thickTop="1" x14ac:dyDescent="0.3">
      <c r="F17" s="24" t="s">
        <v>43</v>
      </c>
      <c r="G17" s="23">
        <v>0</v>
      </c>
      <c r="U17" s="17" t="s">
        <v>69</v>
      </c>
      <c r="V17" s="17">
        <f>(V4*100)/$V4</f>
        <v>100</v>
      </c>
      <c r="W17" s="17">
        <f t="shared" ref="W17:Y17" si="0">(W4*100)/$V4</f>
        <v>73.368979860275289</v>
      </c>
      <c r="X17" s="17">
        <f t="shared" si="0"/>
        <v>115.35002335156497</v>
      </c>
      <c r="Y17" s="17">
        <f t="shared" si="0"/>
        <v>119.98923217678367</v>
      </c>
      <c r="AD17" s="17" t="s">
        <v>77</v>
      </c>
      <c r="AE17" s="17">
        <f>(AE4*100)/$AE4</f>
        <v>100</v>
      </c>
      <c r="AF17" s="17">
        <f t="shared" ref="AF17:AH17" si="1">(AF4*100)/$AE4</f>
        <v>90.341761923959297</v>
      </c>
      <c r="AG17" s="17">
        <f t="shared" si="1"/>
        <v>95.219531072201889</v>
      </c>
      <c r="AH17" s="17">
        <f t="shared" si="1"/>
        <v>106.45356716601511</v>
      </c>
      <c r="AL17">
        <v>13</v>
      </c>
      <c r="AM17">
        <v>0.92693000000000003</v>
      </c>
      <c r="AN17">
        <v>1.0412000000000001</v>
      </c>
      <c r="AO17">
        <v>0.37844999999999995</v>
      </c>
      <c r="AP17">
        <v>1.3666400000000001</v>
      </c>
      <c r="AQ17">
        <v>0.51549</v>
      </c>
      <c r="AU17">
        <v>13</v>
      </c>
      <c r="AV17">
        <v>0.43864000000000003</v>
      </c>
      <c r="AW17">
        <v>0.69384000000000001</v>
      </c>
      <c r="AX17">
        <v>0.26049</v>
      </c>
    </row>
    <row r="18" spans="6:50" ht="15.6" x14ac:dyDescent="0.3">
      <c r="U18" s="17" t="s">
        <v>70</v>
      </c>
      <c r="V18" s="17">
        <f t="shared" ref="V18:Y21" si="2">(V5*100)/$V5</f>
        <v>100</v>
      </c>
      <c r="W18" s="17">
        <f t="shared" si="2"/>
        <v>104.89143009857021</v>
      </c>
      <c r="X18" s="17">
        <f t="shared" si="2"/>
        <v>115.42438393633746</v>
      </c>
      <c r="Y18" s="17">
        <f t="shared" si="2"/>
        <v>117.33552708723035</v>
      </c>
      <c r="AD18" s="17" t="s">
        <v>78</v>
      </c>
      <c r="AE18" s="17">
        <f t="shared" ref="AE18:AH19" si="3">(AE5*100)/$AE5</f>
        <v>100</v>
      </c>
      <c r="AF18" s="17">
        <f t="shared" si="3"/>
        <v>109.02836172991253</v>
      </c>
      <c r="AG18" s="17">
        <f t="shared" si="3"/>
        <v>139.27088883443022</v>
      </c>
      <c r="AH18" s="17">
        <f t="shared" si="3"/>
        <v>109.27847095367329</v>
      </c>
      <c r="AL18">
        <v>14</v>
      </c>
      <c r="AM18">
        <v>0.89216000000000006</v>
      </c>
      <c r="AN18">
        <v>1.2045599999999999</v>
      </c>
      <c r="AO18">
        <v>0.47254999999999997</v>
      </c>
      <c r="AP18">
        <v>1.0736600000000001</v>
      </c>
      <c r="AQ18">
        <v>0.77660999999999991</v>
      </c>
      <c r="AU18">
        <v>14</v>
      </c>
      <c r="AV18">
        <v>0.53615999999999997</v>
      </c>
      <c r="AW18">
        <v>0.58284000000000002</v>
      </c>
      <c r="AX18">
        <v>0.45945999999999998</v>
      </c>
    </row>
    <row r="19" spans="6:50" ht="15.6" x14ac:dyDescent="0.3">
      <c r="U19" s="17" t="s">
        <v>71</v>
      </c>
      <c r="V19" s="17">
        <f t="shared" si="2"/>
        <v>100</v>
      </c>
      <c r="W19" s="17">
        <f t="shared" si="2"/>
        <v>20.503614205958929</v>
      </c>
      <c r="X19" s="17">
        <f t="shared" si="2"/>
        <v>76.628458382576341</v>
      </c>
      <c r="Y19" s="17">
        <f t="shared" si="2"/>
        <v>115.88568367524277</v>
      </c>
      <c r="AD19" s="17" t="s">
        <v>79</v>
      </c>
      <c r="AE19" s="17">
        <f t="shared" si="3"/>
        <v>100</v>
      </c>
      <c r="AF19" s="17">
        <f t="shared" si="3"/>
        <v>104.03734605783592</v>
      </c>
      <c r="AG19" s="17">
        <f t="shared" si="3"/>
        <v>97.504883048583494</v>
      </c>
      <c r="AH19" s="17">
        <f t="shared" si="3"/>
        <v>150.33606416413542</v>
      </c>
      <c r="AL19">
        <v>15</v>
      </c>
      <c r="AM19">
        <v>0.87003999999999992</v>
      </c>
      <c r="AN19">
        <v>1.30199</v>
      </c>
      <c r="AO19">
        <v>0.53976999999999997</v>
      </c>
      <c r="AP19">
        <v>1.07792</v>
      </c>
      <c r="AQ19">
        <v>1.0485100000000001</v>
      </c>
      <c r="AU19">
        <v>15</v>
      </c>
      <c r="AV19">
        <v>0.50300999999999996</v>
      </c>
      <c r="AW19">
        <v>0.61148000000000002</v>
      </c>
      <c r="AX19">
        <v>0.42795</v>
      </c>
    </row>
    <row r="20" spans="6:50" ht="15.6" x14ac:dyDescent="0.3">
      <c r="U20" s="17" t="s">
        <v>72</v>
      </c>
      <c r="V20" s="17">
        <f t="shared" si="2"/>
        <v>100</v>
      </c>
      <c r="W20" s="17">
        <f t="shared" si="2"/>
        <v>51.443054616335679</v>
      </c>
      <c r="X20" s="17">
        <f t="shared" si="2"/>
        <v>245.42985642635645</v>
      </c>
      <c r="Y20" s="17">
        <f t="shared" si="2"/>
        <v>103.230385886875</v>
      </c>
      <c r="AD20" s="17"/>
      <c r="AE20" s="17"/>
      <c r="AF20" s="17"/>
      <c r="AG20" s="17"/>
      <c r="AH20" s="17"/>
      <c r="AL20" s="12">
        <v>16</v>
      </c>
      <c r="AM20" s="11">
        <v>0.37797285999999997</v>
      </c>
      <c r="AN20" s="11">
        <v>0.59166386000000004</v>
      </c>
      <c r="AO20" s="11">
        <v>2.4399999999999998E-2</v>
      </c>
      <c r="AP20" s="11">
        <v>0.32473852999999997</v>
      </c>
      <c r="AQ20" s="11">
        <v>0.15145627</v>
      </c>
      <c r="AU20" s="12">
        <v>16</v>
      </c>
      <c r="AV20" s="11">
        <v>0.44408999999999998</v>
      </c>
      <c r="AW20" s="11">
        <v>0.50541999999999998</v>
      </c>
      <c r="AX20" s="11">
        <v>0.40967999999999999</v>
      </c>
    </row>
    <row r="21" spans="6:50" ht="16.2" thickBot="1" x14ac:dyDescent="0.35">
      <c r="F21" s="32" t="s">
        <v>143</v>
      </c>
      <c r="G21" s="32"/>
      <c r="H21" s="32"/>
      <c r="I21" s="32"/>
      <c r="J21" s="32"/>
      <c r="K21" s="32"/>
      <c r="L21" s="32"/>
      <c r="M21" s="32"/>
      <c r="U21" s="17" t="s">
        <v>73</v>
      </c>
      <c r="V21" s="17">
        <f t="shared" si="2"/>
        <v>100</v>
      </c>
      <c r="W21" s="17">
        <f t="shared" si="2"/>
        <v>55.618492763223955</v>
      </c>
      <c r="X21" s="17">
        <f t="shared" si="2"/>
        <v>37.961546462383488</v>
      </c>
      <c r="Y21" s="17">
        <f t="shared" si="2"/>
        <v>88.491734386531377</v>
      </c>
      <c r="AD21" s="18"/>
      <c r="AE21" s="18"/>
      <c r="AF21" s="18"/>
      <c r="AG21" s="18"/>
      <c r="AH21" s="18"/>
      <c r="AL21" s="12">
        <v>17</v>
      </c>
      <c r="AM21" s="11">
        <v>0.20829687</v>
      </c>
      <c r="AN21" s="11">
        <v>0.49492800000000003</v>
      </c>
      <c r="AO21" s="11">
        <v>2.4399999999999998E-2</v>
      </c>
      <c r="AP21" s="11">
        <v>0.48333909000000003</v>
      </c>
      <c r="AQ21" s="11">
        <v>0.11799202</v>
      </c>
      <c r="AU21" s="12">
        <v>17</v>
      </c>
      <c r="AV21" s="11">
        <v>0.49626999999999999</v>
      </c>
      <c r="AW21" s="11">
        <v>0.46331</v>
      </c>
      <c r="AX21" s="11">
        <v>0.33508000000000004</v>
      </c>
    </row>
    <row r="22" spans="6:50" ht="16.8" thickTop="1" thickBot="1" x14ac:dyDescent="0.35">
      <c r="U22" s="18"/>
      <c r="V22" s="18"/>
      <c r="W22" s="18"/>
      <c r="X22" s="18"/>
      <c r="Y22" s="18"/>
      <c r="AL22" s="12">
        <v>18</v>
      </c>
      <c r="AM22" s="11">
        <v>0.13275549</v>
      </c>
      <c r="AN22" s="11">
        <v>0.41192622000000001</v>
      </c>
      <c r="AO22" s="11">
        <v>2.4399999999999998E-2</v>
      </c>
      <c r="AP22" s="11">
        <v>0.55670823999999997</v>
      </c>
      <c r="AQ22" s="11">
        <v>0.11994783000000001</v>
      </c>
      <c r="AU22" s="12">
        <v>18</v>
      </c>
      <c r="AV22" s="11">
        <v>0.39352999999999999</v>
      </c>
      <c r="AW22" s="11">
        <v>0.59943999999999997</v>
      </c>
      <c r="AX22" s="11">
        <v>0.28117999999999999</v>
      </c>
    </row>
    <row r="23" spans="6:50" ht="16.2" thickTop="1" x14ac:dyDescent="0.3">
      <c r="AL23" s="12">
        <v>19</v>
      </c>
      <c r="AM23" s="11">
        <v>0.1132418</v>
      </c>
      <c r="AN23" s="11">
        <v>0.37008963</v>
      </c>
      <c r="AO23" s="11">
        <v>2.4399999999999998E-2</v>
      </c>
      <c r="AP23" s="11">
        <v>0.56040413999999994</v>
      </c>
      <c r="AQ23" s="11">
        <v>0.11742305</v>
      </c>
      <c r="AU23" s="12">
        <v>19</v>
      </c>
      <c r="AV23" s="11">
        <v>0.40003999999999995</v>
      </c>
      <c r="AW23" s="11">
        <v>0.57328999999999997</v>
      </c>
      <c r="AX23" s="11">
        <v>0.3417</v>
      </c>
    </row>
    <row r="24" spans="6:50" ht="15.6" x14ac:dyDescent="0.3">
      <c r="F24" s="2" t="s">
        <v>26</v>
      </c>
      <c r="G24" s="2" t="s">
        <v>30</v>
      </c>
      <c r="H24" s="2" t="s">
        <v>155</v>
      </c>
      <c r="AL24" s="12">
        <v>20</v>
      </c>
      <c r="AM24" s="11">
        <v>0.19162486000000001</v>
      </c>
      <c r="AN24" s="11">
        <v>0.39850749999999996</v>
      </c>
      <c r="AO24" s="11">
        <v>2.4399999999999998E-2</v>
      </c>
      <c r="AP24" s="11">
        <v>0.54952794999999999</v>
      </c>
      <c r="AQ24" s="11">
        <v>0.11851145</v>
      </c>
      <c r="AU24" s="12">
        <v>20</v>
      </c>
      <c r="AV24" s="11">
        <v>0.37280000000000002</v>
      </c>
      <c r="AW24" s="11">
        <v>0.52919000000000005</v>
      </c>
      <c r="AX24" s="11">
        <v>0.38608999999999999</v>
      </c>
    </row>
    <row r="25" spans="6:50" ht="15.6" x14ac:dyDescent="0.3">
      <c r="AL25" s="12">
        <v>21</v>
      </c>
      <c r="AM25" s="11">
        <v>0.19682005999999999</v>
      </c>
      <c r="AN25" s="11">
        <v>0.39989174999999999</v>
      </c>
      <c r="AO25" s="11">
        <v>2.4399999999999998E-2</v>
      </c>
      <c r="AP25" s="11">
        <v>0.50243503</v>
      </c>
      <c r="AQ25" s="11">
        <v>0.11716380999999999</v>
      </c>
      <c r="AU25" s="12">
        <v>21</v>
      </c>
      <c r="AV25" s="11">
        <v>0.42337000000000002</v>
      </c>
      <c r="AW25" s="11">
        <v>0.61687000000000003</v>
      </c>
      <c r="AX25" s="11">
        <v>0.38063000000000002</v>
      </c>
    </row>
    <row r="26" spans="6:50" ht="15.6" x14ac:dyDescent="0.3">
      <c r="F26" s="2" t="s">
        <v>29</v>
      </c>
      <c r="G26" s="2" t="s">
        <v>30</v>
      </c>
      <c r="H26" s="2" t="s">
        <v>156</v>
      </c>
      <c r="AL26" s="12">
        <v>22</v>
      </c>
      <c r="AM26" s="11">
        <v>0.12044446</v>
      </c>
      <c r="AN26" s="11">
        <v>0.41994193000000002</v>
      </c>
      <c r="AO26" s="11">
        <v>2.4399999999999998E-2</v>
      </c>
      <c r="AP26" s="11">
        <v>0.49672114000000001</v>
      </c>
      <c r="AQ26" s="11">
        <v>0.11522172999999999</v>
      </c>
      <c r="AU26" s="12">
        <v>22</v>
      </c>
      <c r="AV26" s="11">
        <v>0.52784999999999993</v>
      </c>
      <c r="AW26" s="11">
        <v>0.68435000000000001</v>
      </c>
      <c r="AX26" s="11">
        <v>0.35976000000000002</v>
      </c>
    </row>
    <row r="27" spans="6:50" ht="15.6" x14ac:dyDescent="0.3">
      <c r="AL27" s="12">
        <v>23</v>
      </c>
      <c r="AM27" s="11">
        <v>0.14362229000000001</v>
      </c>
      <c r="AN27" s="11">
        <v>0.47432249000000004</v>
      </c>
      <c r="AO27" s="11">
        <v>2.4399999999999998E-2</v>
      </c>
      <c r="AP27" s="11">
        <v>0.46658813999999998</v>
      </c>
      <c r="AQ27" s="11">
        <v>0.11103226000000001</v>
      </c>
      <c r="AU27" s="12">
        <v>23</v>
      </c>
      <c r="AV27" s="11">
        <v>0.39283000000000001</v>
      </c>
      <c r="AW27" s="11">
        <v>0.64583000000000002</v>
      </c>
      <c r="AX27" s="11">
        <v>0.27279999999999999</v>
      </c>
    </row>
    <row r="28" spans="6:50" ht="15.6" x14ac:dyDescent="0.3">
      <c r="F28" s="2" t="s">
        <v>157</v>
      </c>
      <c r="G28" s="2" t="s">
        <v>149</v>
      </c>
      <c r="H28" s="2" t="s">
        <v>150</v>
      </c>
      <c r="I28" s="2" t="s">
        <v>158</v>
      </c>
      <c r="J28" s="2" t="s">
        <v>159</v>
      </c>
      <c r="K28" s="2" t="s">
        <v>160</v>
      </c>
      <c r="AL28" s="12">
        <v>24</v>
      </c>
      <c r="AM28" s="11">
        <v>0.16264118</v>
      </c>
      <c r="AN28" s="11">
        <v>0.41269436999999998</v>
      </c>
      <c r="AO28" s="11">
        <v>2.4399999999999998E-2</v>
      </c>
      <c r="AP28" s="11">
        <v>0.41090084999999998</v>
      </c>
      <c r="AQ28" s="11">
        <v>0.10713096</v>
      </c>
      <c r="AU28" s="12">
        <v>24</v>
      </c>
      <c r="AV28" s="11">
        <v>0.50224000000000002</v>
      </c>
      <c r="AW28" s="11">
        <v>0.65637000000000001</v>
      </c>
      <c r="AX28" s="11">
        <v>0.23608000000000001</v>
      </c>
    </row>
    <row r="29" spans="6:50" ht="15.6" x14ac:dyDescent="0.3">
      <c r="F29" s="2" t="s">
        <v>152</v>
      </c>
      <c r="G29" s="2">
        <v>5</v>
      </c>
      <c r="H29" s="2">
        <v>0</v>
      </c>
      <c r="I29" s="2">
        <v>61.164999999999999</v>
      </c>
      <c r="J29" s="2">
        <v>30.981999999999999</v>
      </c>
      <c r="K29" s="2">
        <v>13.856</v>
      </c>
      <c r="AL29" s="12">
        <v>25</v>
      </c>
      <c r="AM29" s="11">
        <v>0.38921837000000004</v>
      </c>
      <c r="AN29" s="11">
        <v>0.44929922999999994</v>
      </c>
      <c r="AO29" s="11">
        <v>2.4399999999999998E-2</v>
      </c>
      <c r="AP29" s="11">
        <v>0.43966563000000003</v>
      </c>
      <c r="AQ29" s="11">
        <v>0.10763518</v>
      </c>
      <c r="AU29" s="12">
        <v>25</v>
      </c>
      <c r="AV29" s="11">
        <v>0.44194999999999995</v>
      </c>
      <c r="AW29" s="11">
        <v>0.62285000000000001</v>
      </c>
      <c r="AX29" s="11">
        <v>0.28671999999999997</v>
      </c>
    </row>
    <row r="30" spans="6:50" ht="15.6" x14ac:dyDescent="0.3">
      <c r="F30" s="2" t="s">
        <v>23</v>
      </c>
      <c r="G30" s="2">
        <v>3</v>
      </c>
      <c r="H30" s="2">
        <v>0</v>
      </c>
      <c r="I30" s="2">
        <v>101.136</v>
      </c>
      <c r="J30" s="2">
        <v>9.6750000000000007</v>
      </c>
      <c r="K30" s="2">
        <v>5.5860000000000003</v>
      </c>
      <c r="AL30" s="12">
        <v>26</v>
      </c>
      <c r="AM30" s="11">
        <v>0.75606999999999991</v>
      </c>
      <c r="AN30" s="11">
        <v>0.45314548000000004</v>
      </c>
      <c r="AO30" s="11">
        <v>2.4399999999999998E-2</v>
      </c>
      <c r="AP30" s="11">
        <v>1.15097</v>
      </c>
      <c r="AQ30" s="11">
        <v>0.10994446999999999</v>
      </c>
      <c r="AU30" s="12">
        <v>26</v>
      </c>
      <c r="AV30" s="11">
        <v>0.47847000000000001</v>
      </c>
      <c r="AW30" s="11">
        <v>0.66259999999999997</v>
      </c>
      <c r="AX30" s="11">
        <v>0.25073999999999996</v>
      </c>
    </row>
    <row r="31" spans="6:50" ht="15.6" x14ac:dyDescent="0.3">
      <c r="AL31" s="12">
        <v>27</v>
      </c>
      <c r="AM31" s="11">
        <v>0.78208999999999995</v>
      </c>
      <c r="AN31" s="11">
        <v>0.49672987000000002</v>
      </c>
      <c r="AO31" s="11">
        <v>2.4399999999999998E-2</v>
      </c>
      <c r="AP31" s="11">
        <v>2.9362899999999996</v>
      </c>
      <c r="AQ31" s="11">
        <v>0.10302011999999999</v>
      </c>
      <c r="AU31" s="12">
        <v>27</v>
      </c>
      <c r="AV31" s="11">
        <v>0.41300000000000003</v>
      </c>
      <c r="AW31" s="11">
        <v>0.67358000000000007</v>
      </c>
      <c r="AX31" s="11">
        <v>0.37178</v>
      </c>
    </row>
    <row r="32" spans="6:50" ht="15.6" x14ac:dyDescent="0.3">
      <c r="F32" s="2" t="s">
        <v>161</v>
      </c>
      <c r="G32" s="2">
        <v>-39.970999999999997</v>
      </c>
      <c r="AL32" s="12">
        <v>28</v>
      </c>
      <c r="AM32" s="11">
        <v>0.69830000000000003</v>
      </c>
      <c r="AN32" s="11">
        <v>0.57014279000000001</v>
      </c>
      <c r="AO32" s="11">
        <v>2.4399999999999998E-2</v>
      </c>
      <c r="AP32" s="11">
        <v>4.1797199999999997</v>
      </c>
      <c r="AQ32" s="11">
        <v>0.10872906</v>
      </c>
      <c r="AU32" s="12">
        <v>28</v>
      </c>
      <c r="AV32" s="11">
        <v>0.41341999999999995</v>
      </c>
      <c r="AW32" s="11">
        <v>0.56035000000000001</v>
      </c>
      <c r="AX32" s="11">
        <v>0.31286000000000003</v>
      </c>
    </row>
    <row r="33" spans="6:50" ht="15.6" x14ac:dyDescent="0.3">
      <c r="AL33" s="12">
        <v>29</v>
      </c>
      <c r="AM33" s="11">
        <v>0.84181000000000006</v>
      </c>
      <c r="AN33" s="11">
        <v>0.69216876999999999</v>
      </c>
      <c r="AO33" s="11">
        <v>0.24937999999999999</v>
      </c>
      <c r="AP33" s="11">
        <v>3.1164999999999998</v>
      </c>
      <c r="AQ33" s="11">
        <v>0.11230176</v>
      </c>
      <c r="AU33" s="12">
        <v>29</v>
      </c>
      <c r="AV33" s="11">
        <v>0.40835000000000005</v>
      </c>
      <c r="AW33" s="11">
        <v>0.58841999999999994</v>
      </c>
      <c r="AX33" s="11">
        <v>0.27501999999999999</v>
      </c>
    </row>
    <row r="34" spans="6:50" ht="15.6" x14ac:dyDescent="0.3">
      <c r="F34" s="2" t="s">
        <v>162</v>
      </c>
      <c r="AL34" s="12">
        <v>30</v>
      </c>
      <c r="AM34" s="11">
        <v>1.17533</v>
      </c>
      <c r="AN34" s="11">
        <v>1.1215299999999999</v>
      </c>
      <c r="AO34" s="11">
        <v>0.39478000000000002</v>
      </c>
      <c r="AP34" s="11">
        <v>2.7872500000000002</v>
      </c>
      <c r="AQ34" s="11">
        <v>0.12345221000000001</v>
      </c>
      <c r="AU34" s="12">
        <v>30</v>
      </c>
      <c r="AV34" s="11">
        <v>0.48366999999999999</v>
      </c>
      <c r="AW34" s="11">
        <v>0.6522</v>
      </c>
      <c r="AX34" s="11">
        <v>0.26700999999999997</v>
      </c>
    </row>
    <row r="35" spans="6:50" ht="15.6" x14ac:dyDescent="0.3">
      <c r="AL35" s="12">
        <v>31</v>
      </c>
      <c r="AM35" s="11">
        <v>0.77766000000000002</v>
      </c>
      <c r="AN35" s="11">
        <v>1.1177299999999999</v>
      </c>
      <c r="AO35" s="11">
        <v>0.39739999999999998</v>
      </c>
      <c r="AP35" s="11">
        <v>2.86496</v>
      </c>
      <c r="AQ35" s="11">
        <v>0.12232322000000001</v>
      </c>
      <c r="AU35" s="12">
        <v>31</v>
      </c>
      <c r="AV35" s="11">
        <v>0.44125999999999999</v>
      </c>
      <c r="AW35" s="11">
        <v>0.75148999999999999</v>
      </c>
      <c r="AX35" s="11">
        <v>0.26905000000000001</v>
      </c>
    </row>
    <row r="36" spans="6:50" ht="15.6" x14ac:dyDescent="0.3">
      <c r="F36" s="2" t="s">
        <v>163</v>
      </c>
      <c r="AL36" s="12">
        <v>32</v>
      </c>
      <c r="AM36" s="11">
        <v>0.65537000000000001</v>
      </c>
      <c r="AN36" s="11">
        <v>1.1029500000000001</v>
      </c>
      <c r="AO36" s="11">
        <v>0.47126000000000001</v>
      </c>
      <c r="AP36" s="11">
        <v>1.6460699999999999</v>
      </c>
      <c r="AQ36" s="11">
        <v>0.16031303</v>
      </c>
      <c r="AU36" s="12">
        <v>32</v>
      </c>
      <c r="AV36" s="11">
        <v>0.51180000000000003</v>
      </c>
      <c r="AW36" s="11">
        <v>0.70033999999999996</v>
      </c>
      <c r="AX36" s="11">
        <v>0.27788000000000002</v>
      </c>
    </row>
    <row r="37" spans="6:50" ht="15.6" x14ac:dyDescent="0.3">
      <c r="AL37" s="12">
        <v>33</v>
      </c>
      <c r="AM37" s="11">
        <v>0.77759</v>
      </c>
      <c r="AN37" s="11">
        <v>0.77006000000000008</v>
      </c>
      <c r="AO37" s="11">
        <v>0.39491999999999999</v>
      </c>
      <c r="AP37" s="11">
        <v>1.0691999999999999</v>
      </c>
      <c r="AQ37" s="11">
        <v>0.34006000000000003</v>
      </c>
      <c r="AU37" s="12">
        <v>33</v>
      </c>
      <c r="AV37" s="11">
        <v>0.37165999999999999</v>
      </c>
      <c r="AW37" s="11">
        <v>0.79305999999999999</v>
      </c>
      <c r="AX37" s="11">
        <v>0.26846999999999999</v>
      </c>
    </row>
    <row r="38" spans="6:50" ht="15.6" x14ac:dyDescent="0.3">
      <c r="AL38" s="12">
        <v>34</v>
      </c>
      <c r="AM38" s="11">
        <v>0.89982000000000006</v>
      </c>
      <c r="AN38" s="11">
        <v>1.0483800000000001</v>
      </c>
      <c r="AO38" s="11">
        <v>0.36554999999999999</v>
      </c>
      <c r="AP38" s="11">
        <v>0.79635</v>
      </c>
      <c r="AQ38" s="11">
        <v>0.38226000000000004</v>
      </c>
      <c r="AU38" s="12">
        <v>34</v>
      </c>
      <c r="AV38" s="11">
        <v>0.49958000000000002</v>
      </c>
      <c r="AW38" s="11">
        <v>0.67879999999999996</v>
      </c>
      <c r="AX38" s="11">
        <v>0.26178000000000001</v>
      </c>
    </row>
    <row r="39" spans="6:50" ht="15.6" x14ac:dyDescent="0.3">
      <c r="AL39" s="12">
        <v>35</v>
      </c>
      <c r="AM39" s="11">
        <v>0.92600000000000005</v>
      </c>
      <c r="AN39" s="11">
        <v>1.02413</v>
      </c>
      <c r="AO39" s="11">
        <v>0.37725000000000003</v>
      </c>
      <c r="AP39" s="11">
        <v>0.95274999999999999</v>
      </c>
      <c r="AQ39" s="11">
        <v>0.42445999999999995</v>
      </c>
      <c r="AU39" s="12">
        <v>35</v>
      </c>
      <c r="AV39" s="11">
        <v>0.45992</v>
      </c>
      <c r="AW39" s="11">
        <v>0.78844999999999998</v>
      </c>
      <c r="AX39" s="11">
        <v>0.28021000000000001</v>
      </c>
    </row>
    <row r="40" spans="6:50" ht="15.6" x14ac:dyDescent="0.3">
      <c r="AL40" s="12">
        <v>36</v>
      </c>
      <c r="AM40" s="11">
        <v>2.5140899999999999</v>
      </c>
      <c r="AN40" s="11">
        <v>0.8881699999999999</v>
      </c>
      <c r="AO40" s="11">
        <v>0.38763999999999998</v>
      </c>
      <c r="AP40" s="11">
        <v>0.93410000000000004</v>
      </c>
      <c r="AQ40" s="11">
        <v>0.46665000000000001</v>
      </c>
      <c r="AU40" s="12">
        <v>36</v>
      </c>
      <c r="AV40" s="11">
        <v>0.51948000000000005</v>
      </c>
      <c r="AW40" s="11">
        <v>0.77329999999999999</v>
      </c>
      <c r="AX40" s="11">
        <v>0.27676000000000001</v>
      </c>
    </row>
    <row r="41" spans="6:50" ht="15.6" x14ac:dyDescent="0.3">
      <c r="AL41" s="12">
        <v>37</v>
      </c>
      <c r="AM41" s="11">
        <v>1.62531</v>
      </c>
      <c r="AN41" s="11">
        <v>1.06395</v>
      </c>
      <c r="AO41" s="11">
        <v>0.49127999999999999</v>
      </c>
      <c r="AP41" s="11">
        <v>0.99557000000000007</v>
      </c>
      <c r="AQ41" s="11">
        <v>0.50885000000000002</v>
      </c>
      <c r="AU41" s="12">
        <v>37</v>
      </c>
      <c r="AV41" s="11">
        <v>0.45965</v>
      </c>
      <c r="AW41" s="11">
        <v>0.79909999999999992</v>
      </c>
      <c r="AX41" s="11">
        <v>0.27354000000000001</v>
      </c>
    </row>
    <row r="42" spans="6:50" ht="15.6" x14ac:dyDescent="0.3">
      <c r="AL42" s="12">
        <v>38</v>
      </c>
      <c r="AM42" s="11">
        <v>0.81235000000000002</v>
      </c>
      <c r="AN42" s="11">
        <v>1.00946</v>
      </c>
      <c r="AO42" s="11">
        <v>0.39810000000000001</v>
      </c>
      <c r="AP42" s="11">
        <v>0.97326999999999997</v>
      </c>
      <c r="AQ42" s="11">
        <v>0.49605999999999995</v>
      </c>
      <c r="AU42" s="12">
        <v>38</v>
      </c>
      <c r="AV42" s="11">
        <v>0.40790999999999999</v>
      </c>
      <c r="AW42" s="11">
        <v>0.68485000000000007</v>
      </c>
      <c r="AX42" s="11">
        <v>0.33196000000000003</v>
      </c>
    </row>
    <row r="43" spans="6:50" ht="15.6" x14ac:dyDescent="0.3">
      <c r="AL43" s="12">
        <v>39</v>
      </c>
      <c r="AM43" s="11">
        <v>1.0487299999999999</v>
      </c>
      <c r="AN43" s="11">
        <v>0.86573999999999995</v>
      </c>
      <c r="AO43" s="11">
        <v>0.46862000000000004</v>
      </c>
      <c r="AP43" s="11">
        <v>0.65695000000000003</v>
      </c>
      <c r="AQ43" s="11">
        <v>0.70467000000000002</v>
      </c>
      <c r="AU43" s="12">
        <v>39</v>
      </c>
      <c r="AV43" s="11">
        <v>0.56720000000000004</v>
      </c>
      <c r="AW43" s="11">
        <v>0.58062000000000002</v>
      </c>
      <c r="AX43" s="11">
        <v>0.33154999999999996</v>
      </c>
    </row>
    <row r="44" spans="6:50" ht="15.6" x14ac:dyDescent="0.3">
      <c r="AL44" s="12">
        <v>40</v>
      </c>
      <c r="AM44" s="11">
        <v>1.09945</v>
      </c>
      <c r="AN44" s="11">
        <v>1.0766499999999999</v>
      </c>
      <c r="AO44" s="11">
        <v>0.54244999999999999</v>
      </c>
      <c r="AP44" s="11">
        <v>1.36124</v>
      </c>
      <c r="AQ44" s="11">
        <v>0.50424000000000002</v>
      </c>
      <c r="AU44" s="12">
        <v>40</v>
      </c>
      <c r="AV44" s="11">
        <v>0.47167000000000003</v>
      </c>
      <c r="AW44" s="11">
        <v>0.58196999999999999</v>
      </c>
      <c r="AX44" s="11">
        <v>0.2999</v>
      </c>
    </row>
    <row r="45" spans="6:50" ht="15.6" x14ac:dyDescent="0.3">
      <c r="AL45">
        <v>41</v>
      </c>
      <c r="AM45">
        <v>1.32053</v>
      </c>
      <c r="AN45" s="11">
        <v>1.0515699999999999</v>
      </c>
      <c r="AO45" s="11">
        <v>0.52302000000000004</v>
      </c>
      <c r="AP45" s="11">
        <v>1.4780599999999999</v>
      </c>
      <c r="AQ45" s="11">
        <v>0.45254999999999995</v>
      </c>
      <c r="AU45">
        <v>41</v>
      </c>
      <c r="AV45" s="11">
        <v>0.44550000000000001</v>
      </c>
      <c r="AW45" s="11">
        <v>0.55357000000000001</v>
      </c>
      <c r="AX45" s="11">
        <v>0.35208999999999996</v>
      </c>
    </row>
    <row r="46" spans="6:50" ht="15.6" x14ac:dyDescent="0.3">
      <c r="AL46">
        <v>42</v>
      </c>
      <c r="AM46">
        <v>1.0251399999999999</v>
      </c>
      <c r="AN46" s="11">
        <v>1.0585100000000001</v>
      </c>
      <c r="AO46" s="11">
        <v>0.45162000000000002</v>
      </c>
      <c r="AP46" s="11">
        <v>1.31795</v>
      </c>
      <c r="AQ46" s="11">
        <v>0.43153999999999998</v>
      </c>
      <c r="AU46">
        <v>42</v>
      </c>
      <c r="AV46" s="11">
        <v>0.42479999999999996</v>
      </c>
      <c r="AW46" s="11">
        <v>0.53240999999999994</v>
      </c>
      <c r="AX46" s="11">
        <v>0.36094999999999999</v>
      </c>
    </row>
    <row r="47" spans="6:50" ht="15.6" x14ac:dyDescent="0.3">
      <c r="AL47">
        <v>43</v>
      </c>
      <c r="AM47">
        <v>1.1436899999999999</v>
      </c>
      <c r="AN47" s="11">
        <v>1.1080099999999999</v>
      </c>
      <c r="AO47" s="11">
        <v>0.52515999999999996</v>
      </c>
      <c r="AP47" s="11">
        <v>1.51688</v>
      </c>
      <c r="AQ47" s="11">
        <v>0.42941000000000001</v>
      </c>
      <c r="AU47">
        <v>43</v>
      </c>
      <c r="AV47" s="11">
        <v>0.40754999999999997</v>
      </c>
      <c r="AW47" s="11">
        <v>0.44373999999999997</v>
      </c>
      <c r="AX47" s="11">
        <v>0.44006000000000001</v>
      </c>
    </row>
    <row r="48" spans="6:50" ht="15.6" x14ac:dyDescent="0.3">
      <c r="AL48">
        <v>44</v>
      </c>
      <c r="AM48">
        <v>1.3826499999999999</v>
      </c>
      <c r="AN48">
        <v>0.91657</v>
      </c>
      <c r="AO48" s="11">
        <v>0.52123000000000008</v>
      </c>
      <c r="AP48" s="11">
        <v>1.3860000000000001</v>
      </c>
      <c r="AQ48" s="11">
        <v>0.39601999999999998</v>
      </c>
      <c r="AU48">
        <v>44</v>
      </c>
      <c r="AV48" s="11">
        <v>0.43623000000000001</v>
      </c>
      <c r="AW48" s="11">
        <v>0.39567999999999998</v>
      </c>
      <c r="AX48" s="11">
        <v>0.40644000000000002</v>
      </c>
    </row>
    <row r="49" spans="38:50" ht="15.6" x14ac:dyDescent="0.3">
      <c r="AL49">
        <v>45</v>
      </c>
      <c r="AM49">
        <v>1.16435</v>
      </c>
      <c r="AN49">
        <v>1.1076999999999999</v>
      </c>
      <c r="AO49" s="11">
        <v>0.45273000000000002</v>
      </c>
      <c r="AP49" s="11">
        <v>1.40822</v>
      </c>
      <c r="AQ49" s="11">
        <v>0.42494999999999999</v>
      </c>
      <c r="AU49">
        <v>45</v>
      </c>
      <c r="AV49" s="11">
        <v>0.46605000000000002</v>
      </c>
      <c r="AW49" s="11">
        <v>0.40200999999999998</v>
      </c>
      <c r="AX49" s="11">
        <v>0.43981999999999999</v>
      </c>
    </row>
    <row r="50" spans="38:50" ht="15.6" x14ac:dyDescent="0.3">
      <c r="AL50">
        <v>46</v>
      </c>
      <c r="AM50">
        <v>1.2600199999999999</v>
      </c>
      <c r="AN50">
        <v>1.0769599999999999</v>
      </c>
      <c r="AO50" s="11">
        <v>0.51290000000000002</v>
      </c>
      <c r="AP50" s="11">
        <v>1.1117699999999999</v>
      </c>
      <c r="AQ50" s="11">
        <v>0.36070999999999998</v>
      </c>
      <c r="AU50">
        <v>46</v>
      </c>
      <c r="AV50" s="11">
        <v>0.38965</v>
      </c>
      <c r="AW50" s="11">
        <v>0.56403999999999999</v>
      </c>
      <c r="AX50" s="11">
        <v>0.39281000000000005</v>
      </c>
    </row>
    <row r="51" spans="38:50" ht="15.6" x14ac:dyDescent="0.3">
      <c r="AL51">
        <v>47</v>
      </c>
      <c r="AM51">
        <v>1.21821</v>
      </c>
      <c r="AN51">
        <v>0.94286999999999999</v>
      </c>
      <c r="AO51">
        <v>0.58314999999999995</v>
      </c>
      <c r="AP51" s="11">
        <v>0.94177999999999995</v>
      </c>
      <c r="AQ51" s="11">
        <v>0.34963</v>
      </c>
      <c r="AU51">
        <v>47</v>
      </c>
      <c r="AV51" s="11">
        <v>0.33363999999999999</v>
      </c>
      <c r="AW51" s="11">
        <v>0.46431</v>
      </c>
      <c r="AX51" s="11">
        <v>0.30864999999999998</v>
      </c>
    </row>
    <row r="52" spans="38:50" ht="15.6" x14ac:dyDescent="0.3">
      <c r="AL52">
        <v>48</v>
      </c>
      <c r="AM52">
        <v>0.95505000000000007</v>
      </c>
      <c r="AN52">
        <v>1.0109300000000001</v>
      </c>
      <c r="AO52">
        <v>0.45689000000000002</v>
      </c>
      <c r="AP52" s="11">
        <v>1.18489</v>
      </c>
      <c r="AQ52" s="11">
        <v>0.48104000000000002</v>
      </c>
      <c r="AU52">
        <v>48</v>
      </c>
      <c r="AV52" s="11">
        <v>0.39561000000000002</v>
      </c>
      <c r="AW52" s="11">
        <v>0.55433999999999994</v>
      </c>
      <c r="AX52" s="11">
        <v>0.31526999999999999</v>
      </c>
    </row>
    <row r="53" spans="38:50" ht="15.6" x14ac:dyDescent="0.3">
      <c r="AL53">
        <v>49</v>
      </c>
      <c r="AM53">
        <v>1.3224900000000002</v>
      </c>
      <c r="AN53">
        <v>0.99875000000000003</v>
      </c>
      <c r="AO53">
        <v>0.46129999999999999</v>
      </c>
      <c r="AP53" s="11">
        <v>1.1945600000000001</v>
      </c>
      <c r="AQ53" s="11">
        <v>1.9264100000000002</v>
      </c>
      <c r="AU53">
        <v>49</v>
      </c>
      <c r="AV53" s="11">
        <v>0.44357000000000002</v>
      </c>
      <c r="AW53" s="11">
        <v>0.59394000000000002</v>
      </c>
      <c r="AX53">
        <v>0.32252000000000003</v>
      </c>
    </row>
    <row r="54" spans="38:50" ht="15.6" x14ac:dyDescent="0.3">
      <c r="AL54">
        <v>50</v>
      </c>
      <c r="AM54">
        <v>0.96970000000000001</v>
      </c>
      <c r="AN54">
        <v>1.0481699999999998</v>
      </c>
      <c r="AO54">
        <v>0.57530999999999999</v>
      </c>
      <c r="AP54">
        <v>1.3504800000000001</v>
      </c>
      <c r="AQ54" s="11">
        <v>0.64197000000000004</v>
      </c>
      <c r="AU54">
        <v>50</v>
      </c>
      <c r="AV54">
        <v>0.42574000000000001</v>
      </c>
      <c r="AW54" s="11">
        <v>0.62860000000000005</v>
      </c>
      <c r="AX54">
        <v>0.32227</v>
      </c>
    </row>
    <row r="55" spans="38:50" ht="15.6" x14ac:dyDescent="0.3">
      <c r="AL55">
        <v>51</v>
      </c>
      <c r="AM55">
        <v>0.97633999999999999</v>
      </c>
      <c r="AN55">
        <v>0.99785999999999997</v>
      </c>
      <c r="AO55">
        <v>0.58184000000000002</v>
      </c>
      <c r="AP55">
        <v>1.2164999999999999</v>
      </c>
      <c r="AQ55" s="11">
        <v>0.71309</v>
      </c>
      <c r="AU55">
        <v>51</v>
      </c>
      <c r="AV55">
        <v>0.47667000000000004</v>
      </c>
      <c r="AW55" s="11">
        <v>0.61559000000000008</v>
      </c>
      <c r="AX55">
        <v>0.54067999999999994</v>
      </c>
    </row>
    <row r="56" spans="38:50" ht="15.6" x14ac:dyDescent="0.3">
      <c r="AL56">
        <v>52</v>
      </c>
      <c r="AM56">
        <v>1.0880399999999999</v>
      </c>
      <c r="AN56">
        <v>1.0257000000000001</v>
      </c>
      <c r="AO56">
        <v>0.56835999999999998</v>
      </c>
      <c r="AP56">
        <v>1.05497</v>
      </c>
      <c r="AQ56" s="11">
        <v>0.77033000000000007</v>
      </c>
      <c r="AU56">
        <v>52</v>
      </c>
      <c r="AV56">
        <v>0.49445000000000006</v>
      </c>
      <c r="AW56" s="11">
        <v>0.70643999999999996</v>
      </c>
      <c r="AX56">
        <v>0.50168000000000001</v>
      </c>
    </row>
    <row r="57" spans="38:50" ht="15.6" x14ac:dyDescent="0.3">
      <c r="AL57">
        <v>53</v>
      </c>
      <c r="AM57">
        <v>1.1633100000000001</v>
      </c>
      <c r="AN57">
        <v>1.07494</v>
      </c>
      <c r="AO57">
        <v>0.48936000000000002</v>
      </c>
      <c r="AP57">
        <v>1.1045700000000001</v>
      </c>
      <c r="AQ57" s="11">
        <v>0.62966999999999995</v>
      </c>
      <c r="AU57">
        <v>53</v>
      </c>
      <c r="AV57">
        <v>0.32238</v>
      </c>
      <c r="AW57" s="11">
        <v>0.74686000000000008</v>
      </c>
      <c r="AX57">
        <v>0.43784000000000001</v>
      </c>
    </row>
    <row r="58" spans="38:50" ht="15.6" x14ac:dyDescent="0.3">
      <c r="AL58">
        <v>54</v>
      </c>
      <c r="AM58">
        <v>0.92442999999999997</v>
      </c>
      <c r="AN58">
        <v>1.0617400000000001</v>
      </c>
      <c r="AO58">
        <v>0.52686999999999995</v>
      </c>
      <c r="AP58">
        <v>1.0882699999999998</v>
      </c>
      <c r="AQ58" s="11">
        <v>0.62173</v>
      </c>
      <c r="AU58">
        <v>54</v>
      </c>
      <c r="AV58">
        <v>0.48559999999999998</v>
      </c>
      <c r="AW58" s="11">
        <v>0.76466000000000012</v>
      </c>
      <c r="AX58">
        <v>0.30146000000000001</v>
      </c>
    </row>
    <row r="59" spans="38:50" ht="15.6" x14ac:dyDescent="0.3">
      <c r="AL59">
        <v>55</v>
      </c>
      <c r="AM59">
        <v>0.98990999999999996</v>
      </c>
      <c r="AN59">
        <v>1.02884</v>
      </c>
      <c r="AO59">
        <v>0.62853000000000003</v>
      </c>
      <c r="AP59">
        <v>1.0812599999999999</v>
      </c>
      <c r="AQ59" s="11">
        <v>0.61424000000000001</v>
      </c>
      <c r="AU59">
        <v>55</v>
      </c>
      <c r="AV59">
        <v>0.53991</v>
      </c>
      <c r="AW59" s="11">
        <v>0.62490000000000001</v>
      </c>
      <c r="AX59">
        <v>0.43418999999999996</v>
      </c>
    </row>
    <row r="60" spans="38:50" ht="15.6" x14ac:dyDescent="0.3">
      <c r="AL60">
        <v>56</v>
      </c>
      <c r="AM60"/>
      <c r="AN60">
        <v>1.07193</v>
      </c>
      <c r="AO60">
        <v>0.50817000000000001</v>
      </c>
      <c r="AP60">
        <v>0.82740999999999998</v>
      </c>
      <c r="AQ60" s="11">
        <v>0.89079000000000008</v>
      </c>
      <c r="AU60">
        <v>56</v>
      </c>
      <c r="AV60">
        <v>0.44503000000000004</v>
      </c>
      <c r="AW60">
        <v>0.51927000000000001</v>
      </c>
      <c r="AX60">
        <v>0.40478999999999998</v>
      </c>
    </row>
    <row r="61" spans="38:50" ht="15.6" x14ac:dyDescent="0.3">
      <c r="AL61">
        <v>57</v>
      </c>
      <c r="AM61"/>
      <c r="AN61">
        <v>0.99724999999999997</v>
      </c>
      <c r="AO61">
        <v>0.62763000000000002</v>
      </c>
      <c r="AP61">
        <v>1.1525300000000001</v>
      </c>
      <c r="AQ61" s="11">
        <v>1.22847</v>
      </c>
      <c r="AU61">
        <v>57</v>
      </c>
      <c r="AV61">
        <v>0.46934999999999999</v>
      </c>
      <c r="AW61">
        <v>0.69950000000000001</v>
      </c>
      <c r="AX61">
        <v>0.54947999999999997</v>
      </c>
    </row>
    <row r="62" spans="38:50" ht="15.6" x14ac:dyDescent="0.3">
      <c r="AL62">
        <v>58</v>
      </c>
      <c r="AM62"/>
      <c r="AN62">
        <v>0.92015999999999998</v>
      </c>
      <c r="AO62">
        <v>0.56611</v>
      </c>
      <c r="AP62">
        <v>0.97438999999999998</v>
      </c>
      <c r="AQ62" s="11">
        <v>1.3472700000000002</v>
      </c>
      <c r="AU62">
        <v>58</v>
      </c>
      <c r="AV62">
        <v>0.49468000000000001</v>
      </c>
      <c r="AW62">
        <v>0.65301999999999993</v>
      </c>
      <c r="AX62">
        <v>0.377</v>
      </c>
    </row>
    <row r="63" spans="38:50" ht="15.6" x14ac:dyDescent="0.3">
      <c r="AL63">
        <v>59</v>
      </c>
      <c r="AM63"/>
      <c r="AN63"/>
      <c r="AO63">
        <v>0.55406</v>
      </c>
      <c r="AP63">
        <v>1.0254699999999999</v>
      </c>
      <c r="AQ63" s="11">
        <v>0.86992000000000003</v>
      </c>
      <c r="AU63">
        <v>59</v>
      </c>
      <c r="AV63">
        <v>0.47931000000000001</v>
      </c>
      <c r="AW63">
        <v>0.89287000000000005</v>
      </c>
      <c r="AX63">
        <v>0.49390000000000001</v>
      </c>
    </row>
    <row r="64" spans="38:50" ht="15.6" x14ac:dyDescent="0.3">
      <c r="AL64">
        <v>60</v>
      </c>
      <c r="AM64"/>
      <c r="AN64"/>
      <c r="AO64">
        <v>0.50236999999999998</v>
      </c>
      <c r="AP64">
        <v>1.0774900000000001</v>
      </c>
      <c r="AQ64">
        <v>0.73207</v>
      </c>
      <c r="AU64">
        <v>60</v>
      </c>
      <c r="AV64">
        <v>0.43929000000000001</v>
      </c>
      <c r="AW64">
        <v>0.77485999999999999</v>
      </c>
      <c r="AX64">
        <v>0.52871000000000001</v>
      </c>
    </row>
    <row r="65" spans="38:50" ht="15.6" x14ac:dyDescent="0.3">
      <c r="AL65">
        <v>61</v>
      </c>
      <c r="AM65"/>
      <c r="AN65"/>
      <c r="AO65">
        <v>0.42826000000000003</v>
      </c>
      <c r="AP65">
        <v>1.1673</v>
      </c>
      <c r="AQ65">
        <v>0.90547</v>
      </c>
      <c r="AU65">
        <v>61</v>
      </c>
      <c r="AV65">
        <v>0.40119000000000005</v>
      </c>
      <c r="AW65">
        <v>0.71504999999999996</v>
      </c>
      <c r="AX65">
        <v>0.40113000000000004</v>
      </c>
    </row>
    <row r="66" spans="38:50" ht="15.6" x14ac:dyDescent="0.3">
      <c r="AL66">
        <v>62</v>
      </c>
      <c r="AM66"/>
      <c r="AN66"/>
      <c r="AO66"/>
      <c r="AP66">
        <v>1.0427599999999999</v>
      </c>
      <c r="AQ66">
        <v>0.70883000000000007</v>
      </c>
      <c r="AU66">
        <v>62</v>
      </c>
      <c r="AV66">
        <v>0.36769000000000002</v>
      </c>
      <c r="AW66">
        <v>0.72846999999999995</v>
      </c>
      <c r="AX66">
        <v>0.48519000000000001</v>
      </c>
    </row>
    <row r="67" spans="38:50" ht="15.6" x14ac:dyDescent="0.3">
      <c r="AL67">
        <v>63</v>
      </c>
      <c r="AM67"/>
      <c r="AN67"/>
      <c r="AO67"/>
      <c r="AP67">
        <v>1.1396599999999999</v>
      </c>
      <c r="AQ67">
        <v>0.95096999999999998</v>
      </c>
      <c r="AU67">
        <v>63</v>
      </c>
      <c r="AV67">
        <v>0.33457999999999999</v>
      </c>
      <c r="AW67">
        <v>0.75814000000000004</v>
      </c>
      <c r="AX67">
        <v>0.46087999999999996</v>
      </c>
    </row>
    <row r="68" spans="38:50" ht="15.6" x14ac:dyDescent="0.3">
      <c r="AL68">
        <v>64</v>
      </c>
      <c r="AM68"/>
      <c r="AN68"/>
      <c r="AO68"/>
      <c r="AP68"/>
      <c r="AQ68">
        <v>0.67294999999999994</v>
      </c>
      <c r="AU68">
        <v>64</v>
      </c>
      <c r="AV68">
        <v>0.49117</v>
      </c>
      <c r="AW68">
        <v>0.64151999999999998</v>
      </c>
      <c r="AX68"/>
    </row>
    <row r="69" spans="38:50" ht="15.6" x14ac:dyDescent="0.3">
      <c r="AL69">
        <v>65</v>
      </c>
      <c r="AM69"/>
      <c r="AN69"/>
      <c r="AO69"/>
      <c r="AP69"/>
      <c r="AQ69">
        <v>0.63275999999999999</v>
      </c>
      <c r="AU69">
        <v>65</v>
      </c>
      <c r="AV69"/>
      <c r="AW69">
        <v>0.57757000000000003</v>
      </c>
      <c r="AX69"/>
    </row>
    <row r="70" spans="38:50" ht="15.6" x14ac:dyDescent="0.3">
      <c r="AL70">
        <v>66</v>
      </c>
      <c r="AM70"/>
      <c r="AN70"/>
      <c r="AO70"/>
      <c r="AP70"/>
      <c r="AQ70">
        <v>0.65373999999999999</v>
      </c>
      <c r="AU70">
        <v>66</v>
      </c>
      <c r="AV70"/>
      <c r="AW70">
        <v>0.67571999999999988</v>
      </c>
      <c r="AX70"/>
    </row>
    <row r="71" spans="38:50" ht="15.6" x14ac:dyDescent="0.3">
      <c r="AL71">
        <v>67</v>
      </c>
      <c r="AM71"/>
      <c r="AN71"/>
      <c r="AO71"/>
      <c r="AP71"/>
      <c r="AQ71">
        <v>0.64361000000000002</v>
      </c>
      <c r="AU71">
        <v>67</v>
      </c>
      <c r="AV71"/>
      <c r="AW71">
        <v>0.68927000000000005</v>
      </c>
      <c r="AX71"/>
    </row>
    <row r="72" spans="38:50" ht="15.6" x14ac:dyDescent="0.3">
      <c r="AL72">
        <v>68</v>
      </c>
      <c r="AM72"/>
      <c r="AN72"/>
      <c r="AO72"/>
      <c r="AP72"/>
      <c r="AQ72">
        <v>0.58833999999999997</v>
      </c>
      <c r="AU72">
        <v>68</v>
      </c>
      <c r="AV72"/>
      <c r="AW72">
        <v>0.67103000000000002</v>
      </c>
      <c r="AX72"/>
    </row>
    <row r="73" spans="38:50" ht="15.6" x14ac:dyDescent="0.3">
      <c r="AL73">
        <v>69</v>
      </c>
      <c r="AM73"/>
      <c r="AN73"/>
      <c r="AO73"/>
      <c r="AP73"/>
      <c r="AQ73">
        <v>0.60060000000000002</v>
      </c>
      <c r="AU73">
        <v>69</v>
      </c>
      <c r="AV73"/>
      <c r="AW73">
        <v>0.7077</v>
      </c>
      <c r="AX73"/>
    </row>
    <row r="74" spans="38:50" ht="15.6" x14ac:dyDescent="0.3">
      <c r="AL74">
        <v>70</v>
      </c>
      <c r="AM74"/>
      <c r="AN74"/>
      <c r="AO74"/>
      <c r="AP74"/>
      <c r="AQ74">
        <v>0.59424999999999994</v>
      </c>
      <c r="AU74">
        <v>70</v>
      </c>
      <c r="AV74"/>
      <c r="AW74">
        <v>0.64335000000000009</v>
      </c>
      <c r="AX74"/>
    </row>
    <row r="75" spans="38:50" ht="15.6" x14ac:dyDescent="0.3">
      <c r="AL75">
        <v>71</v>
      </c>
      <c r="AM75"/>
      <c r="AN75"/>
      <c r="AO75"/>
      <c r="AP75"/>
      <c r="AQ75">
        <v>0.51590000000000003</v>
      </c>
      <c r="AU75">
        <v>71</v>
      </c>
      <c r="AV75"/>
      <c r="AW75"/>
      <c r="AX75"/>
    </row>
    <row r="76" spans="38:50" ht="15.6" x14ac:dyDescent="0.3">
      <c r="AL76">
        <v>72</v>
      </c>
      <c r="AM76"/>
      <c r="AN76"/>
      <c r="AO76"/>
      <c r="AP76"/>
      <c r="AQ76">
        <v>0.55280000000000007</v>
      </c>
      <c r="AU76">
        <v>72</v>
      </c>
      <c r="AV76"/>
      <c r="AW76"/>
      <c r="AX76"/>
    </row>
    <row r="77" spans="38:50" ht="15.6" x14ac:dyDescent="0.3">
      <c r="AL77">
        <v>73</v>
      </c>
      <c r="AM77"/>
      <c r="AN77"/>
      <c r="AO77"/>
      <c r="AP77"/>
      <c r="AQ77">
        <v>0.47505999999999998</v>
      </c>
      <c r="AU77">
        <v>73</v>
      </c>
      <c r="AV77"/>
      <c r="AW77"/>
      <c r="AX77"/>
    </row>
    <row r="78" spans="38:50" ht="15.6" x14ac:dyDescent="0.3">
      <c r="AL78">
        <v>74</v>
      </c>
      <c r="AM78"/>
      <c r="AN78"/>
      <c r="AO78"/>
      <c r="AP78"/>
      <c r="AQ78">
        <v>0.56042999999999998</v>
      </c>
      <c r="AU78">
        <v>74</v>
      </c>
      <c r="AV78"/>
      <c r="AW78"/>
      <c r="AX78"/>
    </row>
    <row r="79" spans="38:50" ht="15.6" x14ac:dyDescent="0.3">
      <c r="AL79">
        <v>75</v>
      </c>
      <c r="AM79"/>
      <c r="AN79"/>
      <c r="AO79"/>
      <c r="AP79"/>
      <c r="AQ79"/>
      <c r="AU79">
        <v>75</v>
      </c>
      <c r="AV79"/>
      <c r="AW79"/>
      <c r="AX79"/>
    </row>
  </sheetData>
  <mergeCells count="15">
    <mergeCell ref="U15:Y15"/>
    <mergeCell ref="AD15:AH15"/>
    <mergeCell ref="F21:M21"/>
    <mergeCell ref="AL1:AQ1"/>
    <mergeCell ref="AU1:AX1"/>
    <mergeCell ref="AL2:AQ2"/>
    <mergeCell ref="AU2:AX2"/>
    <mergeCell ref="U14:Y14"/>
    <mergeCell ref="AD14:AH14"/>
    <mergeCell ref="F1:G1"/>
    <mergeCell ref="J1:Q1"/>
    <mergeCell ref="U1:Y1"/>
    <mergeCell ref="U2:Y2"/>
    <mergeCell ref="AD1:AH1"/>
    <mergeCell ref="AD2:A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2494-44BE-432B-88FB-1C2D294320A6}">
  <dimension ref="A1:AT109"/>
  <sheetViews>
    <sheetView zoomScale="70" zoomScaleNormal="70" workbookViewId="0">
      <selection activeCell="F22" sqref="F22:M22"/>
    </sheetView>
  </sheetViews>
  <sheetFormatPr defaultColWidth="21.6640625" defaultRowHeight="15" x14ac:dyDescent="0.25"/>
  <cols>
    <col min="1" max="7" width="21.6640625" style="2"/>
    <col min="8" max="8" width="21.6640625" style="2" customWidth="1"/>
    <col min="9" max="9" width="21.6640625" style="2"/>
    <col min="10" max="11" width="8.44140625" style="2" customWidth="1"/>
    <col min="12" max="13" width="9.88671875" style="2" customWidth="1"/>
    <col min="14" max="14" width="21.6640625" style="2"/>
    <col min="15" max="15" width="23.88671875" style="2" customWidth="1"/>
    <col min="16" max="16" width="21.6640625" style="2"/>
    <col min="17" max="17" width="8.44140625" style="2" customWidth="1"/>
    <col min="18" max="18" width="13.33203125" style="2" customWidth="1"/>
    <col min="19" max="19" width="4.5546875" style="2" customWidth="1"/>
    <col min="20" max="20" width="7.109375" style="2" customWidth="1"/>
    <col min="21" max="21" width="8" style="2" customWidth="1"/>
    <col min="22" max="22" width="15.44140625" style="2" customWidth="1"/>
    <col min="23" max="29" width="21.6640625" style="2"/>
    <col min="30" max="30" width="8.77734375" style="2" customWidth="1"/>
    <col min="31" max="31" width="11.88671875" style="2" customWidth="1"/>
    <col min="32" max="16384" width="21.6640625" style="2"/>
  </cols>
  <sheetData>
    <row r="1" spans="1:46" s="10" customFormat="1" ht="15.6" x14ac:dyDescent="0.3">
      <c r="A1" s="32" t="s">
        <v>31</v>
      </c>
      <c r="B1" s="32"/>
      <c r="C1" s="32"/>
      <c r="D1" s="9"/>
      <c r="E1" s="9"/>
      <c r="F1" s="32" t="s">
        <v>44</v>
      </c>
      <c r="G1" s="32"/>
      <c r="H1" s="2"/>
      <c r="I1" s="2"/>
      <c r="J1" s="32" t="s">
        <v>52</v>
      </c>
      <c r="K1" s="32"/>
      <c r="L1" s="32"/>
      <c r="M1" s="32"/>
      <c r="N1" s="32"/>
      <c r="O1" s="32"/>
      <c r="P1" s="32"/>
      <c r="Q1" s="32"/>
      <c r="V1" s="28" t="s">
        <v>74</v>
      </c>
      <c r="W1" s="28"/>
      <c r="X1" s="28"/>
      <c r="Y1" s="28"/>
      <c r="Z1" s="28"/>
      <c r="AA1" s="28"/>
      <c r="AD1" s="29" t="s">
        <v>60</v>
      </c>
      <c r="AE1" s="29"/>
      <c r="AF1" s="29"/>
      <c r="AG1" s="29"/>
      <c r="AJ1" s="28" t="s">
        <v>103</v>
      </c>
      <c r="AK1" s="28"/>
      <c r="AL1" s="28"/>
      <c r="AM1" s="28"/>
      <c r="AN1" s="28"/>
      <c r="AP1" s="28" t="s">
        <v>103</v>
      </c>
      <c r="AQ1" s="28"/>
      <c r="AR1" s="28"/>
      <c r="AS1" s="28"/>
      <c r="AT1" s="28"/>
    </row>
    <row r="2" spans="1:46" ht="16.2" thickBot="1" x14ac:dyDescent="0.35">
      <c r="K2" s="1" t="s">
        <v>45</v>
      </c>
      <c r="L2" s="1" t="s">
        <v>5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V2" s="31" t="s">
        <v>56</v>
      </c>
      <c r="W2" s="31"/>
      <c r="X2" s="31"/>
      <c r="Y2" s="31"/>
      <c r="Z2" s="31"/>
      <c r="AA2" s="31"/>
      <c r="AD2" s="22"/>
      <c r="AE2" s="31" t="s">
        <v>56</v>
      </c>
      <c r="AF2" s="31"/>
      <c r="AG2" s="31"/>
      <c r="AJ2" s="37"/>
      <c r="AK2" s="37"/>
      <c r="AL2" s="37"/>
      <c r="AM2" s="37"/>
      <c r="AN2" s="37"/>
      <c r="AP2" s="37"/>
      <c r="AQ2" s="37"/>
      <c r="AR2" s="37"/>
      <c r="AS2" s="37"/>
      <c r="AT2" s="37"/>
    </row>
    <row r="3" spans="1:46" ht="16.8" thickTop="1" thickBot="1" x14ac:dyDescent="0.35">
      <c r="A3" s="2" t="s">
        <v>95</v>
      </c>
      <c r="B3" s="2" t="s">
        <v>129</v>
      </c>
      <c r="E3" s="1"/>
      <c r="F3" s="6" t="s">
        <v>0</v>
      </c>
      <c r="G3" s="5" t="s">
        <v>56</v>
      </c>
      <c r="H3" s="13"/>
      <c r="I3" s="13"/>
      <c r="J3" s="6" t="s">
        <v>66</v>
      </c>
      <c r="K3" s="5" t="s">
        <v>19</v>
      </c>
      <c r="L3" s="5" t="s">
        <v>51</v>
      </c>
      <c r="M3" s="5">
        <v>4.5</v>
      </c>
      <c r="N3" s="5">
        <v>4.5</v>
      </c>
      <c r="O3" s="5">
        <v>0</v>
      </c>
      <c r="P3" s="5">
        <v>7.5</v>
      </c>
      <c r="Q3" s="5" t="s">
        <v>51</v>
      </c>
      <c r="V3" s="2" t="s">
        <v>55</v>
      </c>
      <c r="W3" s="2" t="s">
        <v>69</v>
      </c>
      <c r="X3" s="2" t="s">
        <v>70</v>
      </c>
      <c r="Y3" s="2" t="s">
        <v>71</v>
      </c>
      <c r="Z3" s="2" t="s">
        <v>72</v>
      </c>
      <c r="AA3" s="2" t="s">
        <v>73</v>
      </c>
      <c r="AD3" s="8" t="s">
        <v>55</v>
      </c>
      <c r="AE3" s="8" t="s">
        <v>77</v>
      </c>
      <c r="AF3" s="8" t="s">
        <v>78</v>
      </c>
      <c r="AG3" s="8" t="s">
        <v>79</v>
      </c>
      <c r="AJ3" s="38" t="s">
        <v>57</v>
      </c>
      <c r="AK3" s="38" t="s">
        <v>100</v>
      </c>
      <c r="AL3" s="38" t="s">
        <v>58</v>
      </c>
      <c r="AM3" s="38" t="s">
        <v>54</v>
      </c>
      <c r="AN3" s="38" t="s">
        <v>101</v>
      </c>
      <c r="AP3" s="38" t="s">
        <v>57</v>
      </c>
      <c r="AQ3" s="38" t="s">
        <v>100</v>
      </c>
      <c r="AR3" s="38" t="s">
        <v>58</v>
      </c>
      <c r="AS3" s="38" t="s">
        <v>54</v>
      </c>
      <c r="AT3" s="38" t="s">
        <v>101</v>
      </c>
    </row>
    <row r="4" spans="1:46" ht="16.2" thickTop="1" x14ac:dyDescent="0.3">
      <c r="E4" s="1"/>
      <c r="F4" s="6"/>
      <c r="G4" s="5"/>
      <c r="H4" s="13"/>
      <c r="I4" s="13"/>
      <c r="J4" s="6" t="s">
        <v>53</v>
      </c>
      <c r="K4" s="5" t="s">
        <v>19</v>
      </c>
      <c r="L4" s="5">
        <v>0.39285700000000001</v>
      </c>
      <c r="M4" s="5">
        <v>3.8</v>
      </c>
      <c r="N4" s="5">
        <v>5.6669999999999998</v>
      </c>
      <c r="O4" s="5">
        <v>-1.867</v>
      </c>
      <c r="P4" s="5">
        <v>4</v>
      </c>
      <c r="Q4" s="5" t="s">
        <v>51</v>
      </c>
      <c r="R4" s="4"/>
      <c r="V4" s="19">
        <v>0</v>
      </c>
      <c r="W4" s="19">
        <v>349.44476300000002</v>
      </c>
      <c r="X4" s="19">
        <v>307.23809799999998</v>
      </c>
      <c r="Y4" s="19">
        <v>309.07202100000001</v>
      </c>
      <c r="Z4" s="19">
        <v>304.44982900000002</v>
      </c>
      <c r="AA4" s="19">
        <v>295.653595</v>
      </c>
      <c r="AD4">
        <v>0</v>
      </c>
      <c r="AE4">
        <v>194.43872099999999</v>
      </c>
      <c r="AF4">
        <v>349.87570199999999</v>
      </c>
      <c r="AG4">
        <v>380.221405</v>
      </c>
      <c r="AJ4" s="41" t="s">
        <v>69</v>
      </c>
      <c r="AK4" s="41">
        <v>350.43657000000002</v>
      </c>
      <c r="AL4" s="41">
        <v>335.5018</v>
      </c>
      <c r="AM4" s="41">
        <v>331.27614</v>
      </c>
      <c r="AN4" s="41">
        <v>326.84526</v>
      </c>
      <c r="AP4" s="39" t="s">
        <v>69</v>
      </c>
      <c r="AQ4" s="41">
        <f>(AK4*100)/$AK4</f>
        <v>99.999999999999986</v>
      </c>
      <c r="AR4" s="41">
        <f t="shared" ref="AR4:AT9" si="0">(AL4*100)/$AK4</f>
        <v>95.738238734616075</v>
      </c>
      <c r="AS4" s="41">
        <f t="shared" si="0"/>
        <v>94.532411386174672</v>
      </c>
      <c r="AT4" s="41">
        <f t="shared" si="0"/>
        <v>93.268022797963113</v>
      </c>
    </row>
    <row r="5" spans="1:46" ht="15.6" x14ac:dyDescent="0.3">
      <c r="A5" s="2" t="s">
        <v>131</v>
      </c>
      <c r="E5" s="1"/>
      <c r="F5" s="6" t="s">
        <v>3</v>
      </c>
      <c r="G5" s="5" t="s">
        <v>125</v>
      </c>
      <c r="H5" s="13"/>
      <c r="I5" s="13"/>
      <c r="J5" s="6" t="s">
        <v>54</v>
      </c>
      <c r="K5" s="5" t="s">
        <v>19</v>
      </c>
      <c r="L5" s="5">
        <v>0.39285700000000001</v>
      </c>
      <c r="M5" s="5">
        <v>3.8</v>
      </c>
      <c r="N5" s="5">
        <v>5.6669999999999998</v>
      </c>
      <c r="O5" s="5">
        <v>-1.867</v>
      </c>
      <c r="P5" s="5">
        <v>4</v>
      </c>
      <c r="Q5" s="5" t="s">
        <v>51</v>
      </c>
      <c r="R5" s="4"/>
      <c r="V5" s="19">
        <v>1</v>
      </c>
      <c r="W5" s="19">
        <v>344.41922</v>
      </c>
      <c r="X5" s="19">
        <v>260.01825000000002</v>
      </c>
      <c r="Y5" s="19">
        <v>320.58575400000001</v>
      </c>
      <c r="Z5" s="19">
        <v>322.98654199999999</v>
      </c>
      <c r="AA5" s="19">
        <v>282.50863600000002</v>
      </c>
      <c r="AD5">
        <v>1</v>
      </c>
      <c r="AE5">
        <v>243.78779599999999</v>
      </c>
      <c r="AF5">
        <v>347.331818</v>
      </c>
      <c r="AG5">
        <v>387.76959199999999</v>
      </c>
      <c r="AJ5" s="39" t="s">
        <v>70</v>
      </c>
      <c r="AK5" s="39">
        <v>285.77539999999999</v>
      </c>
      <c r="AL5" s="39">
        <v>279.28381000000002</v>
      </c>
      <c r="AM5" s="39">
        <v>286.57562000000001</v>
      </c>
      <c r="AN5" s="39">
        <v>289.00114000000002</v>
      </c>
      <c r="AP5" s="39" t="s">
        <v>70</v>
      </c>
      <c r="AQ5" s="39">
        <f t="shared" ref="AQ5:AQ8" si="1">(AK5*100)/$AK5</f>
        <v>100</v>
      </c>
      <c r="AR5" s="39">
        <f t="shared" si="0"/>
        <v>97.728429388953714</v>
      </c>
      <c r="AS5" s="39">
        <f t="shared" si="0"/>
        <v>100.2800171043414</v>
      </c>
      <c r="AT5" s="39">
        <f t="shared" si="0"/>
        <v>101.12876755661965</v>
      </c>
    </row>
    <row r="6" spans="1:46" ht="15" customHeight="1" x14ac:dyDescent="0.3">
      <c r="E6" s="1"/>
      <c r="F6" s="6" t="s">
        <v>2</v>
      </c>
      <c r="G6" s="5" t="s">
        <v>2</v>
      </c>
      <c r="H6" s="13"/>
      <c r="I6" s="13"/>
      <c r="J6" s="6" t="s">
        <v>67</v>
      </c>
      <c r="K6" s="5" t="s">
        <v>19</v>
      </c>
      <c r="L6" s="5">
        <v>0.25</v>
      </c>
      <c r="M6" s="5">
        <v>3.6</v>
      </c>
      <c r="N6" s="5">
        <v>6</v>
      </c>
      <c r="O6" s="5">
        <v>-2.4</v>
      </c>
      <c r="P6" s="5">
        <v>3</v>
      </c>
      <c r="Q6" s="5" t="s">
        <v>51</v>
      </c>
      <c r="R6" s="4"/>
      <c r="V6" s="19">
        <v>2</v>
      </c>
      <c r="W6" s="19">
        <v>329.65316799999999</v>
      </c>
      <c r="X6" s="19">
        <v>296.53417999999999</v>
      </c>
      <c r="Y6" s="19">
        <v>306.95010400000001</v>
      </c>
      <c r="Z6" s="19">
        <v>287.463257</v>
      </c>
      <c r="AA6" s="19">
        <v>310.99273699999998</v>
      </c>
      <c r="AD6">
        <v>2</v>
      </c>
      <c r="AE6">
        <v>242.683762</v>
      </c>
      <c r="AF6">
        <v>362.08471700000001</v>
      </c>
      <c r="AG6">
        <v>380.47222900000003</v>
      </c>
      <c r="AJ6" s="39" t="s">
        <v>71</v>
      </c>
      <c r="AK6" s="39">
        <v>340.97552000000002</v>
      </c>
      <c r="AL6" s="39">
        <v>337.59582</v>
      </c>
      <c r="AM6" s="39">
        <v>312.66672</v>
      </c>
      <c r="AN6" s="39">
        <v>323.09366</v>
      </c>
      <c r="AP6" s="39" t="s">
        <v>71</v>
      </c>
      <c r="AQ6" s="39">
        <f t="shared" si="1"/>
        <v>100</v>
      </c>
      <c r="AR6" s="39">
        <f t="shared" si="0"/>
        <v>99.008814474423261</v>
      </c>
      <c r="AS6" s="39">
        <f t="shared" si="0"/>
        <v>91.697703107836006</v>
      </c>
      <c r="AT6" s="39">
        <f t="shared" si="0"/>
        <v>94.755676301923373</v>
      </c>
    </row>
    <row r="7" spans="1:46" ht="15.6" x14ac:dyDescent="0.3">
      <c r="A7" s="2" t="s">
        <v>24</v>
      </c>
      <c r="E7" s="1"/>
      <c r="F7" s="6" t="s">
        <v>1</v>
      </c>
      <c r="G7" s="5" t="s">
        <v>23</v>
      </c>
      <c r="H7" s="13"/>
      <c r="I7" s="13"/>
      <c r="J7" s="4"/>
      <c r="K7" s="4"/>
      <c r="M7" s="1"/>
      <c r="N7" s="1"/>
      <c r="O7" s="6"/>
      <c r="P7" s="5"/>
      <c r="Q7" s="4"/>
      <c r="R7" s="4"/>
      <c r="V7" s="19">
        <v>3</v>
      </c>
      <c r="W7" s="19">
        <v>328.77941900000002</v>
      </c>
      <c r="X7" s="19">
        <v>295.188782</v>
      </c>
      <c r="Y7" s="19">
        <v>317.28598</v>
      </c>
      <c r="Z7" s="19">
        <v>290.916718</v>
      </c>
      <c r="AA7" s="19">
        <v>299.03311200000002</v>
      </c>
      <c r="AD7">
        <v>3</v>
      </c>
      <c r="AE7">
        <v>270.271637</v>
      </c>
      <c r="AF7">
        <v>352.134094</v>
      </c>
      <c r="AG7">
        <v>385.90566999999999</v>
      </c>
      <c r="AJ7" s="39" t="s">
        <v>72</v>
      </c>
      <c r="AK7" s="39">
        <v>278.40654000000001</v>
      </c>
      <c r="AL7" s="39">
        <v>355.40971999999999</v>
      </c>
      <c r="AM7" s="39">
        <v>289.86892</v>
      </c>
      <c r="AN7" s="39">
        <v>303.60766000000001</v>
      </c>
      <c r="AP7" s="39" t="s">
        <v>72</v>
      </c>
      <c r="AQ7" s="39">
        <f t="shared" si="1"/>
        <v>100</v>
      </c>
      <c r="AR7" s="39">
        <f t="shared" si="0"/>
        <v>127.65853848117217</v>
      </c>
      <c r="AS7" s="39">
        <f t="shared" si="0"/>
        <v>104.11713747816412</v>
      </c>
      <c r="AT7" s="39">
        <f t="shared" si="0"/>
        <v>109.05191379484117</v>
      </c>
    </row>
    <row r="8" spans="1:46" ht="16.2" thickBot="1" x14ac:dyDescent="0.35">
      <c r="E8" s="1"/>
      <c r="F8" s="6"/>
      <c r="G8" s="5"/>
      <c r="H8" s="13"/>
      <c r="I8" s="13"/>
      <c r="J8" s="4"/>
      <c r="K8" s="4"/>
      <c r="M8" s="1"/>
      <c r="N8" s="1"/>
      <c r="O8" s="6"/>
      <c r="P8" s="5"/>
      <c r="V8" s="19">
        <v>4</v>
      </c>
      <c r="W8" s="19">
        <v>338.13656600000002</v>
      </c>
      <c r="X8" s="19">
        <v>298.78747600000003</v>
      </c>
      <c r="Y8" s="19">
        <v>323.207672</v>
      </c>
      <c r="Z8" s="19">
        <v>276.24633799999998</v>
      </c>
      <c r="AA8" s="19">
        <v>301.02099600000003</v>
      </c>
      <c r="AD8">
        <v>4</v>
      </c>
      <c r="AE8">
        <v>264.49838299999999</v>
      </c>
      <c r="AF8">
        <v>355.94671599999998</v>
      </c>
      <c r="AG8">
        <v>386.78771999999998</v>
      </c>
      <c r="AJ8" s="40" t="s">
        <v>73</v>
      </c>
      <c r="AK8" s="40">
        <v>340.42360000000002</v>
      </c>
      <c r="AL8" s="40">
        <v>324.52839</v>
      </c>
      <c r="AM8" s="40">
        <v>297.21260999999998</v>
      </c>
      <c r="AN8" s="40">
        <v>313.7235</v>
      </c>
      <c r="AP8" s="40" t="s">
        <v>73</v>
      </c>
      <c r="AQ8" s="40">
        <f t="shared" si="1"/>
        <v>100</v>
      </c>
      <c r="AR8" s="40">
        <f t="shared" si="0"/>
        <v>95.330755564537824</v>
      </c>
      <c r="AS8" s="40">
        <f t="shared" si="0"/>
        <v>87.306699653020516</v>
      </c>
      <c r="AT8" s="40">
        <f t="shared" si="0"/>
        <v>92.156801114846317</v>
      </c>
    </row>
    <row r="9" spans="1:46" ht="16.2" thickTop="1" x14ac:dyDescent="0.3">
      <c r="A9" s="2" t="s">
        <v>25</v>
      </c>
      <c r="E9" s="1"/>
      <c r="F9" s="6" t="s">
        <v>32</v>
      </c>
      <c r="G9" s="5"/>
      <c r="H9" s="13"/>
      <c r="I9" s="13"/>
      <c r="M9" s="1"/>
      <c r="N9" s="1"/>
      <c r="O9" s="6"/>
      <c r="P9" s="5"/>
      <c r="V9" s="19">
        <v>5</v>
      </c>
      <c r="W9" s="19">
        <v>335.92511000000002</v>
      </c>
      <c r="X9" s="19">
        <v>290.804779</v>
      </c>
      <c r="Y9" s="19">
        <v>335.54153400000001</v>
      </c>
      <c r="Z9" s="19">
        <v>295.13150000000002</v>
      </c>
      <c r="AA9" s="19">
        <v>357.21508799999998</v>
      </c>
      <c r="AD9">
        <v>5</v>
      </c>
      <c r="AE9">
        <v>258.39932299999998</v>
      </c>
      <c r="AF9">
        <v>325.68832400000002</v>
      </c>
      <c r="AG9">
        <v>388.61917099999999</v>
      </c>
      <c r="AR9" s="50"/>
    </row>
    <row r="10" spans="1:46" ht="15.6" x14ac:dyDescent="0.3">
      <c r="E10" s="1"/>
      <c r="F10" s="6" t="s">
        <v>33</v>
      </c>
      <c r="G10" s="5" t="s">
        <v>34</v>
      </c>
      <c r="H10" s="13"/>
      <c r="I10" s="13"/>
      <c r="M10" s="1"/>
      <c r="N10" s="1"/>
      <c r="O10" s="6"/>
      <c r="P10" s="5"/>
      <c r="V10" s="19">
        <v>6</v>
      </c>
      <c r="W10" s="19">
        <v>336.52038599999997</v>
      </c>
      <c r="X10" s="19">
        <v>288.17306500000001</v>
      </c>
      <c r="Y10" s="19">
        <v>336.01715100000001</v>
      </c>
      <c r="Z10" s="19">
        <v>295.75640900000002</v>
      </c>
      <c r="AA10" s="19">
        <v>328.32815599999998</v>
      </c>
      <c r="AD10">
        <v>6</v>
      </c>
      <c r="AE10">
        <v>270.01010100000002</v>
      </c>
      <c r="AF10">
        <v>342.57626299999998</v>
      </c>
      <c r="AG10">
        <v>392.84234600000002</v>
      </c>
    </row>
    <row r="11" spans="1:46" ht="15.6" x14ac:dyDescent="0.3">
      <c r="A11" s="2" t="s">
        <v>26</v>
      </c>
      <c r="B11" s="2" t="s">
        <v>27</v>
      </c>
      <c r="C11" s="2" t="s">
        <v>28</v>
      </c>
      <c r="E11" s="1"/>
      <c r="F11" s="6" t="s">
        <v>35</v>
      </c>
      <c r="G11" s="5" t="s">
        <v>36</v>
      </c>
      <c r="H11" s="54"/>
      <c r="I11" s="54"/>
      <c r="J11" s="36"/>
      <c r="M11" s="1"/>
      <c r="N11" s="1"/>
      <c r="O11" s="6"/>
      <c r="P11" s="5"/>
      <c r="V11" s="19">
        <v>7</v>
      </c>
      <c r="W11" s="19">
        <v>340.303741</v>
      </c>
      <c r="X11" s="19">
        <v>314.30471799999998</v>
      </c>
      <c r="Y11" s="19">
        <v>342.73577899999998</v>
      </c>
      <c r="Z11" s="19">
        <v>275.76507600000002</v>
      </c>
      <c r="AA11" s="19">
        <v>379.40277099999997</v>
      </c>
      <c r="AD11">
        <v>7</v>
      </c>
      <c r="AE11">
        <v>270.44506799999999</v>
      </c>
      <c r="AF11">
        <v>329.940674</v>
      </c>
      <c r="AG11">
        <v>385.88122600000003</v>
      </c>
    </row>
    <row r="12" spans="1:46" ht="15.6" x14ac:dyDescent="0.3">
      <c r="E12" s="1"/>
      <c r="F12" s="6" t="s">
        <v>37</v>
      </c>
      <c r="G12" s="5" t="s">
        <v>38</v>
      </c>
      <c r="H12" s="54"/>
      <c r="I12" s="54"/>
      <c r="J12" s="36"/>
      <c r="M12" s="1"/>
      <c r="N12" s="1"/>
      <c r="O12" s="6"/>
      <c r="P12" s="5"/>
      <c r="V12" s="19">
        <v>8</v>
      </c>
      <c r="W12" s="19">
        <v>345.21237200000002</v>
      </c>
      <c r="X12" s="19">
        <v>286.092804</v>
      </c>
      <c r="Y12" s="19">
        <v>343.62158199999999</v>
      </c>
      <c r="Z12" s="19">
        <v>313.73269699999997</v>
      </c>
      <c r="AA12" s="19">
        <v>307.48529100000002</v>
      </c>
      <c r="AD12">
        <v>8</v>
      </c>
      <c r="AE12">
        <v>261.70556599999998</v>
      </c>
      <c r="AF12">
        <v>347.03527800000001</v>
      </c>
      <c r="AG12">
        <v>388.121735</v>
      </c>
      <c r="AJ12" s="29" t="s">
        <v>104</v>
      </c>
      <c r="AK12" s="29"/>
      <c r="AL12" s="29"/>
      <c r="AM12" s="29"/>
      <c r="AN12" s="29"/>
      <c r="AO12"/>
      <c r="AP12" s="29" t="s">
        <v>104</v>
      </c>
      <c r="AQ12" s="29"/>
      <c r="AR12" s="29"/>
      <c r="AS12" s="29"/>
      <c r="AT12" s="29"/>
    </row>
    <row r="13" spans="1:46" ht="16.2" thickBot="1" x14ac:dyDescent="0.35">
      <c r="A13" s="2" t="s">
        <v>29</v>
      </c>
      <c r="B13" s="2" t="s">
        <v>30</v>
      </c>
      <c r="C13" s="2" t="s">
        <v>130</v>
      </c>
      <c r="E13" s="1"/>
      <c r="F13" s="6" t="s">
        <v>39</v>
      </c>
      <c r="G13" s="5" t="s">
        <v>40</v>
      </c>
      <c r="H13" s="54"/>
      <c r="I13" s="54"/>
      <c r="J13" s="36"/>
      <c r="M13" s="1"/>
      <c r="N13" s="1"/>
      <c r="O13" s="6"/>
      <c r="P13" s="5"/>
      <c r="V13" s="19">
        <v>9</v>
      </c>
      <c r="W13" s="19">
        <v>331.54345699999999</v>
      </c>
      <c r="X13" s="19">
        <v>292.65304600000002</v>
      </c>
      <c r="Y13" s="19">
        <v>338.39547700000003</v>
      </c>
      <c r="Z13" s="19">
        <v>303.68420400000002</v>
      </c>
      <c r="AA13" s="19">
        <v>307.665436</v>
      </c>
      <c r="AD13">
        <v>9</v>
      </c>
      <c r="AE13">
        <v>269.01119999999997</v>
      </c>
      <c r="AF13">
        <v>338.50030500000003</v>
      </c>
      <c r="AG13">
        <v>390.38952599999999</v>
      </c>
      <c r="AJ13" s="37"/>
      <c r="AK13" s="37"/>
      <c r="AL13" s="37"/>
      <c r="AM13" s="37"/>
      <c r="AN13" s="37"/>
      <c r="AO13"/>
      <c r="AP13" s="37"/>
      <c r="AQ13" s="37"/>
      <c r="AR13" s="37"/>
      <c r="AS13" s="37"/>
      <c r="AT13" s="37"/>
    </row>
    <row r="14" spans="1:46" ht="16.8" thickTop="1" thickBot="1" x14ac:dyDescent="0.35">
      <c r="E14" s="1"/>
      <c r="F14" s="6" t="s">
        <v>41</v>
      </c>
      <c r="G14" s="5">
        <v>0.05</v>
      </c>
      <c r="H14" s="54"/>
      <c r="I14" s="54"/>
      <c r="J14" s="36"/>
      <c r="M14" s="1"/>
      <c r="N14" s="1"/>
      <c r="O14" s="6"/>
      <c r="P14" s="5"/>
      <c r="V14" s="19">
        <v>10</v>
      </c>
      <c r="W14" s="19">
        <v>330.770172</v>
      </c>
      <c r="X14" s="19">
        <v>334.37088</v>
      </c>
      <c r="Y14" s="19">
        <v>335.073578</v>
      </c>
      <c r="Z14" s="19">
        <v>264.51959199999999</v>
      </c>
      <c r="AA14" s="19">
        <v>308.11447099999998</v>
      </c>
      <c r="AD14">
        <v>10</v>
      </c>
      <c r="AE14">
        <v>255.926727</v>
      </c>
      <c r="AF14">
        <v>352.58102400000001</v>
      </c>
      <c r="AG14">
        <v>380.63055400000002</v>
      </c>
      <c r="AJ14" s="41" t="s">
        <v>57</v>
      </c>
      <c r="AK14" s="41" t="s">
        <v>100</v>
      </c>
      <c r="AL14" s="41" t="s">
        <v>58</v>
      </c>
      <c r="AM14" s="41" t="s">
        <v>54</v>
      </c>
      <c r="AN14" s="41" t="s">
        <v>101</v>
      </c>
      <c r="AO14"/>
      <c r="AP14" s="41" t="s">
        <v>57</v>
      </c>
      <c r="AQ14" s="41" t="s">
        <v>100</v>
      </c>
      <c r="AR14" s="41" t="s">
        <v>58</v>
      </c>
      <c r="AS14" s="41" t="s">
        <v>54</v>
      </c>
      <c r="AT14" s="41" t="s">
        <v>101</v>
      </c>
    </row>
    <row r="15" spans="1:46" ht="16.2" thickTop="1" x14ac:dyDescent="0.3">
      <c r="E15" s="1"/>
      <c r="F15" s="6"/>
      <c r="G15" s="5"/>
      <c r="H15" s="54"/>
      <c r="I15" s="54"/>
      <c r="J15" s="36"/>
      <c r="M15" s="1"/>
      <c r="N15" s="1"/>
      <c r="O15" s="6"/>
      <c r="P15" s="5"/>
      <c r="V15" s="19">
        <v>11</v>
      </c>
      <c r="W15" s="19">
        <v>343.374908</v>
      </c>
      <c r="X15" s="19">
        <v>299.53939800000001</v>
      </c>
      <c r="Y15" s="19">
        <v>336.73062099999999</v>
      </c>
      <c r="Z15" s="19">
        <v>280.91915899999998</v>
      </c>
      <c r="AA15" s="19">
        <v>305.55014</v>
      </c>
      <c r="AD15">
        <v>11</v>
      </c>
      <c r="AE15">
        <v>260.46298200000001</v>
      </c>
      <c r="AF15">
        <v>323.83502199999998</v>
      </c>
      <c r="AG15">
        <v>389.59097300000002</v>
      </c>
      <c r="AJ15" s="39" t="s">
        <v>77</v>
      </c>
      <c r="AK15" s="39">
        <v>252.64223999999999</v>
      </c>
      <c r="AL15" s="39">
        <v>247.59188</v>
      </c>
      <c r="AM15" s="39">
        <v>262.87878000000001</v>
      </c>
      <c r="AN15" s="39">
        <v>257.27330999999998</v>
      </c>
      <c r="AO15"/>
      <c r="AP15" s="39" t="s">
        <v>77</v>
      </c>
      <c r="AQ15" s="41">
        <f>(AK15*100)/$AK15</f>
        <v>100</v>
      </c>
      <c r="AR15" s="41">
        <f t="shared" ref="AR15:AR17" si="2">(AL15*100)/$AK15</f>
        <v>98.000983525161914</v>
      </c>
      <c r="AS15" s="41">
        <f t="shared" ref="AS15:AS17" si="3">(AM15*100)/$AK15</f>
        <v>104.05179276434535</v>
      </c>
      <c r="AT15" s="41">
        <f t="shared" ref="AT15:AT17" si="4">(AN15*100)/$AK15</f>
        <v>101.83305452009925</v>
      </c>
    </row>
    <row r="16" spans="1:46" ht="15.6" x14ac:dyDescent="0.3">
      <c r="E16" s="1"/>
      <c r="F16" s="6" t="s">
        <v>42</v>
      </c>
      <c r="G16" s="5">
        <v>4</v>
      </c>
      <c r="H16" s="54"/>
      <c r="I16" s="54"/>
      <c r="J16" s="36"/>
      <c r="M16" s="1"/>
      <c r="N16" s="1"/>
      <c r="O16" s="6"/>
      <c r="P16" s="5"/>
      <c r="V16" s="19">
        <v>12</v>
      </c>
      <c r="W16" s="19">
        <v>351.37914999999998</v>
      </c>
      <c r="X16" s="19">
        <v>276.13867199999999</v>
      </c>
      <c r="Y16" s="19">
        <v>343.24084499999998</v>
      </c>
      <c r="Z16" s="19">
        <v>285.77084400000001</v>
      </c>
      <c r="AA16" s="19">
        <v>316.38736</v>
      </c>
      <c r="AD16">
        <v>12</v>
      </c>
      <c r="AE16">
        <v>267.84213299999999</v>
      </c>
      <c r="AF16">
        <v>333.99343900000002</v>
      </c>
      <c r="AG16">
        <v>388.67742900000002</v>
      </c>
      <c r="AJ16" s="39" t="s">
        <v>78</v>
      </c>
      <c r="AK16" s="39">
        <v>340.65998000000002</v>
      </c>
      <c r="AL16" s="39">
        <v>342.08843000000002</v>
      </c>
      <c r="AM16" s="39">
        <v>352.50738999999999</v>
      </c>
      <c r="AN16" s="39">
        <v>355.40338000000003</v>
      </c>
      <c r="AO16"/>
      <c r="AP16" s="39" t="s">
        <v>78</v>
      </c>
      <c r="AQ16" s="39">
        <f t="shared" ref="AQ16:AQ17" si="5">(AK16*100)/$AK16</f>
        <v>100</v>
      </c>
      <c r="AR16" s="39">
        <f t="shared" si="2"/>
        <v>100.41931840658242</v>
      </c>
      <c r="AS16" s="39">
        <f t="shared" si="3"/>
        <v>103.47778156976349</v>
      </c>
      <c r="AT16" s="39">
        <f t="shared" si="4"/>
        <v>104.32789316784438</v>
      </c>
    </row>
    <row r="17" spans="5:46" ht="15.6" x14ac:dyDescent="0.3">
      <c r="E17" s="1"/>
      <c r="F17" s="6" t="s">
        <v>43</v>
      </c>
      <c r="G17" s="5">
        <v>0</v>
      </c>
      <c r="H17" s="54"/>
      <c r="I17" s="54"/>
      <c r="J17" s="36"/>
      <c r="M17" s="1"/>
      <c r="N17" s="1"/>
      <c r="O17" s="6"/>
      <c r="P17" s="5"/>
      <c r="V17" s="19">
        <v>13</v>
      </c>
      <c r="W17" s="19">
        <v>346.95938100000001</v>
      </c>
      <c r="X17" s="19">
        <v>289.14501999999999</v>
      </c>
      <c r="Y17" s="19">
        <v>339.20916699999998</v>
      </c>
      <c r="Z17" s="19">
        <v>292.57321200000001</v>
      </c>
      <c r="AA17" s="19">
        <v>375.11785900000001</v>
      </c>
      <c r="AD17">
        <v>13</v>
      </c>
      <c r="AE17">
        <v>259.49194299999999</v>
      </c>
      <c r="AF17">
        <v>335.05972300000002</v>
      </c>
      <c r="AG17">
        <v>385.00824</v>
      </c>
      <c r="AJ17" s="39" t="s">
        <v>79</v>
      </c>
      <c r="AK17" s="39">
        <v>388.09866</v>
      </c>
      <c r="AL17" s="39">
        <v>391.88065</v>
      </c>
      <c r="AM17" s="39">
        <v>380.94112000000001</v>
      </c>
      <c r="AN17" s="39">
        <v>394.59174999999999</v>
      </c>
      <c r="AO17"/>
      <c r="AP17" s="39" t="s">
        <v>79</v>
      </c>
      <c r="AQ17" s="39">
        <f t="shared" si="5"/>
        <v>100</v>
      </c>
      <c r="AR17" s="39">
        <f t="shared" si="2"/>
        <v>100.97449189852911</v>
      </c>
      <c r="AS17" s="39">
        <f t="shared" si="3"/>
        <v>98.15574215072013</v>
      </c>
      <c r="AT17" s="39">
        <f t="shared" si="4"/>
        <v>101.67305138337761</v>
      </c>
    </row>
    <row r="18" spans="5:46" ht="15.6" x14ac:dyDescent="0.3">
      <c r="E18" s="1"/>
      <c r="F18" s="1"/>
      <c r="G18" s="54"/>
      <c r="H18" s="54"/>
      <c r="I18" s="54"/>
      <c r="J18" s="36"/>
      <c r="M18" s="1"/>
      <c r="N18" s="1"/>
      <c r="O18" s="6"/>
      <c r="P18" s="5"/>
      <c r="V18" s="19">
        <v>14</v>
      </c>
      <c r="W18" s="19">
        <v>349.02548200000001</v>
      </c>
      <c r="X18" s="19">
        <v>290.69439699999998</v>
      </c>
      <c r="Y18" s="19">
        <v>332.62347399999999</v>
      </c>
      <c r="Z18" s="19">
        <v>291.81594799999999</v>
      </c>
      <c r="AA18" s="19">
        <v>303.592896</v>
      </c>
      <c r="AD18">
        <v>14</v>
      </c>
      <c r="AE18">
        <v>261.48968500000001</v>
      </c>
      <c r="AF18">
        <v>351.85571299999998</v>
      </c>
      <c r="AG18">
        <v>390.180969</v>
      </c>
      <c r="AJ18" s="39"/>
      <c r="AK18" s="39"/>
      <c r="AL18" s="39"/>
      <c r="AM18" s="39"/>
      <c r="AN18" s="39"/>
      <c r="AO18"/>
      <c r="AP18" s="39"/>
      <c r="AQ18" s="39"/>
      <c r="AR18" s="39"/>
      <c r="AS18" s="39"/>
      <c r="AT18" s="39"/>
    </row>
    <row r="19" spans="5:46" ht="16.2" thickBot="1" x14ac:dyDescent="0.35">
      <c r="E19" s="1"/>
      <c r="F19" s="1"/>
      <c r="G19" s="54"/>
      <c r="H19" s="54"/>
      <c r="I19" s="54"/>
      <c r="J19" s="36"/>
      <c r="M19" s="1"/>
      <c r="N19" s="1"/>
      <c r="O19" s="6"/>
      <c r="P19" s="5"/>
      <c r="V19" s="19">
        <v>15</v>
      </c>
      <c r="W19" s="19">
        <v>350.53189099999997</v>
      </c>
      <c r="X19" s="19">
        <v>277.29196200000001</v>
      </c>
      <c r="Y19" s="19">
        <v>334.72070300000001</v>
      </c>
      <c r="Z19" s="19">
        <v>230.81205700000001</v>
      </c>
      <c r="AA19" s="19">
        <v>381.04797400000001</v>
      </c>
      <c r="AD19">
        <v>15</v>
      </c>
      <c r="AE19">
        <v>253.81680299999999</v>
      </c>
      <c r="AF19">
        <v>339.55508400000002</v>
      </c>
      <c r="AG19">
        <v>393.94882200000001</v>
      </c>
      <c r="AJ19" s="40"/>
      <c r="AK19" s="40"/>
      <c r="AL19" s="40"/>
      <c r="AM19" s="40"/>
      <c r="AN19" s="40"/>
      <c r="AO19"/>
      <c r="AP19" s="40"/>
      <c r="AQ19" s="40"/>
      <c r="AR19" s="40"/>
      <c r="AS19" s="40"/>
      <c r="AT19" s="40"/>
    </row>
    <row r="20" spans="5:46" ht="16.2" thickTop="1" x14ac:dyDescent="0.3">
      <c r="E20" s="1"/>
      <c r="F20" s="1"/>
      <c r="G20" s="13"/>
      <c r="H20" s="13"/>
      <c r="I20" s="13"/>
      <c r="M20" s="1"/>
      <c r="N20" s="1"/>
      <c r="O20" s="6"/>
      <c r="P20" s="5"/>
      <c r="V20" s="20">
        <v>16</v>
      </c>
      <c r="W20" s="21">
        <v>341.48513800000001</v>
      </c>
      <c r="X20" s="21">
        <v>297.07961999999998</v>
      </c>
      <c r="Y20" s="21">
        <v>343.51297</v>
      </c>
      <c r="Z20" s="21">
        <v>316.99063100000001</v>
      </c>
      <c r="AA20" s="21">
        <v>315.64407299999999</v>
      </c>
      <c r="AD20" s="12">
        <v>16</v>
      </c>
      <c r="AE20" s="11">
        <v>243.95890800000001</v>
      </c>
      <c r="AF20" s="11">
        <v>338.242279</v>
      </c>
      <c r="AG20" s="11">
        <v>392.88107300000001</v>
      </c>
    </row>
    <row r="21" spans="5:46" ht="15.6" x14ac:dyDescent="0.3">
      <c r="E21" s="1"/>
      <c r="F21" s="1"/>
      <c r="G21" s="13"/>
      <c r="H21" s="13"/>
      <c r="I21" s="13"/>
      <c r="M21" s="1"/>
      <c r="N21" s="1"/>
      <c r="O21" s="6"/>
      <c r="P21" s="5"/>
      <c r="V21" s="20">
        <v>17</v>
      </c>
      <c r="W21" s="21">
        <v>333.93145800000002</v>
      </c>
      <c r="X21" s="21">
        <v>284.67956500000003</v>
      </c>
      <c r="Y21" s="21">
        <v>335.65731799999998</v>
      </c>
      <c r="Z21" s="21">
        <v>296.98013300000002</v>
      </c>
      <c r="AA21" s="21">
        <v>327.11398300000002</v>
      </c>
      <c r="AD21" s="12">
        <v>17</v>
      </c>
      <c r="AE21" s="11">
        <v>257.018036</v>
      </c>
      <c r="AF21" s="11">
        <v>354.30578600000001</v>
      </c>
      <c r="AG21" s="11">
        <v>391.19207799999998</v>
      </c>
    </row>
    <row r="22" spans="5:46" ht="15.6" x14ac:dyDescent="0.3">
      <c r="E22" s="1"/>
      <c r="F22" s="32" t="s">
        <v>143</v>
      </c>
      <c r="G22" s="32"/>
      <c r="H22" s="32"/>
      <c r="I22" s="32"/>
      <c r="J22" s="32"/>
      <c r="K22" s="32"/>
      <c r="L22" s="32"/>
      <c r="M22" s="32"/>
      <c r="N22" s="1"/>
      <c r="O22" s="6"/>
      <c r="P22" s="5"/>
      <c r="V22" s="20">
        <v>18</v>
      </c>
      <c r="W22" s="21">
        <v>335.86157200000002</v>
      </c>
      <c r="X22" s="21">
        <v>275.92980999999997</v>
      </c>
      <c r="Y22" s="21">
        <v>333.98556500000001</v>
      </c>
      <c r="Z22" s="21">
        <v>318.79946899999999</v>
      </c>
      <c r="AA22" s="21">
        <v>331.41763300000002</v>
      </c>
      <c r="AD22" s="12">
        <v>18</v>
      </c>
      <c r="AE22" s="11">
        <v>252.14913899999999</v>
      </c>
      <c r="AF22" s="11">
        <v>358.482574</v>
      </c>
      <c r="AG22" s="11">
        <v>391.62493899999998</v>
      </c>
    </row>
    <row r="23" spans="5:46" ht="15.6" x14ac:dyDescent="0.3">
      <c r="E23" s="1"/>
      <c r="F23" s="1"/>
      <c r="G23" s="13"/>
      <c r="H23" s="13"/>
      <c r="I23" s="13"/>
      <c r="M23" s="1"/>
      <c r="N23" s="1"/>
      <c r="O23" s="6"/>
      <c r="P23" s="5"/>
      <c r="V23" s="20">
        <v>19</v>
      </c>
      <c r="W23" s="21">
        <v>346.82293700000002</v>
      </c>
      <c r="X23" s="21">
        <v>279.04269399999998</v>
      </c>
      <c r="Y23" s="21">
        <v>339.81646699999999</v>
      </c>
      <c r="Z23" s="21">
        <v>332.06778000000003</v>
      </c>
      <c r="AA23" s="21">
        <v>329.43319700000001</v>
      </c>
      <c r="AD23" s="12">
        <v>19</v>
      </c>
      <c r="AE23" s="11">
        <v>248.944153</v>
      </c>
      <c r="AF23" s="11">
        <v>347.78866599999998</v>
      </c>
      <c r="AG23" s="11">
        <v>374.968231</v>
      </c>
    </row>
    <row r="24" spans="5:46" ht="15.6" x14ac:dyDescent="0.3">
      <c r="E24" s="1"/>
      <c r="F24" s="1" t="s">
        <v>26</v>
      </c>
      <c r="G24" s="13" t="s">
        <v>27</v>
      </c>
      <c r="H24" s="13" t="s">
        <v>28</v>
      </c>
      <c r="I24" s="13"/>
      <c r="M24" s="1"/>
      <c r="N24" s="1"/>
      <c r="O24" s="6"/>
      <c r="P24" s="5"/>
      <c r="V24" s="20">
        <v>20</v>
      </c>
      <c r="W24" s="21">
        <v>343.01730300000003</v>
      </c>
      <c r="X24" s="21">
        <v>277.23083500000001</v>
      </c>
      <c r="Y24" s="21">
        <v>336.35888699999998</v>
      </c>
      <c r="Z24" s="21">
        <v>329.78866599999998</v>
      </c>
      <c r="AA24" s="21">
        <v>329.89267000000001</v>
      </c>
      <c r="AD24" s="12">
        <v>20</v>
      </c>
      <c r="AE24" s="11">
        <v>265.65869099999998</v>
      </c>
      <c r="AF24" s="11">
        <v>355.74221799999998</v>
      </c>
      <c r="AG24" s="11">
        <v>392.90786700000001</v>
      </c>
    </row>
    <row r="25" spans="5:46" ht="15.6" x14ac:dyDescent="0.3">
      <c r="E25" s="1"/>
      <c r="F25" s="1"/>
      <c r="G25" s="13"/>
      <c r="H25" s="13"/>
      <c r="I25" s="13"/>
      <c r="M25" s="1"/>
      <c r="N25" s="1"/>
      <c r="O25" s="6"/>
      <c r="P25" s="5"/>
      <c r="V25" s="20">
        <v>21</v>
      </c>
      <c r="W25" s="21">
        <v>344.90640300000001</v>
      </c>
      <c r="X25" s="21">
        <v>281.44061299999998</v>
      </c>
      <c r="Y25" s="21">
        <v>328.39944500000001</v>
      </c>
      <c r="Z25" s="21">
        <v>331.59146099999998</v>
      </c>
      <c r="AA25" s="21">
        <v>330.61120599999998</v>
      </c>
      <c r="AD25" s="12">
        <v>21</v>
      </c>
      <c r="AE25" s="11">
        <v>259.58840900000001</v>
      </c>
      <c r="AF25" s="11">
        <v>348.75933800000001</v>
      </c>
      <c r="AG25" s="11">
        <v>392.65917999999999</v>
      </c>
    </row>
    <row r="26" spans="5:46" ht="15.6" x14ac:dyDescent="0.3">
      <c r="E26" s="1"/>
      <c r="F26" s="1"/>
      <c r="G26" s="13"/>
      <c r="H26" s="13"/>
      <c r="I26" s="13"/>
      <c r="M26" s="1"/>
      <c r="N26" s="1"/>
      <c r="O26" s="6"/>
      <c r="P26" s="5"/>
      <c r="V26" s="20">
        <v>22</v>
      </c>
      <c r="W26" s="21">
        <v>333.98642000000001</v>
      </c>
      <c r="X26" s="21">
        <v>269.26306199999999</v>
      </c>
      <c r="Y26" s="21">
        <v>326.02682499999997</v>
      </c>
      <c r="Z26" s="21">
        <v>312.657196</v>
      </c>
      <c r="AA26" s="21">
        <v>323.61190800000003</v>
      </c>
      <c r="AD26" s="12">
        <v>22</v>
      </c>
      <c r="AE26" s="11">
        <v>272.06286599999999</v>
      </c>
      <c r="AF26" s="11">
        <v>338.85977200000002</v>
      </c>
      <c r="AG26" s="11">
        <v>398.78482100000002</v>
      </c>
    </row>
    <row r="27" spans="5:46" ht="15.6" x14ac:dyDescent="0.3">
      <c r="E27" s="1"/>
      <c r="F27" s="1" t="s">
        <v>144</v>
      </c>
      <c r="G27" s="13"/>
      <c r="H27" s="13"/>
      <c r="I27" s="13"/>
      <c r="M27" s="1"/>
      <c r="N27" s="1"/>
      <c r="O27" s="6"/>
      <c r="P27" s="5"/>
      <c r="V27" s="20">
        <v>23</v>
      </c>
      <c r="W27" s="21">
        <v>342.12686200000002</v>
      </c>
      <c r="X27" s="21">
        <v>273.02572600000002</v>
      </c>
      <c r="Y27" s="21">
        <v>330.19924900000001</v>
      </c>
      <c r="Z27" s="21">
        <v>322.572113</v>
      </c>
      <c r="AA27" s="21">
        <v>321.10635400000001</v>
      </c>
      <c r="AD27" s="12">
        <v>23</v>
      </c>
      <c r="AE27" s="11">
        <v>263.61792000000003</v>
      </c>
      <c r="AF27" s="11">
        <v>325.79208399999999</v>
      </c>
      <c r="AG27" s="11">
        <v>388.22943099999998</v>
      </c>
    </row>
    <row r="28" spans="5:46" ht="15.6" x14ac:dyDescent="0.3">
      <c r="E28" s="1"/>
      <c r="F28" s="1"/>
      <c r="G28" s="13"/>
      <c r="H28" s="13"/>
      <c r="I28" s="13"/>
      <c r="M28" s="1"/>
      <c r="N28" s="1"/>
      <c r="O28" s="6"/>
      <c r="P28" s="5"/>
      <c r="V28" s="20">
        <v>24</v>
      </c>
      <c r="W28" s="21">
        <v>336.27301</v>
      </c>
      <c r="X28" s="21">
        <v>269.95117199999999</v>
      </c>
      <c r="Y28" s="21">
        <v>329.39514200000002</v>
      </c>
      <c r="Z28" s="21">
        <v>319.19525099999998</v>
      </c>
      <c r="AA28" s="21">
        <v>306.533997</v>
      </c>
      <c r="AD28" s="12">
        <v>24</v>
      </c>
      <c r="AE28" s="11">
        <v>269.83670000000001</v>
      </c>
      <c r="AF28" s="11">
        <v>342.77273600000001</v>
      </c>
      <c r="AG28" s="11">
        <v>366.37982199999999</v>
      </c>
    </row>
    <row r="29" spans="5:46" ht="15.6" x14ac:dyDescent="0.3">
      <c r="E29" s="1"/>
      <c r="F29" s="1" t="s">
        <v>145</v>
      </c>
      <c r="G29" s="13" t="s">
        <v>164</v>
      </c>
      <c r="H29" s="13"/>
      <c r="I29" s="13"/>
      <c r="M29" s="1"/>
      <c r="N29" s="1"/>
      <c r="O29" s="6"/>
      <c r="P29" s="5"/>
      <c r="V29" s="20">
        <v>25</v>
      </c>
      <c r="W29" s="21">
        <v>334.80014</v>
      </c>
      <c r="X29" s="21">
        <v>267.40026899999998</v>
      </c>
      <c r="Y29" s="21">
        <v>325.19281000000001</v>
      </c>
      <c r="Z29" s="21">
        <v>277.122772</v>
      </c>
      <c r="AA29" s="21">
        <v>297.46905500000003</v>
      </c>
      <c r="AD29" s="12">
        <v>25</v>
      </c>
      <c r="AE29" s="11">
        <v>241.34625199999999</v>
      </c>
      <c r="AF29" s="11">
        <v>343.64782700000001</v>
      </c>
      <c r="AG29" s="11">
        <v>380.23129299999999</v>
      </c>
    </row>
    <row r="30" spans="5:46" ht="15.6" x14ac:dyDescent="0.3">
      <c r="E30" s="1"/>
      <c r="F30" s="1"/>
      <c r="G30" s="13"/>
      <c r="H30" s="13"/>
      <c r="I30" s="13"/>
      <c r="M30" s="1"/>
      <c r="N30" s="1"/>
      <c r="O30" s="6"/>
      <c r="P30" s="5"/>
      <c r="V30" s="20">
        <v>26</v>
      </c>
      <c r="W30" s="21">
        <v>312.44412199999999</v>
      </c>
      <c r="X30" s="21">
        <v>262.21054099999998</v>
      </c>
      <c r="Y30" s="21">
        <v>330.29174799999998</v>
      </c>
      <c r="Z30" s="21">
        <v>332.27795400000002</v>
      </c>
      <c r="AA30" s="21">
        <v>285.43630999999999</v>
      </c>
      <c r="AD30" s="12">
        <v>26</v>
      </c>
      <c r="AE30" s="11">
        <v>254.06779499999999</v>
      </c>
      <c r="AF30" s="11">
        <v>343.093323</v>
      </c>
      <c r="AG30" s="11">
        <v>366.165527</v>
      </c>
    </row>
    <row r="31" spans="5:46" ht="15.6" x14ac:dyDescent="0.3">
      <c r="E31" s="1"/>
      <c r="F31" s="1" t="s">
        <v>165</v>
      </c>
      <c r="G31" s="13"/>
      <c r="H31" s="13"/>
      <c r="I31" s="13"/>
      <c r="M31" s="1"/>
      <c r="N31" s="1"/>
      <c r="O31" s="6"/>
      <c r="P31" s="5"/>
      <c r="V31" s="20">
        <v>27</v>
      </c>
      <c r="W31" s="21">
        <v>337.21157799999997</v>
      </c>
      <c r="X31" s="21">
        <v>267.83056599999998</v>
      </c>
      <c r="Y31" s="21">
        <v>331.95327800000001</v>
      </c>
      <c r="Z31" s="21">
        <v>331.78109699999999</v>
      </c>
      <c r="AA31" s="21">
        <v>286.743652</v>
      </c>
      <c r="AD31" s="12">
        <v>27</v>
      </c>
      <c r="AE31" s="11">
        <v>257.44476300000002</v>
      </c>
      <c r="AF31" s="11">
        <v>338.802277</v>
      </c>
      <c r="AG31" s="11">
        <v>389.198395</v>
      </c>
    </row>
    <row r="32" spans="5:46" ht="15.6" x14ac:dyDescent="0.3">
      <c r="E32" s="1"/>
      <c r="F32" s="1"/>
      <c r="G32" s="13"/>
      <c r="H32" s="13"/>
      <c r="I32" s="13"/>
      <c r="M32" s="1"/>
      <c r="N32" s="1"/>
      <c r="V32" s="20">
        <v>28</v>
      </c>
      <c r="W32" s="21">
        <v>338.62142899999998</v>
      </c>
      <c r="X32" s="21">
        <v>277.12982199999999</v>
      </c>
      <c r="Y32" s="21">
        <v>328.48788500000001</v>
      </c>
      <c r="Z32" s="21">
        <v>327.96176100000002</v>
      </c>
      <c r="AA32" s="21">
        <v>382.31631499999997</v>
      </c>
      <c r="AD32" s="12">
        <v>28</v>
      </c>
      <c r="AE32" s="11">
        <v>250.824051</v>
      </c>
      <c r="AF32" s="11">
        <v>348.68258700000001</v>
      </c>
      <c r="AG32" s="11">
        <v>376.73266599999999</v>
      </c>
    </row>
    <row r="33" spans="5:33" ht="15.6" x14ac:dyDescent="0.3">
      <c r="E33" s="1"/>
      <c r="F33" s="1" t="s">
        <v>148</v>
      </c>
      <c r="G33" s="13" t="s">
        <v>149</v>
      </c>
      <c r="H33" s="13" t="s">
        <v>150</v>
      </c>
      <c r="I33" s="13" t="s">
        <v>151</v>
      </c>
      <c r="J33" s="68">
        <v>0.25</v>
      </c>
      <c r="K33" s="68">
        <v>0.75</v>
      </c>
      <c r="V33" s="20">
        <v>29</v>
      </c>
      <c r="W33" s="21">
        <v>335.002655</v>
      </c>
      <c r="X33" s="21">
        <v>297.87725799999998</v>
      </c>
      <c r="Y33" s="21">
        <v>329.14086900000001</v>
      </c>
      <c r="Z33" s="21">
        <v>312.29989599999999</v>
      </c>
      <c r="AA33" s="21">
        <v>296.16653400000001</v>
      </c>
      <c r="AD33" s="12">
        <v>29</v>
      </c>
      <c r="AE33" s="11">
        <v>258.44055200000003</v>
      </c>
      <c r="AF33" s="11">
        <v>357.84558099999998</v>
      </c>
      <c r="AG33" s="11">
        <v>387.126801</v>
      </c>
    </row>
    <row r="34" spans="5:33" ht="15.6" x14ac:dyDescent="0.3">
      <c r="E34" s="1"/>
      <c r="F34" s="1" t="s">
        <v>152</v>
      </c>
      <c r="G34" s="13">
        <v>5</v>
      </c>
      <c r="H34" s="13">
        <v>0</v>
      </c>
      <c r="I34" s="13">
        <v>97.727999999999994</v>
      </c>
      <c r="J34" s="2">
        <v>95.635999999999996</v>
      </c>
      <c r="K34" s="2">
        <v>106.17100000000001</v>
      </c>
      <c r="V34" s="20">
        <v>30</v>
      </c>
      <c r="W34" s="21">
        <v>337.20901500000002</v>
      </c>
      <c r="X34" s="21">
        <v>262.80587800000001</v>
      </c>
      <c r="Y34" s="21">
        <v>321.41540500000002</v>
      </c>
      <c r="Z34" s="21">
        <v>301.78613300000001</v>
      </c>
      <c r="AA34" s="21">
        <v>380.207764</v>
      </c>
      <c r="AD34" s="12">
        <v>30</v>
      </c>
      <c r="AE34" s="11">
        <v>261.930969</v>
      </c>
      <c r="AF34" s="11">
        <v>358.08255000000003</v>
      </c>
      <c r="AG34" s="11">
        <v>391.86648600000001</v>
      </c>
    </row>
    <row r="35" spans="5:33" ht="15.6" x14ac:dyDescent="0.3">
      <c r="E35" s="1"/>
      <c r="F35" s="1" t="s">
        <v>23</v>
      </c>
      <c r="G35" s="13">
        <v>3</v>
      </c>
      <c r="H35" s="13">
        <v>0</v>
      </c>
      <c r="I35" s="13">
        <v>100.419</v>
      </c>
      <c r="J35" s="2">
        <v>98.605999999999995</v>
      </c>
      <c r="K35" s="2">
        <v>100.836</v>
      </c>
      <c r="V35" s="20">
        <v>31</v>
      </c>
      <c r="W35" s="21">
        <v>317.73361199999999</v>
      </c>
      <c r="X35" s="21">
        <v>304.48510700000003</v>
      </c>
      <c r="Y35" s="21">
        <v>315.201843</v>
      </c>
      <c r="Z35" s="21">
        <v>290.73535199999998</v>
      </c>
      <c r="AA35" s="21">
        <v>276.330444</v>
      </c>
      <c r="AD35" s="12">
        <v>31</v>
      </c>
      <c r="AE35" s="11">
        <v>258.23584</v>
      </c>
      <c r="AF35" s="11">
        <v>359.79922499999998</v>
      </c>
      <c r="AG35" s="11">
        <v>392.11245700000001</v>
      </c>
    </row>
    <row r="36" spans="5:33" ht="15.6" x14ac:dyDescent="0.3">
      <c r="E36" s="1"/>
      <c r="F36" s="1"/>
      <c r="G36" s="13"/>
      <c r="H36" s="13"/>
      <c r="I36" s="13"/>
      <c r="V36" s="20">
        <v>32</v>
      </c>
      <c r="W36" s="21">
        <v>340.57516500000003</v>
      </c>
      <c r="X36" s="21">
        <v>286.44903599999998</v>
      </c>
      <c r="Y36" s="21">
        <v>312.93576000000002</v>
      </c>
      <c r="Z36" s="21">
        <v>311.53549199999998</v>
      </c>
      <c r="AA36" s="21">
        <v>243.52990700000001</v>
      </c>
      <c r="AD36" s="12">
        <v>32</v>
      </c>
      <c r="AE36" s="11">
        <v>258.42065400000001</v>
      </c>
      <c r="AF36" s="11">
        <v>360.67517099999998</v>
      </c>
      <c r="AG36" s="11">
        <v>386.71691900000002</v>
      </c>
    </row>
    <row r="37" spans="5:33" ht="15.6" x14ac:dyDescent="0.3">
      <c r="E37" s="1"/>
      <c r="F37" s="1" t="s">
        <v>166</v>
      </c>
      <c r="G37" s="13"/>
      <c r="H37" s="13"/>
      <c r="I37" s="13"/>
      <c r="V37" s="20">
        <v>33</v>
      </c>
      <c r="W37" s="21">
        <v>340.08883700000001</v>
      </c>
      <c r="X37" s="21">
        <v>291.61849999999998</v>
      </c>
      <c r="Y37" s="21">
        <v>311.48867799999999</v>
      </c>
      <c r="Z37" s="21">
        <v>295.538544</v>
      </c>
      <c r="AA37" s="21">
        <v>300.82504299999999</v>
      </c>
      <c r="AD37" s="12">
        <v>33</v>
      </c>
      <c r="AE37" s="11">
        <v>255.51205400000001</v>
      </c>
      <c r="AF37" s="11">
        <v>353.51248199999998</v>
      </c>
      <c r="AG37" s="11">
        <v>385.76406900000001</v>
      </c>
    </row>
    <row r="38" spans="5:33" ht="15.6" x14ac:dyDescent="0.3">
      <c r="E38" s="1"/>
      <c r="F38" s="1"/>
      <c r="G38" s="13"/>
      <c r="H38" s="13"/>
      <c r="I38" s="13"/>
      <c r="V38" s="20">
        <v>34</v>
      </c>
      <c r="W38" s="21">
        <v>325.63455199999999</v>
      </c>
      <c r="X38" s="21">
        <v>277.986267</v>
      </c>
      <c r="Y38" s="21">
        <v>307.18899499999998</v>
      </c>
      <c r="Z38" s="21">
        <v>265.65426600000001</v>
      </c>
      <c r="AA38" s="21">
        <v>297.77389499999998</v>
      </c>
      <c r="AD38" s="12">
        <v>34</v>
      </c>
      <c r="AE38" s="11">
        <v>257.77947999999998</v>
      </c>
      <c r="AF38" s="11">
        <v>349.44808999999998</v>
      </c>
      <c r="AG38" s="11">
        <v>379.29077100000001</v>
      </c>
    </row>
    <row r="39" spans="5:33" ht="15.6" x14ac:dyDescent="0.3">
      <c r="E39" s="1"/>
      <c r="F39" s="1" t="s">
        <v>167</v>
      </c>
      <c r="G39" s="13"/>
      <c r="H39" s="13"/>
      <c r="I39" s="13"/>
      <c r="V39" s="20">
        <v>35</v>
      </c>
      <c r="W39" s="21">
        <v>319.223816</v>
      </c>
      <c r="X39" s="21">
        <v>287.53054800000001</v>
      </c>
      <c r="Y39" s="21">
        <v>309.989868</v>
      </c>
      <c r="Z39" s="21">
        <v>279.29174799999998</v>
      </c>
      <c r="AA39" s="21">
        <v>299.123627</v>
      </c>
      <c r="AD39" s="12">
        <v>35</v>
      </c>
      <c r="AE39" s="11">
        <v>255.87434400000001</v>
      </c>
      <c r="AF39" s="11">
        <v>349.63864100000001</v>
      </c>
      <c r="AG39" s="11">
        <v>381.100189</v>
      </c>
    </row>
    <row r="40" spans="5:33" ht="15.6" x14ac:dyDescent="0.3">
      <c r="E40" s="1"/>
      <c r="F40" s="1"/>
      <c r="G40" s="13"/>
      <c r="H40" s="13"/>
      <c r="I40" s="13"/>
      <c r="V40" s="20">
        <v>36</v>
      </c>
      <c r="W40" s="21">
        <v>300.87185699999998</v>
      </c>
      <c r="X40" s="21">
        <v>340.15612800000002</v>
      </c>
      <c r="Y40" s="21">
        <v>306.27819799999997</v>
      </c>
      <c r="Z40" s="21">
        <v>318.59063700000002</v>
      </c>
      <c r="AA40" s="21">
        <v>301.45098899999999</v>
      </c>
      <c r="AD40" s="12">
        <v>36</v>
      </c>
      <c r="AE40" s="11">
        <v>253.40536499999999</v>
      </c>
      <c r="AF40" s="11">
        <v>353.174622</v>
      </c>
      <c r="AG40" s="11">
        <v>390.570404</v>
      </c>
    </row>
    <row r="41" spans="5:33" ht="15.6" x14ac:dyDescent="0.3">
      <c r="E41" s="1"/>
      <c r="F41" s="1"/>
      <c r="G41" s="13"/>
      <c r="H41" s="13"/>
      <c r="I41" s="13"/>
      <c r="V41" s="20">
        <v>37</v>
      </c>
      <c r="W41" s="21">
        <v>317.49328600000001</v>
      </c>
      <c r="X41" s="21">
        <v>297.38754299999999</v>
      </c>
      <c r="Y41" s="21">
        <v>300.90469400000001</v>
      </c>
      <c r="Z41" s="21">
        <v>295.57327299999997</v>
      </c>
      <c r="AA41" s="21">
        <v>297.28698700000001</v>
      </c>
      <c r="AD41" s="12">
        <v>37</v>
      </c>
      <c r="AE41" s="11">
        <v>245.52815200000001</v>
      </c>
      <c r="AF41" s="11">
        <v>352.37979100000001</v>
      </c>
      <c r="AG41" s="11">
        <v>391.83084100000002</v>
      </c>
    </row>
    <row r="42" spans="5:33" ht="15.6" x14ac:dyDescent="0.3">
      <c r="E42" s="1"/>
      <c r="F42" s="1"/>
      <c r="G42" s="13"/>
      <c r="H42" s="13"/>
      <c r="I42" s="13"/>
      <c r="V42" s="20">
        <v>38</v>
      </c>
      <c r="W42" s="21">
        <v>329.36679099999998</v>
      </c>
      <c r="X42" s="21">
        <v>268.97085600000003</v>
      </c>
      <c r="Y42" s="21">
        <v>309.43536399999999</v>
      </c>
      <c r="Z42" s="21">
        <v>296.60552999999999</v>
      </c>
      <c r="AA42" s="21">
        <v>287.75070199999999</v>
      </c>
      <c r="AD42" s="12">
        <v>38</v>
      </c>
      <c r="AE42" s="11">
        <v>250.77398700000001</v>
      </c>
      <c r="AF42" s="11">
        <v>332.38305700000001</v>
      </c>
      <c r="AG42" s="11">
        <v>382.66479500000003</v>
      </c>
    </row>
    <row r="43" spans="5:33" ht="15.6" x14ac:dyDescent="0.3">
      <c r="E43" s="1"/>
      <c r="F43" s="1"/>
      <c r="G43" s="13"/>
      <c r="H43" s="13"/>
      <c r="I43" s="13"/>
      <c r="V43" s="20">
        <v>39</v>
      </c>
      <c r="W43" s="21">
        <v>324.04159499999997</v>
      </c>
      <c r="X43" s="21">
        <v>282.497345</v>
      </c>
      <c r="Y43" s="21">
        <v>298.23468000000003</v>
      </c>
      <c r="Z43" s="21">
        <v>304.53942899999998</v>
      </c>
      <c r="AA43" s="21">
        <v>303.60357699999997</v>
      </c>
      <c r="AD43" s="12">
        <v>39</v>
      </c>
      <c r="AE43" s="11">
        <v>257.36325099999999</v>
      </c>
      <c r="AF43" s="11">
        <v>349.02514600000001</v>
      </c>
      <c r="AG43" s="11">
        <v>384.15093999999999</v>
      </c>
    </row>
    <row r="44" spans="5:33" ht="15.6" x14ac:dyDescent="0.3">
      <c r="E44" s="1"/>
      <c r="F44" s="1"/>
      <c r="G44" s="13"/>
      <c r="H44" s="13"/>
      <c r="I44" s="13"/>
      <c r="V44" s="20">
        <v>40</v>
      </c>
      <c r="W44" s="21">
        <v>328.41348299999999</v>
      </c>
      <c r="X44" s="21">
        <v>297.19686899999999</v>
      </c>
      <c r="Y44" s="21">
        <v>291.10891700000002</v>
      </c>
      <c r="Z44" s="21">
        <v>330.88913000000002</v>
      </c>
      <c r="AA44" s="21">
        <v>295.39401199999998</v>
      </c>
      <c r="AD44" s="12">
        <v>40</v>
      </c>
      <c r="AE44" s="11">
        <v>253.16516100000001</v>
      </c>
      <c r="AF44" s="11">
        <v>342.84115600000001</v>
      </c>
      <c r="AG44" s="11">
        <v>388.33166499999999</v>
      </c>
    </row>
    <row r="45" spans="5:33" ht="15.6" x14ac:dyDescent="0.3">
      <c r="E45" s="1"/>
      <c r="F45" s="1"/>
      <c r="G45" s="13"/>
      <c r="H45" s="13"/>
      <c r="I45" s="13"/>
      <c r="V45" s="19">
        <v>41</v>
      </c>
      <c r="W45" s="19">
        <v>317.79345699999999</v>
      </c>
      <c r="X45" s="21">
        <v>286.11172499999998</v>
      </c>
      <c r="Y45" s="21">
        <v>291.58215300000001</v>
      </c>
      <c r="Z45" s="21">
        <v>309.42099000000002</v>
      </c>
      <c r="AA45" s="21">
        <v>301.123108</v>
      </c>
      <c r="AD45">
        <v>41</v>
      </c>
      <c r="AE45" s="11">
        <v>238.22709699999999</v>
      </c>
      <c r="AF45" s="11">
        <v>334.99688700000002</v>
      </c>
      <c r="AG45" s="11">
        <v>380.58023100000003</v>
      </c>
    </row>
    <row r="46" spans="5:33" ht="15.6" x14ac:dyDescent="0.3">
      <c r="E46" s="1"/>
      <c r="F46" s="1"/>
      <c r="G46" s="13"/>
      <c r="H46" s="13"/>
      <c r="I46" s="13"/>
      <c r="V46" s="19">
        <v>42</v>
      </c>
      <c r="W46" s="19">
        <v>319.16787699999998</v>
      </c>
      <c r="X46" s="21">
        <v>291.09680200000003</v>
      </c>
      <c r="Y46" s="21">
        <v>287.607147</v>
      </c>
      <c r="Z46" s="21">
        <v>328.75576799999999</v>
      </c>
      <c r="AA46" s="21">
        <v>295.95992999999999</v>
      </c>
      <c r="AD46">
        <v>42</v>
      </c>
      <c r="AE46" s="11">
        <v>245.063614</v>
      </c>
      <c r="AF46" s="11">
        <v>327.34765599999997</v>
      </c>
      <c r="AG46" s="11">
        <v>381.06723</v>
      </c>
    </row>
    <row r="47" spans="5:33" ht="15.6" x14ac:dyDescent="0.3">
      <c r="E47" s="1"/>
      <c r="F47" s="1"/>
      <c r="G47" s="13"/>
      <c r="H47" s="13"/>
      <c r="I47" s="13"/>
      <c r="V47" s="19">
        <v>43</v>
      </c>
      <c r="W47" s="19">
        <v>327.79357900000002</v>
      </c>
      <c r="X47" s="21">
        <v>333.38171399999999</v>
      </c>
      <c r="Y47" s="21">
        <v>290.09835800000002</v>
      </c>
      <c r="Z47" s="21">
        <v>320.75573700000001</v>
      </c>
      <c r="AA47" s="21">
        <v>295.63455199999999</v>
      </c>
      <c r="AD47">
        <v>43</v>
      </c>
      <c r="AE47" s="11">
        <v>250.59562700000001</v>
      </c>
      <c r="AF47" s="11">
        <v>344.58514400000001</v>
      </c>
      <c r="AG47" s="11">
        <v>387.70275900000001</v>
      </c>
    </row>
    <row r="48" spans="5:33" ht="15.6" x14ac:dyDescent="0.3">
      <c r="E48" s="1"/>
      <c r="F48" s="1"/>
      <c r="G48" s="13"/>
      <c r="H48" s="13"/>
      <c r="I48" s="13"/>
      <c r="V48" s="19">
        <v>44</v>
      </c>
      <c r="W48" s="19">
        <v>327.28781099999998</v>
      </c>
      <c r="X48" s="19">
        <v>289.77032500000001</v>
      </c>
      <c r="Y48" s="21">
        <v>296.57324199999999</v>
      </c>
      <c r="Z48" s="21">
        <v>232.80808999999999</v>
      </c>
      <c r="AA48" s="21">
        <v>290.84271200000001</v>
      </c>
      <c r="AD48">
        <v>44</v>
      </c>
      <c r="AE48" s="11">
        <v>250.31332399999999</v>
      </c>
      <c r="AF48" s="11">
        <v>347.46447799999999</v>
      </c>
      <c r="AG48" s="11">
        <v>389.00030500000003</v>
      </c>
    </row>
    <row r="49" spans="5:33" ht="15.6" x14ac:dyDescent="0.3">
      <c r="E49" s="1"/>
      <c r="F49" s="1"/>
      <c r="G49" s="13"/>
      <c r="H49" s="13"/>
      <c r="I49" s="13"/>
      <c r="V49" s="19">
        <v>45</v>
      </c>
      <c r="W49" s="19">
        <v>334.40042099999999</v>
      </c>
      <c r="X49" s="19">
        <v>300.895782</v>
      </c>
      <c r="Y49" s="21">
        <v>313.74685699999998</v>
      </c>
      <c r="Z49" s="21">
        <v>220.458618</v>
      </c>
      <c r="AA49" s="21">
        <v>290.96762100000001</v>
      </c>
      <c r="AD49">
        <v>45</v>
      </c>
      <c r="AE49" s="11">
        <v>258.91561899999999</v>
      </c>
      <c r="AF49" s="11">
        <v>352.88586400000003</v>
      </c>
      <c r="AG49" s="11">
        <v>383.60357699999997</v>
      </c>
    </row>
    <row r="50" spans="5:33" ht="15.6" x14ac:dyDescent="0.3">
      <c r="E50" s="1"/>
      <c r="F50" s="1"/>
      <c r="G50" s="13"/>
      <c r="H50" s="13"/>
      <c r="I50" s="13"/>
      <c r="V50" s="19">
        <v>46</v>
      </c>
      <c r="W50" s="19">
        <v>323.80883799999998</v>
      </c>
      <c r="X50" s="19">
        <v>289.86908</v>
      </c>
      <c r="Y50" s="21">
        <v>309.70309400000002</v>
      </c>
      <c r="Z50" s="21">
        <v>214.303146</v>
      </c>
      <c r="AA50" s="21">
        <v>280.63610799999998</v>
      </c>
      <c r="AD50">
        <v>46</v>
      </c>
      <c r="AE50" s="11">
        <v>251.77056899999999</v>
      </c>
      <c r="AF50" s="11">
        <v>345.49121100000002</v>
      </c>
      <c r="AG50" s="11">
        <v>385.105774</v>
      </c>
    </row>
    <row r="51" spans="5:33" ht="15.6" x14ac:dyDescent="0.3">
      <c r="E51" s="1"/>
      <c r="F51" s="1"/>
      <c r="G51" s="13"/>
      <c r="H51" s="13"/>
      <c r="I51" s="13"/>
      <c r="V51" s="19">
        <v>47</v>
      </c>
      <c r="W51" s="19">
        <v>340.61203</v>
      </c>
      <c r="X51" s="19">
        <v>296.07504299999999</v>
      </c>
      <c r="Y51" s="19">
        <v>315.94201700000002</v>
      </c>
      <c r="Z51" s="21">
        <v>210.43611100000001</v>
      </c>
      <c r="AA51" s="21">
        <v>273.65606700000001</v>
      </c>
      <c r="AD51">
        <v>47</v>
      </c>
      <c r="AE51" s="11">
        <v>257.24008199999997</v>
      </c>
      <c r="AF51" s="11">
        <v>323.88311800000002</v>
      </c>
      <c r="AG51" s="11">
        <v>392.01840199999998</v>
      </c>
    </row>
    <row r="52" spans="5:33" ht="15.6" x14ac:dyDescent="0.3">
      <c r="E52" s="1"/>
      <c r="F52" s="1"/>
      <c r="G52" s="13"/>
      <c r="H52" s="13"/>
      <c r="I52" s="13"/>
      <c r="V52" s="19">
        <v>48</v>
      </c>
      <c r="W52" s="19">
        <v>345.358429</v>
      </c>
      <c r="X52" s="19">
        <v>278.05050699999998</v>
      </c>
      <c r="Y52" s="19">
        <v>312.81961100000001</v>
      </c>
      <c r="Z52" s="21">
        <v>210.51412999999999</v>
      </c>
      <c r="AA52" s="21">
        <v>277.845642</v>
      </c>
      <c r="AD52">
        <v>48</v>
      </c>
      <c r="AE52" s="11">
        <v>251.524689</v>
      </c>
      <c r="AF52" s="11">
        <v>337.12698399999999</v>
      </c>
      <c r="AG52" s="11">
        <v>385.80300899999997</v>
      </c>
    </row>
    <row r="53" spans="5:33" ht="15.6" x14ac:dyDescent="0.3">
      <c r="E53" s="1"/>
      <c r="F53" s="1"/>
      <c r="G53" s="13"/>
      <c r="H53" s="13"/>
      <c r="I53" s="13"/>
      <c r="V53" s="19">
        <v>49</v>
      </c>
      <c r="W53" s="19">
        <v>345.47045900000001</v>
      </c>
      <c r="X53" s="19">
        <v>289.200378</v>
      </c>
      <c r="Y53" s="19">
        <v>319.20803799999999</v>
      </c>
      <c r="Z53" s="19">
        <v>207.82861299999999</v>
      </c>
      <c r="AA53" s="21">
        <v>338.95556599999998</v>
      </c>
      <c r="AD53">
        <v>49</v>
      </c>
      <c r="AE53" s="11">
        <v>257.22378500000002</v>
      </c>
      <c r="AF53" s="11">
        <v>350.31280500000003</v>
      </c>
      <c r="AG53">
        <v>375.239868</v>
      </c>
    </row>
    <row r="54" spans="5:33" ht="15.6" x14ac:dyDescent="0.3">
      <c r="E54" s="1"/>
      <c r="F54" s="1"/>
      <c r="G54" s="13"/>
      <c r="H54" s="13"/>
      <c r="I54" s="13"/>
      <c r="V54" s="19">
        <v>50</v>
      </c>
      <c r="W54" s="19">
        <v>344.31225599999999</v>
      </c>
      <c r="X54" s="19">
        <v>269.47692899999998</v>
      </c>
      <c r="Y54" s="19">
        <v>308.78439300000002</v>
      </c>
      <c r="Z54" s="19">
        <v>238.05715900000001</v>
      </c>
      <c r="AA54" s="21">
        <v>296.08261099999999</v>
      </c>
      <c r="AD54">
        <v>50</v>
      </c>
      <c r="AE54">
        <v>258.73043799999999</v>
      </c>
      <c r="AF54" s="11">
        <v>340.09478799999999</v>
      </c>
      <c r="AG54">
        <v>392.02648900000003</v>
      </c>
    </row>
    <row r="55" spans="5:33" ht="15.6" x14ac:dyDescent="0.3">
      <c r="E55" s="1"/>
      <c r="F55" s="1"/>
      <c r="G55" s="13"/>
      <c r="H55" s="13"/>
      <c r="I55" s="13"/>
      <c r="V55" s="19">
        <v>51</v>
      </c>
      <c r="W55" s="19">
        <v>321.17996199999999</v>
      </c>
      <c r="X55" s="19">
        <v>274.57150300000001</v>
      </c>
      <c r="Y55" s="19">
        <v>321.43051100000002</v>
      </c>
      <c r="Z55" s="19">
        <v>312.03259300000002</v>
      </c>
      <c r="AA55" s="21">
        <v>303.31823700000001</v>
      </c>
      <c r="AD55">
        <v>51</v>
      </c>
      <c r="AE55">
        <v>257.58337399999999</v>
      </c>
      <c r="AF55" s="11">
        <v>368.12170400000002</v>
      </c>
      <c r="AG55">
        <v>395.68118299999998</v>
      </c>
    </row>
    <row r="56" spans="5:33" ht="15.6" x14ac:dyDescent="0.3">
      <c r="E56" s="1"/>
      <c r="F56" s="1"/>
      <c r="G56" s="13"/>
      <c r="H56" s="13"/>
      <c r="I56" s="13"/>
      <c r="V56" s="19">
        <v>52</v>
      </c>
      <c r="W56" s="19">
        <v>342.205872</v>
      </c>
      <c r="X56" s="19">
        <v>240.204971</v>
      </c>
      <c r="Y56" s="19">
        <v>321.03079200000002</v>
      </c>
      <c r="Z56" s="19">
        <v>278.85983299999998</v>
      </c>
      <c r="AA56" s="21">
        <v>305.62304699999999</v>
      </c>
      <c r="AD56">
        <v>52</v>
      </c>
      <c r="AE56">
        <v>251.366165</v>
      </c>
      <c r="AF56" s="11">
        <v>347.41323899999998</v>
      </c>
      <c r="AG56">
        <v>391.22851600000001</v>
      </c>
    </row>
    <row r="57" spans="5:33" ht="15.6" x14ac:dyDescent="0.3">
      <c r="E57" s="1"/>
      <c r="F57" s="1"/>
      <c r="G57" s="13"/>
      <c r="H57" s="13"/>
      <c r="I57" s="13"/>
      <c r="V57" s="19">
        <v>53</v>
      </c>
      <c r="W57" s="19">
        <v>334.72403000000003</v>
      </c>
      <c r="X57" s="19">
        <v>273.26730300000003</v>
      </c>
      <c r="Y57" s="19">
        <v>324.93832400000002</v>
      </c>
      <c r="Z57" s="19">
        <v>284.97900399999997</v>
      </c>
      <c r="AA57" s="21">
        <v>310.55343599999998</v>
      </c>
      <c r="AD57">
        <v>53</v>
      </c>
      <c r="AE57">
        <v>249.327225</v>
      </c>
      <c r="AF57" s="11">
        <v>354.07977299999999</v>
      </c>
      <c r="AG57">
        <v>397.63790899999998</v>
      </c>
    </row>
    <row r="58" spans="5:33" ht="15.6" x14ac:dyDescent="0.3">
      <c r="E58" s="1"/>
      <c r="F58" s="1"/>
      <c r="G58" s="13"/>
      <c r="H58" s="13"/>
      <c r="I58" s="13"/>
      <c r="V58" s="19">
        <v>54</v>
      </c>
      <c r="W58" s="19">
        <v>329.17205799999999</v>
      </c>
      <c r="X58" s="19">
        <v>286.35897799999998</v>
      </c>
      <c r="Y58" s="19">
        <v>320.12356599999998</v>
      </c>
      <c r="Z58" s="19">
        <v>313.42312600000002</v>
      </c>
      <c r="AA58" s="21">
        <v>305.74252300000001</v>
      </c>
      <c r="AD58">
        <v>54</v>
      </c>
      <c r="AE58">
        <v>249.97486900000001</v>
      </c>
      <c r="AF58" s="11">
        <v>361.350189</v>
      </c>
      <c r="AG58">
        <v>376.85238600000002</v>
      </c>
    </row>
    <row r="59" spans="5:33" ht="15.6" x14ac:dyDescent="0.3">
      <c r="E59" s="1"/>
      <c r="F59" s="1"/>
      <c r="G59" s="13"/>
      <c r="H59" s="13"/>
      <c r="I59" s="13"/>
      <c r="V59" s="19">
        <v>55</v>
      </c>
      <c r="W59" s="19">
        <v>346.83331299999998</v>
      </c>
      <c r="X59" s="19">
        <v>280.85275300000001</v>
      </c>
      <c r="Y59" s="19">
        <v>334.612549</v>
      </c>
      <c r="Z59" s="19">
        <v>307.02526899999998</v>
      </c>
      <c r="AA59" s="21">
        <v>303.876801</v>
      </c>
      <c r="AD59">
        <v>55</v>
      </c>
      <c r="AE59">
        <v>255.41130100000001</v>
      </c>
      <c r="AF59" s="11">
        <v>347.73794600000002</v>
      </c>
      <c r="AG59">
        <v>398.91644300000002</v>
      </c>
    </row>
    <row r="60" spans="5:33" ht="15.6" x14ac:dyDescent="0.3">
      <c r="E60" s="1"/>
      <c r="F60" s="1"/>
      <c r="G60" s="13"/>
      <c r="H60" s="13"/>
      <c r="I60" s="13"/>
      <c r="V60" s="19">
        <v>56</v>
      </c>
      <c r="W60" s="19"/>
      <c r="X60" s="19">
        <v>290.13330100000002</v>
      </c>
      <c r="Y60" s="19">
        <v>334.13244600000002</v>
      </c>
      <c r="Z60" s="19">
        <v>303.95666499999999</v>
      </c>
      <c r="AA60" s="21">
        <v>391.72894300000002</v>
      </c>
      <c r="AD60">
        <v>56</v>
      </c>
      <c r="AE60">
        <v>253.00015300000001</v>
      </c>
      <c r="AF60">
        <v>343.24499500000002</v>
      </c>
      <c r="AG60">
        <v>359.77230800000001</v>
      </c>
    </row>
    <row r="61" spans="5:33" ht="15.6" x14ac:dyDescent="0.3">
      <c r="E61" s="1"/>
      <c r="F61" s="1"/>
      <c r="G61" s="13"/>
      <c r="H61" s="13"/>
      <c r="I61" s="13"/>
      <c r="V61" s="19">
        <v>57</v>
      </c>
      <c r="W61" s="19"/>
      <c r="X61" s="19">
        <v>269.96984900000001</v>
      </c>
      <c r="Y61" s="19">
        <v>337.915344</v>
      </c>
      <c r="Z61" s="19">
        <v>306.563354</v>
      </c>
      <c r="AA61" s="21">
        <v>224.91009500000001</v>
      </c>
      <c r="AD61">
        <v>57</v>
      </c>
      <c r="AE61">
        <v>253.21766700000001</v>
      </c>
      <c r="AF61">
        <v>357.12176499999998</v>
      </c>
      <c r="AG61">
        <v>353.81097399999999</v>
      </c>
    </row>
    <row r="62" spans="5:33" ht="15.6" x14ac:dyDescent="0.3">
      <c r="E62" s="1"/>
      <c r="F62" s="1"/>
      <c r="G62" s="13"/>
      <c r="H62" s="13"/>
      <c r="I62" s="13"/>
      <c r="V62" s="19">
        <v>58</v>
      </c>
      <c r="W62" s="19"/>
      <c r="X62" s="19">
        <v>296.08160400000003</v>
      </c>
      <c r="Y62" s="19">
        <v>334.937592</v>
      </c>
      <c r="Z62" s="19">
        <v>311.457581</v>
      </c>
      <c r="AA62" s="21">
        <v>373.16632099999998</v>
      </c>
      <c r="AD62">
        <v>58</v>
      </c>
      <c r="AE62">
        <v>246.53634600000001</v>
      </c>
      <c r="AF62">
        <v>353.76214599999997</v>
      </c>
      <c r="AG62">
        <v>395.972961</v>
      </c>
    </row>
    <row r="63" spans="5:33" ht="15.6" x14ac:dyDescent="0.3">
      <c r="E63" s="1"/>
      <c r="F63" s="1"/>
      <c r="G63" s="13"/>
      <c r="H63" s="13"/>
      <c r="I63" s="13"/>
      <c r="V63" s="19">
        <v>59</v>
      </c>
      <c r="W63" s="19"/>
      <c r="X63" s="19"/>
      <c r="Y63" s="19">
        <v>327.83694500000001</v>
      </c>
      <c r="Z63" s="19">
        <v>266.19091800000001</v>
      </c>
      <c r="AA63" s="21">
        <v>351.45800800000001</v>
      </c>
      <c r="AD63">
        <v>59</v>
      </c>
      <c r="AE63">
        <v>247.85090600000001</v>
      </c>
      <c r="AF63">
        <v>353.03973400000001</v>
      </c>
      <c r="AG63">
        <v>383.67355300000003</v>
      </c>
    </row>
    <row r="64" spans="5:33" ht="15.6" x14ac:dyDescent="0.3">
      <c r="E64" s="1"/>
      <c r="F64" s="1"/>
      <c r="G64" s="13"/>
      <c r="H64" s="13"/>
      <c r="I64" s="13"/>
      <c r="V64" s="19">
        <v>60</v>
      </c>
      <c r="W64" s="19"/>
      <c r="X64" s="19"/>
      <c r="Y64" s="19">
        <v>334.11999500000002</v>
      </c>
      <c r="Z64" s="19">
        <v>298.51242100000002</v>
      </c>
      <c r="AA64" s="19">
        <v>374.44656400000002</v>
      </c>
      <c r="AD64">
        <v>60</v>
      </c>
      <c r="AE64">
        <v>243.415268</v>
      </c>
      <c r="AF64">
        <v>354.67248499999999</v>
      </c>
      <c r="AG64">
        <v>369.893799</v>
      </c>
    </row>
    <row r="65" spans="5:33" ht="15.6" x14ac:dyDescent="0.3">
      <c r="E65" s="1"/>
      <c r="F65" s="1"/>
      <c r="G65" s="13"/>
      <c r="H65" s="13"/>
      <c r="I65" s="13"/>
      <c r="V65" s="19">
        <v>61</v>
      </c>
      <c r="W65" s="19"/>
      <c r="X65" s="19"/>
      <c r="Y65" s="19">
        <v>334.27752700000002</v>
      </c>
      <c r="Z65" s="19">
        <v>273.32321200000001</v>
      </c>
      <c r="AA65" s="19">
        <v>336.197968</v>
      </c>
      <c r="AD65">
        <v>61</v>
      </c>
      <c r="AE65">
        <v>232.879898</v>
      </c>
      <c r="AF65">
        <v>358.455017</v>
      </c>
      <c r="AG65">
        <v>365.36795000000001</v>
      </c>
    </row>
    <row r="66" spans="5:33" ht="15.6" x14ac:dyDescent="0.3">
      <c r="E66" s="1"/>
      <c r="F66" s="1"/>
      <c r="G66" s="13"/>
      <c r="H66" s="13"/>
      <c r="I66" s="13"/>
      <c r="V66" s="19">
        <v>62</v>
      </c>
      <c r="W66" s="19"/>
      <c r="X66" s="19"/>
      <c r="Y66" s="19"/>
      <c r="Z66" s="19">
        <v>288.84728999999999</v>
      </c>
      <c r="AA66" s="19">
        <v>269.37634300000002</v>
      </c>
      <c r="AD66">
        <v>62</v>
      </c>
      <c r="AE66">
        <v>246.888428</v>
      </c>
      <c r="AF66">
        <v>355.37460299999998</v>
      </c>
      <c r="AG66">
        <v>391.53656000000001</v>
      </c>
    </row>
    <row r="67" spans="5:33" ht="15.6" x14ac:dyDescent="0.3">
      <c r="E67" s="1"/>
      <c r="F67" s="1"/>
      <c r="G67" s="13"/>
      <c r="H67" s="13"/>
      <c r="I67" s="13"/>
      <c r="V67" s="19">
        <v>63</v>
      </c>
      <c r="W67" s="19"/>
      <c r="X67" s="19"/>
      <c r="Y67" s="19"/>
      <c r="Z67" s="19">
        <v>283.66186499999998</v>
      </c>
      <c r="AA67" s="19">
        <v>312.73931900000002</v>
      </c>
      <c r="AD67">
        <v>63</v>
      </c>
      <c r="AE67">
        <v>252.944839</v>
      </c>
      <c r="AF67">
        <v>361.70871</v>
      </c>
      <c r="AG67">
        <v>380.51763899999997</v>
      </c>
    </row>
    <row r="68" spans="5:33" ht="15.6" x14ac:dyDescent="0.3">
      <c r="E68" s="1"/>
      <c r="F68" s="1"/>
      <c r="G68" s="13"/>
      <c r="H68" s="13"/>
      <c r="I68" s="13"/>
      <c r="V68" s="19">
        <v>64</v>
      </c>
      <c r="W68" s="19"/>
      <c r="X68" s="19"/>
      <c r="Y68" s="19"/>
      <c r="Z68" s="19"/>
      <c r="AA68" s="19">
        <v>287.36068699999998</v>
      </c>
      <c r="AD68">
        <v>64</v>
      </c>
      <c r="AE68">
        <v>246.80098000000001</v>
      </c>
      <c r="AF68">
        <v>363.65881300000001</v>
      </c>
      <c r="AG68"/>
    </row>
    <row r="69" spans="5:33" ht="15.6" x14ac:dyDescent="0.3">
      <c r="E69" s="1"/>
      <c r="F69" s="1"/>
      <c r="G69" s="13"/>
      <c r="H69" s="13"/>
      <c r="I69" s="13"/>
      <c r="V69" s="19">
        <v>65</v>
      </c>
      <c r="W69" s="19"/>
      <c r="X69" s="19"/>
      <c r="Y69" s="19"/>
      <c r="Z69" s="19"/>
      <c r="AA69" s="19">
        <v>301.87283300000001</v>
      </c>
      <c r="AD69">
        <v>65</v>
      </c>
      <c r="AE69"/>
      <c r="AF69">
        <v>363.39642300000003</v>
      </c>
      <c r="AG69"/>
    </row>
    <row r="70" spans="5:33" ht="15.6" x14ac:dyDescent="0.3">
      <c r="G70" s="13"/>
      <c r="H70" s="13"/>
      <c r="I70" s="13"/>
      <c r="V70" s="19">
        <v>66</v>
      </c>
      <c r="W70" s="19"/>
      <c r="X70" s="19"/>
      <c r="Y70" s="19"/>
      <c r="Z70" s="19"/>
      <c r="AA70" s="19">
        <v>289.09304800000001</v>
      </c>
      <c r="AD70">
        <v>66</v>
      </c>
      <c r="AE70"/>
      <c r="AF70">
        <v>347.45639</v>
      </c>
      <c r="AG70"/>
    </row>
    <row r="71" spans="5:33" ht="15.6" x14ac:dyDescent="0.3">
      <c r="G71" s="13"/>
      <c r="H71" s="13"/>
      <c r="I71" s="13"/>
      <c r="V71" s="19">
        <v>67</v>
      </c>
      <c r="W71" s="19"/>
      <c r="X71" s="19"/>
      <c r="Y71" s="19"/>
      <c r="Z71" s="19"/>
      <c r="AA71" s="19">
        <v>200.143494</v>
      </c>
      <c r="AD71">
        <v>67</v>
      </c>
      <c r="AE71"/>
      <c r="AF71">
        <v>362.170929</v>
      </c>
      <c r="AG71"/>
    </row>
    <row r="72" spans="5:33" ht="15.6" x14ac:dyDescent="0.3">
      <c r="G72" s="13"/>
      <c r="H72" s="13"/>
      <c r="I72" s="13"/>
      <c r="V72" s="19">
        <v>68</v>
      </c>
      <c r="W72" s="19"/>
      <c r="X72" s="19"/>
      <c r="Y72" s="19"/>
      <c r="Z72" s="19"/>
      <c r="AA72" s="19">
        <v>250.60887099999999</v>
      </c>
      <c r="AD72">
        <v>68</v>
      </c>
      <c r="AE72"/>
      <c r="AF72">
        <v>363.51269500000001</v>
      </c>
      <c r="AG72"/>
    </row>
    <row r="73" spans="5:33" ht="15.6" x14ac:dyDescent="0.3">
      <c r="G73" s="13"/>
      <c r="H73" s="13"/>
      <c r="I73" s="13"/>
      <c r="V73" s="19">
        <v>69</v>
      </c>
      <c r="W73" s="19"/>
      <c r="X73" s="19"/>
      <c r="Y73" s="19"/>
      <c r="Z73" s="19"/>
      <c r="AA73" s="19">
        <v>281.64077800000001</v>
      </c>
      <c r="AD73">
        <v>69</v>
      </c>
      <c r="AE73"/>
      <c r="AF73">
        <v>363.92169200000001</v>
      </c>
      <c r="AG73"/>
    </row>
    <row r="74" spans="5:33" ht="15.6" x14ac:dyDescent="0.3">
      <c r="G74" s="13"/>
      <c r="H74" s="13"/>
      <c r="I74" s="13"/>
      <c r="V74" s="19">
        <v>70</v>
      </c>
      <c r="W74" s="19"/>
      <c r="X74" s="19"/>
      <c r="Y74" s="19"/>
      <c r="Z74" s="19"/>
      <c r="AA74" s="19">
        <v>199.59054599999999</v>
      </c>
      <c r="AD74">
        <v>70</v>
      </c>
      <c r="AE74"/>
      <c r="AF74">
        <v>359.35549900000001</v>
      </c>
      <c r="AG74"/>
    </row>
    <row r="75" spans="5:33" ht="15.6" x14ac:dyDescent="0.3">
      <c r="G75" s="13"/>
      <c r="H75" s="13"/>
      <c r="I75" s="13"/>
      <c r="V75" s="19">
        <v>71</v>
      </c>
      <c r="W75" s="19"/>
      <c r="X75" s="19"/>
      <c r="Y75" s="19"/>
      <c r="Z75" s="19"/>
      <c r="AA75" s="19">
        <v>241.96104399999999</v>
      </c>
      <c r="AD75">
        <v>71</v>
      </c>
      <c r="AE75"/>
      <c r="AF75"/>
      <c r="AG75"/>
    </row>
    <row r="76" spans="5:33" ht="15.6" x14ac:dyDescent="0.3">
      <c r="G76" s="13"/>
      <c r="H76" s="13"/>
      <c r="I76" s="13"/>
      <c r="V76" s="19">
        <v>72</v>
      </c>
      <c r="W76" s="19"/>
      <c r="X76" s="19"/>
      <c r="Y76" s="19"/>
      <c r="Z76" s="19"/>
      <c r="AA76" s="19">
        <v>247.84150700000001</v>
      </c>
    </row>
    <row r="77" spans="5:33" ht="15.6" x14ac:dyDescent="0.3">
      <c r="G77" s="13"/>
      <c r="H77" s="13"/>
      <c r="I77" s="13"/>
      <c r="V77" s="19">
        <v>73</v>
      </c>
      <c r="W77" s="19"/>
      <c r="X77" s="19"/>
      <c r="Y77" s="19"/>
      <c r="Z77" s="19"/>
      <c r="AA77" s="19">
        <v>287.88894699999997</v>
      </c>
    </row>
    <row r="78" spans="5:33" ht="15.6" x14ac:dyDescent="0.3">
      <c r="G78" s="13"/>
      <c r="H78" s="13"/>
      <c r="I78" s="13"/>
      <c r="V78" s="19">
        <v>74</v>
      </c>
      <c r="W78" s="19"/>
      <c r="X78" s="19"/>
      <c r="Y78" s="19"/>
      <c r="Z78" s="19"/>
      <c r="AA78" s="19">
        <v>227.10041799999999</v>
      </c>
    </row>
    <row r="79" spans="5:33" ht="15.6" x14ac:dyDescent="0.3">
      <c r="G79" s="13"/>
      <c r="H79" s="13"/>
      <c r="I79" s="13"/>
      <c r="V79" s="19"/>
      <c r="W79" s="19"/>
      <c r="X79" s="19"/>
      <c r="Y79" s="19"/>
      <c r="Z79" s="19"/>
      <c r="AA79" s="19"/>
    </row>
    <row r="80" spans="5:33" ht="15.6" x14ac:dyDescent="0.3">
      <c r="G80" s="13"/>
      <c r="H80" s="13"/>
      <c r="I80" s="13"/>
      <c r="V80" s="19"/>
      <c r="W80" s="19"/>
      <c r="X80" s="19"/>
      <c r="Y80" s="19"/>
      <c r="Z80" s="19"/>
      <c r="AA80" s="19"/>
    </row>
    <row r="81" spans="7:27" ht="15.6" x14ac:dyDescent="0.3">
      <c r="G81" s="13"/>
      <c r="H81" s="13"/>
      <c r="I81" s="13"/>
      <c r="V81" s="19"/>
      <c r="W81" s="19"/>
      <c r="X81" s="19"/>
      <c r="Y81" s="19"/>
      <c r="Z81" s="19"/>
      <c r="AA81" s="19"/>
    </row>
    <row r="82" spans="7:27" ht="15.6" x14ac:dyDescent="0.3">
      <c r="G82" s="13"/>
      <c r="H82" s="13"/>
      <c r="I82" s="13"/>
      <c r="V82" s="19"/>
      <c r="W82" s="19"/>
      <c r="X82" s="19"/>
      <c r="Y82" s="19"/>
      <c r="Z82" s="19"/>
      <c r="AA82" s="19"/>
    </row>
    <row r="83" spans="7:27" ht="15.6" x14ac:dyDescent="0.3">
      <c r="G83" s="13"/>
      <c r="H83" s="13"/>
      <c r="I83" s="13"/>
      <c r="V83" s="19"/>
      <c r="W83" s="19"/>
      <c r="X83" s="19"/>
      <c r="Y83" s="19"/>
      <c r="Z83" s="19"/>
      <c r="AA83" s="19"/>
    </row>
    <row r="84" spans="7:27" ht="15.6" x14ac:dyDescent="0.3">
      <c r="G84" s="13"/>
      <c r="H84" s="1"/>
      <c r="I84" s="13"/>
      <c r="V84" s="19"/>
      <c r="W84" s="19"/>
      <c r="X84" s="19"/>
      <c r="Y84" s="19"/>
      <c r="Z84" s="19"/>
      <c r="AA84" s="19"/>
    </row>
    <row r="85" spans="7:27" ht="15.6" x14ac:dyDescent="0.3">
      <c r="G85" s="13"/>
      <c r="I85" s="13"/>
      <c r="V85" s="19"/>
      <c r="W85" s="19"/>
      <c r="X85" s="19"/>
      <c r="Y85" s="19"/>
      <c r="Z85" s="19"/>
      <c r="AA85" s="19"/>
    </row>
    <row r="86" spans="7:27" ht="15.6" x14ac:dyDescent="0.3">
      <c r="G86" s="13"/>
      <c r="I86" s="13"/>
      <c r="V86" s="19"/>
      <c r="W86" s="19"/>
      <c r="X86" s="19"/>
      <c r="Y86" s="19"/>
      <c r="Z86" s="19"/>
      <c r="AA86" s="19"/>
    </row>
    <row r="87" spans="7:27" ht="15.6" x14ac:dyDescent="0.3">
      <c r="G87" s="13"/>
      <c r="I87" s="13"/>
      <c r="V87" s="19"/>
      <c r="W87" s="19"/>
      <c r="X87" s="19"/>
      <c r="Y87" s="19"/>
      <c r="Z87" s="19"/>
      <c r="AA87" s="19"/>
    </row>
    <row r="88" spans="7:27" ht="15.6" x14ac:dyDescent="0.3">
      <c r="G88" s="13"/>
      <c r="I88" s="13"/>
      <c r="V88" s="19"/>
      <c r="W88" s="19"/>
      <c r="X88" s="19"/>
      <c r="Y88" s="19"/>
      <c r="Z88" s="19"/>
      <c r="AA88" s="19"/>
    </row>
    <row r="89" spans="7:27" ht="15.6" x14ac:dyDescent="0.3">
      <c r="G89" s="13"/>
      <c r="I89" s="13"/>
      <c r="V89" s="19"/>
      <c r="W89" s="19"/>
      <c r="X89" s="19"/>
      <c r="Y89" s="19"/>
      <c r="Z89" s="19"/>
      <c r="AA89" s="19"/>
    </row>
    <row r="90" spans="7:27" ht="15.6" x14ac:dyDescent="0.3">
      <c r="G90" s="13"/>
      <c r="I90" s="13"/>
      <c r="V90" s="19"/>
      <c r="W90" s="19"/>
      <c r="X90" s="19"/>
      <c r="Y90" s="19"/>
      <c r="Z90" s="19"/>
      <c r="AA90" s="19"/>
    </row>
    <row r="91" spans="7:27" ht="15.6" x14ac:dyDescent="0.3">
      <c r="G91" s="13"/>
      <c r="I91" s="13"/>
      <c r="V91" s="19"/>
      <c r="W91" s="19"/>
      <c r="X91" s="19"/>
      <c r="Y91" s="19"/>
      <c r="Z91" s="19"/>
      <c r="AA91" s="19"/>
    </row>
    <row r="92" spans="7:27" ht="15.6" x14ac:dyDescent="0.3">
      <c r="G92" s="13"/>
      <c r="I92" s="13"/>
      <c r="V92" s="19"/>
      <c r="W92" s="19"/>
      <c r="X92" s="19"/>
      <c r="Y92" s="19"/>
      <c r="Z92" s="19"/>
      <c r="AA92" s="19"/>
    </row>
    <row r="93" spans="7:27" ht="15.6" x14ac:dyDescent="0.3">
      <c r="G93" s="13"/>
      <c r="I93" s="13"/>
      <c r="V93" s="19"/>
      <c r="W93" s="19"/>
      <c r="X93" s="19"/>
      <c r="Y93" s="19"/>
      <c r="Z93" s="19"/>
      <c r="AA93" s="19"/>
    </row>
    <row r="94" spans="7:27" ht="15.6" x14ac:dyDescent="0.3">
      <c r="G94" s="13"/>
      <c r="I94" s="13"/>
      <c r="V94" s="19"/>
      <c r="W94" s="19"/>
      <c r="X94" s="19"/>
      <c r="Y94" s="19"/>
      <c r="Z94" s="19"/>
      <c r="AA94" s="19"/>
    </row>
    <row r="95" spans="7:27" ht="15.6" x14ac:dyDescent="0.3">
      <c r="G95" s="13"/>
      <c r="I95" s="13"/>
      <c r="V95" s="19"/>
      <c r="W95" s="19"/>
      <c r="X95" s="19"/>
      <c r="Y95" s="19"/>
      <c r="Z95" s="19"/>
      <c r="AA95" s="19"/>
    </row>
    <row r="96" spans="7:27" ht="15.6" x14ac:dyDescent="0.3">
      <c r="G96" s="13"/>
      <c r="I96" s="13"/>
      <c r="V96" s="19"/>
      <c r="W96" s="19"/>
      <c r="X96" s="19"/>
      <c r="Y96" s="19"/>
      <c r="Z96" s="19"/>
      <c r="AA96" s="19"/>
    </row>
    <row r="97" spans="7:27" ht="15.6" x14ac:dyDescent="0.3">
      <c r="G97" s="13"/>
      <c r="I97" s="13"/>
      <c r="V97" s="19"/>
      <c r="W97" s="19"/>
      <c r="X97" s="19"/>
      <c r="Y97" s="19"/>
      <c r="Z97" s="19"/>
      <c r="AA97" s="19"/>
    </row>
    <row r="98" spans="7:27" ht="15.6" x14ac:dyDescent="0.3">
      <c r="G98" s="13"/>
      <c r="I98" s="13"/>
      <c r="V98" s="19"/>
      <c r="W98" s="19"/>
      <c r="X98" s="19"/>
      <c r="Y98" s="19"/>
      <c r="Z98" s="19"/>
      <c r="AA98" s="19"/>
    </row>
    <row r="99" spans="7:27" ht="15.6" x14ac:dyDescent="0.3">
      <c r="G99" s="13"/>
      <c r="I99" s="13"/>
      <c r="V99" s="19"/>
      <c r="W99" s="19"/>
      <c r="X99" s="19"/>
      <c r="Y99" s="19"/>
      <c r="Z99" s="19"/>
      <c r="AA99" s="19"/>
    </row>
    <row r="100" spans="7:27" ht="15.6" x14ac:dyDescent="0.3">
      <c r="G100" s="13"/>
      <c r="I100" s="13"/>
      <c r="V100" s="19"/>
      <c r="W100" s="19"/>
      <c r="X100" s="19"/>
      <c r="Y100" s="19"/>
      <c r="Z100" s="19"/>
      <c r="AA100" s="19"/>
    </row>
    <row r="101" spans="7:27" ht="15.6" x14ac:dyDescent="0.3">
      <c r="G101" s="13"/>
      <c r="I101" s="13"/>
      <c r="V101" s="19"/>
      <c r="W101" s="19"/>
      <c r="X101" s="19"/>
      <c r="Y101" s="19"/>
      <c r="Z101" s="19"/>
      <c r="AA101" s="19"/>
    </row>
    <row r="102" spans="7:27" ht="15.6" x14ac:dyDescent="0.3">
      <c r="G102" s="13"/>
      <c r="I102" s="13"/>
      <c r="V102" s="19"/>
      <c r="W102" s="19"/>
      <c r="X102" s="19"/>
      <c r="Y102" s="19"/>
      <c r="Z102" s="19"/>
      <c r="AA102" s="19"/>
    </row>
    <row r="103" spans="7:27" ht="15.6" x14ac:dyDescent="0.3">
      <c r="V103" s="19"/>
      <c r="W103" s="19"/>
      <c r="X103" s="19"/>
      <c r="Y103" s="19"/>
      <c r="Z103" s="19"/>
      <c r="AA103" s="19"/>
    </row>
    <row r="104" spans="7:27" ht="15.6" x14ac:dyDescent="0.3">
      <c r="V104" s="19"/>
      <c r="W104" s="19"/>
      <c r="X104" s="19"/>
      <c r="Y104" s="19"/>
      <c r="Z104" s="19"/>
      <c r="AA104" s="19"/>
    </row>
    <row r="105" spans="7:27" ht="15.6" x14ac:dyDescent="0.3">
      <c r="V105" s="19"/>
      <c r="W105" s="19"/>
      <c r="X105" s="19"/>
      <c r="Y105" s="19"/>
      <c r="Z105" s="19"/>
      <c r="AA105" s="19"/>
    </row>
    <row r="106" spans="7:27" ht="15.6" x14ac:dyDescent="0.3">
      <c r="V106" s="19"/>
      <c r="W106" s="19"/>
      <c r="X106" s="19"/>
      <c r="Y106" s="19"/>
      <c r="Z106" s="19"/>
      <c r="AA106" s="19"/>
    </row>
    <row r="107" spans="7:27" ht="15.6" x14ac:dyDescent="0.3">
      <c r="V107" s="19"/>
      <c r="W107" s="19"/>
      <c r="X107" s="19"/>
      <c r="Y107" s="19"/>
      <c r="Z107" s="19"/>
      <c r="AA107" s="19"/>
    </row>
    <row r="108" spans="7:27" ht="15.6" x14ac:dyDescent="0.3">
      <c r="V108" s="19"/>
      <c r="W108" s="19"/>
      <c r="X108" s="19"/>
      <c r="Y108" s="19"/>
      <c r="Z108" s="19"/>
      <c r="AA108" s="19"/>
    </row>
    <row r="109" spans="7:27" ht="15.6" x14ac:dyDescent="0.3">
      <c r="V109" s="19"/>
      <c r="W109" s="19"/>
      <c r="X109" s="19"/>
      <c r="Y109" s="19"/>
      <c r="Z109" s="19"/>
      <c r="AA109" s="19"/>
    </row>
  </sheetData>
  <mergeCells count="16">
    <mergeCell ref="AJ13:AN13"/>
    <mergeCell ref="AP13:AT13"/>
    <mergeCell ref="F1:G1"/>
    <mergeCell ref="J1:Q1"/>
    <mergeCell ref="F22:M22"/>
    <mergeCell ref="AJ1:AN1"/>
    <mergeCell ref="AJ2:AN2"/>
    <mergeCell ref="AP1:AT1"/>
    <mergeCell ref="AP2:AT2"/>
    <mergeCell ref="AJ12:AN12"/>
    <mergeCell ref="AP12:AT12"/>
    <mergeCell ref="A1:C1"/>
    <mergeCell ref="V2:AA2"/>
    <mergeCell ref="AE2:AG2"/>
    <mergeCell ref="V1:AA1"/>
    <mergeCell ref="AD1:A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FB9C-AB75-4586-8C33-E13EEF7F836C}">
  <dimension ref="A1:AG47"/>
  <sheetViews>
    <sheetView zoomScale="70" zoomScaleNormal="70" workbookViewId="0">
      <selection activeCell="F21" sqref="F21:M21"/>
    </sheetView>
  </sheetViews>
  <sheetFormatPr defaultRowHeight="15" x14ac:dyDescent="0.25"/>
  <cols>
    <col min="1" max="1" width="44.109375" style="2" customWidth="1"/>
    <col min="2" max="2" width="26" style="2" customWidth="1"/>
    <col min="3" max="3" width="14.5546875" style="2" customWidth="1"/>
    <col min="4" max="5" width="8.88671875" style="2"/>
    <col min="6" max="6" width="28.5546875" style="2" customWidth="1"/>
    <col min="7" max="7" width="25.5546875" style="2" customWidth="1"/>
    <col min="8" max="9" width="8.88671875" style="2"/>
    <col min="10" max="10" width="17.109375" style="2" customWidth="1"/>
    <col min="11" max="11" width="18.77734375" style="2" customWidth="1"/>
    <col min="12" max="12" width="26.88671875" style="2" customWidth="1"/>
    <col min="13" max="13" width="25.6640625" style="2" customWidth="1"/>
    <col min="14" max="14" width="21.88671875" style="2" customWidth="1"/>
    <col min="15" max="15" width="18" style="2" customWidth="1"/>
    <col min="16" max="16" width="24.88671875" style="2" customWidth="1"/>
    <col min="17" max="17" width="18.21875" style="2" customWidth="1"/>
    <col min="18" max="20" width="8.88671875" style="2"/>
    <col min="21" max="21" width="17" style="2" customWidth="1"/>
    <col min="22" max="22" width="14.44140625" style="2" customWidth="1"/>
    <col min="23" max="23" width="17.21875" style="2" customWidth="1"/>
    <col min="24" max="24" width="21.77734375" style="2" customWidth="1"/>
    <col min="25" max="25" width="19.44140625" style="2" customWidth="1"/>
    <col min="26" max="28" width="8.88671875" style="2"/>
    <col min="29" max="29" width="13.6640625" style="2" customWidth="1"/>
    <col min="30" max="31" width="18.6640625" style="2" customWidth="1"/>
    <col min="32" max="32" width="15.33203125" style="2" customWidth="1"/>
    <col min="33" max="33" width="16.77734375" style="2" customWidth="1"/>
    <col min="34" max="16384" width="8.88671875" style="2"/>
  </cols>
  <sheetData>
    <row r="1" spans="1:33" ht="15.6" x14ac:dyDescent="0.3">
      <c r="A1" s="7" t="s">
        <v>31</v>
      </c>
      <c r="B1" s="7"/>
      <c r="C1" s="7"/>
      <c r="F1" s="32" t="s">
        <v>44</v>
      </c>
      <c r="G1" s="32"/>
      <c r="J1" s="32" t="s">
        <v>52</v>
      </c>
      <c r="K1" s="32"/>
      <c r="L1" s="32"/>
      <c r="M1" s="32"/>
      <c r="N1" s="32"/>
      <c r="O1" s="32"/>
      <c r="P1" s="32"/>
      <c r="Q1" s="32"/>
      <c r="U1" s="28" t="s">
        <v>74</v>
      </c>
      <c r="V1" s="28"/>
      <c r="W1" s="28"/>
      <c r="X1" s="28"/>
      <c r="Y1" s="28"/>
      <c r="AC1" s="29" t="s">
        <v>60</v>
      </c>
      <c r="AD1" s="29"/>
      <c r="AE1" s="29"/>
      <c r="AF1" s="29"/>
      <c r="AG1" s="29"/>
    </row>
    <row r="2" spans="1:33" ht="15.6" thickBot="1" x14ac:dyDescent="0.3">
      <c r="A2" s="3"/>
      <c r="B2" s="1"/>
      <c r="C2" s="1"/>
      <c r="F2" s="1"/>
      <c r="G2" s="1"/>
      <c r="J2" s="1"/>
      <c r="K2" s="25" t="s">
        <v>45</v>
      </c>
      <c r="L2" s="25" t="s">
        <v>5</v>
      </c>
      <c r="M2" s="25" t="s">
        <v>91</v>
      </c>
      <c r="N2" s="25" t="s">
        <v>47</v>
      </c>
      <c r="O2" s="25" t="s">
        <v>48</v>
      </c>
      <c r="P2" s="25" t="s">
        <v>49</v>
      </c>
      <c r="Q2" s="25" t="s">
        <v>50</v>
      </c>
      <c r="U2" s="33" t="s">
        <v>61</v>
      </c>
      <c r="V2" s="33"/>
      <c r="W2" s="33"/>
      <c r="X2" s="33"/>
      <c r="Y2" s="33"/>
      <c r="AC2" s="33" t="s">
        <v>61</v>
      </c>
      <c r="AD2" s="33"/>
      <c r="AE2" s="33"/>
      <c r="AF2" s="33"/>
      <c r="AG2" s="33"/>
    </row>
    <row r="3" spans="1:33" ht="16.2" thickTop="1" thickBot="1" x14ac:dyDescent="0.3">
      <c r="A3" s="2" t="s">
        <v>62</v>
      </c>
      <c r="F3" s="25" t="s">
        <v>0</v>
      </c>
      <c r="G3" s="25" t="s">
        <v>80</v>
      </c>
      <c r="J3" s="13" t="s">
        <v>66</v>
      </c>
      <c r="K3" s="13" t="s">
        <v>19</v>
      </c>
      <c r="L3" s="13" t="s">
        <v>51</v>
      </c>
      <c r="M3" s="13">
        <v>4.5</v>
      </c>
      <c r="N3" s="13">
        <v>4.5</v>
      </c>
      <c r="O3" s="13">
        <v>0</v>
      </c>
      <c r="P3" s="13">
        <v>7.5</v>
      </c>
      <c r="Q3" s="13" t="s">
        <v>51</v>
      </c>
      <c r="U3" s="16" t="s">
        <v>57</v>
      </c>
      <c r="V3" s="16" t="s">
        <v>66</v>
      </c>
      <c r="W3" s="16" t="s">
        <v>53</v>
      </c>
      <c r="X3" s="16" t="s">
        <v>54</v>
      </c>
      <c r="Y3" s="16" t="s">
        <v>66</v>
      </c>
      <c r="AC3" s="16" t="s">
        <v>57</v>
      </c>
      <c r="AD3" s="16" t="s">
        <v>66</v>
      </c>
      <c r="AE3" s="16" t="s">
        <v>53</v>
      </c>
      <c r="AF3" s="16" t="s">
        <v>54</v>
      </c>
      <c r="AG3" s="16" t="s">
        <v>66</v>
      </c>
    </row>
    <row r="4" spans="1:33" ht="16.2" thickTop="1" x14ac:dyDescent="0.3">
      <c r="F4" s="25"/>
      <c r="G4" s="25"/>
      <c r="J4" s="13" t="s">
        <v>53</v>
      </c>
      <c r="K4" s="13" t="s">
        <v>19</v>
      </c>
      <c r="L4" s="13">
        <v>0.57142899999999996</v>
      </c>
      <c r="M4" s="13">
        <v>5</v>
      </c>
      <c r="N4" s="13">
        <v>3.6669999999999998</v>
      </c>
      <c r="O4" s="13">
        <v>1.333</v>
      </c>
      <c r="P4" s="13">
        <v>5</v>
      </c>
      <c r="Q4" s="13" t="s">
        <v>51</v>
      </c>
      <c r="U4" s="16" t="s">
        <v>69</v>
      </c>
      <c r="V4" s="52">
        <v>2.8579131000000001E-2</v>
      </c>
      <c r="W4" s="52">
        <v>3.1513423999999998E-2</v>
      </c>
      <c r="X4" s="52">
        <v>3.3611464000000001E-2</v>
      </c>
      <c r="Y4" s="52">
        <v>2.2884139000000001E-2</v>
      </c>
      <c r="AC4" s="14" t="s">
        <v>77</v>
      </c>
      <c r="AD4" s="17">
        <v>0.10821443</v>
      </c>
      <c r="AE4" s="17">
        <v>0.1081652</v>
      </c>
      <c r="AF4" s="17">
        <v>0.10209295</v>
      </c>
      <c r="AG4" s="17">
        <v>0.11153685000000001</v>
      </c>
    </row>
    <row r="5" spans="1:33" ht="15.6" x14ac:dyDescent="0.3">
      <c r="A5" s="2" t="s">
        <v>93</v>
      </c>
      <c r="F5" s="25" t="s">
        <v>3</v>
      </c>
      <c r="G5" s="25" t="s">
        <v>92</v>
      </c>
      <c r="J5" s="13" t="s">
        <v>54</v>
      </c>
      <c r="K5" s="13" t="s">
        <v>19</v>
      </c>
      <c r="L5" s="13" t="s">
        <v>51</v>
      </c>
      <c r="M5" s="13">
        <v>4.5999999999999996</v>
      </c>
      <c r="N5" s="13">
        <v>4.3330000000000002</v>
      </c>
      <c r="O5" s="13">
        <v>0.26669999999999999</v>
      </c>
      <c r="P5" s="13">
        <v>7</v>
      </c>
      <c r="Q5" s="13" t="s">
        <v>51</v>
      </c>
      <c r="U5" s="17" t="s">
        <v>70</v>
      </c>
      <c r="V5" s="53">
        <v>2.3827582999999999E-2</v>
      </c>
      <c r="W5" s="17">
        <v>1.9206583999999999E-2</v>
      </c>
      <c r="X5" s="17">
        <v>2.2910126999999999E-2</v>
      </c>
      <c r="Y5" s="17">
        <v>2.1244783999999999E-2</v>
      </c>
      <c r="AC5" s="14" t="s">
        <v>78</v>
      </c>
      <c r="AD5" s="17">
        <v>5.5988977000000002E-2</v>
      </c>
      <c r="AE5" s="17">
        <v>6.2538482000000006E-2</v>
      </c>
      <c r="AF5" s="17">
        <v>7.8270940999999997E-2</v>
      </c>
      <c r="AG5" s="17">
        <v>9.6559053000000006E-2</v>
      </c>
    </row>
    <row r="6" spans="1:33" x14ac:dyDescent="0.25">
      <c r="F6" s="25" t="s">
        <v>2</v>
      </c>
      <c r="G6" s="25" t="s">
        <v>2</v>
      </c>
      <c r="J6" s="13" t="s">
        <v>67</v>
      </c>
      <c r="K6" s="13" t="s">
        <v>19</v>
      </c>
      <c r="L6" s="13">
        <v>3.5714000000000003E-2</v>
      </c>
      <c r="M6" s="13">
        <v>3</v>
      </c>
      <c r="N6" s="13">
        <v>7</v>
      </c>
      <c r="O6" s="13">
        <v>-4</v>
      </c>
      <c r="P6" s="13">
        <v>0</v>
      </c>
      <c r="Q6" s="13">
        <v>0.14285700000000001</v>
      </c>
      <c r="U6" s="17" t="s">
        <v>71</v>
      </c>
      <c r="V6" s="17">
        <v>2.7152176E-2</v>
      </c>
      <c r="W6" s="17">
        <v>4.1721771999999997E-2</v>
      </c>
      <c r="X6" s="17">
        <v>2.683868E-2</v>
      </c>
      <c r="Y6" s="17">
        <v>2.3405413999999999E-2</v>
      </c>
      <c r="AC6" s="14" t="s">
        <v>79</v>
      </c>
      <c r="AD6" s="17">
        <v>2.4126079000000002E-2</v>
      </c>
      <c r="AE6" s="17">
        <v>3.144711E-2</v>
      </c>
      <c r="AF6" s="17">
        <v>2.6227891E-2</v>
      </c>
      <c r="AG6" s="17">
        <v>3.2662449000000003E-2</v>
      </c>
    </row>
    <row r="7" spans="1:33" x14ac:dyDescent="0.25">
      <c r="A7" s="2" t="s">
        <v>24</v>
      </c>
      <c r="F7" s="25" t="s">
        <v>1</v>
      </c>
      <c r="G7" s="25" t="s">
        <v>23</v>
      </c>
      <c r="U7" s="17" t="s">
        <v>72</v>
      </c>
      <c r="V7" s="17">
        <v>0.16148233000000001</v>
      </c>
      <c r="W7" s="17">
        <v>0.30590267999999998</v>
      </c>
      <c r="X7" s="17">
        <v>0.25816381999999999</v>
      </c>
      <c r="Y7" s="17">
        <v>8.1211605000000006E-2</v>
      </c>
      <c r="AC7" s="17"/>
      <c r="AD7" s="17"/>
      <c r="AE7" s="17"/>
      <c r="AF7" s="17"/>
      <c r="AG7" s="17"/>
    </row>
    <row r="8" spans="1:33" ht="15.6" thickBot="1" x14ac:dyDescent="0.3">
      <c r="F8" s="25"/>
      <c r="G8" s="25"/>
      <c r="U8" s="17" t="s">
        <v>73</v>
      </c>
      <c r="V8" s="17">
        <v>0.11199264</v>
      </c>
      <c r="W8" s="17">
        <v>0.14149297999999999</v>
      </c>
      <c r="X8" s="17">
        <v>0.15653197999999999</v>
      </c>
      <c r="Y8" s="17">
        <v>9.1337904999999997E-2</v>
      </c>
      <c r="AC8" s="18"/>
      <c r="AD8" s="18"/>
      <c r="AE8" s="18"/>
      <c r="AF8" s="18"/>
      <c r="AG8" s="18"/>
    </row>
    <row r="9" spans="1:33" ht="15.6" thickTop="1" x14ac:dyDescent="0.25">
      <c r="A9" s="2" t="s">
        <v>25</v>
      </c>
      <c r="F9" s="25" t="s">
        <v>32</v>
      </c>
      <c r="G9" s="25"/>
      <c r="U9" s="17"/>
      <c r="V9" s="17"/>
      <c r="W9" s="17"/>
      <c r="X9" s="17"/>
      <c r="Y9" s="17"/>
    </row>
    <row r="10" spans="1:33" ht="15.6" thickBot="1" x14ac:dyDescent="0.3">
      <c r="F10" s="25" t="s">
        <v>33</v>
      </c>
      <c r="G10" s="25" t="s">
        <v>34</v>
      </c>
      <c r="U10" s="18"/>
      <c r="V10" s="18"/>
      <c r="W10" s="18"/>
      <c r="X10" s="18"/>
      <c r="Y10" s="18"/>
    </row>
    <row r="11" spans="1:33" ht="15.6" thickTop="1" x14ac:dyDescent="0.25">
      <c r="A11" s="2" t="s">
        <v>26</v>
      </c>
      <c r="B11" s="2" t="s">
        <v>27</v>
      </c>
      <c r="C11" s="2" t="s">
        <v>28</v>
      </c>
      <c r="F11" s="25" t="s">
        <v>35</v>
      </c>
      <c r="G11" s="25" t="s">
        <v>36</v>
      </c>
    </row>
    <row r="12" spans="1:33" ht="15.6" thickBot="1" x14ac:dyDescent="0.3">
      <c r="F12" s="25" t="s">
        <v>37</v>
      </c>
      <c r="G12" s="25" t="s">
        <v>38</v>
      </c>
    </row>
    <row r="13" spans="1:33" ht="15.6" thickTop="1" x14ac:dyDescent="0.25">
      <c r="A13" s="2" t="s">
        <v>29</v>
      </c>
      <c r="B13" s="2" t="s">
        <v>30</v>
      </c>
      <c r="C13" s="2" t="s">
        <v>132</v>
      </c>
      <c r="F13" s="25" t="s">
        <v>39</v>
      </c>
      <c r="G13" s="25" t="s">
        <v>40</v>
      </c>
      <c r="U13" s="45" t="s">
        <v>110</v>
      </c>
      <c r="V13" s="46"/>
      <c r="AC13" s="45" t="s">
        <v>110</v>
      </c>
      <c r="AD13" s="46"/>
    </row>
    <row r="14" spans="1:33" x14ac:dyDescent="0.25">
      <c r="F14" s="25" t="s">
        <v>41</v>
      </c>
      <c r="G14" s="25">
        <v>0.05</v>
      </c>
      <c r="U14" s="47" t="s">
        <v>69</v>
      </c>
      <c r="V14" s="43">
        <v>1.3771251E-2</v>
      </c>
      <c r="AC14" s="47" t="s">
        <v>77</v>
      </c>
      <c r="AD14" s="43">
        <v>1.106E-2</v>
      </c>
    </row>
    <row r="15" spans="1:33" x14ac:dyDescent="0.25">
      <c r="F15" s="25"/>
      <c r="G15" s="25"/>
      <c r="U15" s="47" t="s">
        <v>70</v>
      </c>
      <c r="V15" s="51">
        <v>1.2008134E-2</v>
      </c>
      <c r="AC15" s="47" t="s">
        <v>78</v>
      </c>
      <c r="AD15" s="43">
        <v>1.9701E-2</v>
      </c>
    </row>
    <row r="16" spans="1:33" ht="15.6" thickBot="1" x14ac:dyDescent="0.3">
      <c r="F16" s="25" t="s">
        <v>42</v>
      </c>
      <c r="G16" s="25">
        <v>4</v>
      </c>
      <c r="U16" s="47" t="s">
        <v>71</v>
      </c>
      <c r="V16" s="51">
        <v>1.7363828000000001E-2</v>
      </c>
      <c r="AC16" s="48" t="s">
        <v>79</v>
      </c>
      <c r="AD16" s="44">
        <v>9.5733660999999994E-3</v>
      </c>
    </row>
    <row r="17" spans="6:33" ht="15.6" thickTop="1" x14ac:dyDescent="0.25">
      <c r="F17" s="25" t="s">
        <v>43</v>
      </c>
      <c r="G17" s="25">
        <v>0</v>
      </c>
      <c r="U17" s="47" t="s">
        <v>72</v>
      </c>
      <c r="V17" s="43">
        <v>1.3004264E-2</v>
      </c>
    </row>
    <row r="18" spans="6:33" ht="15.6" thickBot="1" x14ac:dyDescent="0.3">
      <c r="U18" s="48" t="s">
        <v>73</v>
      </c>
      <c r="V18" s="44">
        <v>1.3213084E-2</v>
      </c>
    </row>
    <row r="19" spans="6:33" ht="15.6" thickTop="1" x14ac:dyDescent="0.25"/>
    <row r="21" spans="6:33" ht="15.6" x14ac:dyDescent="0.3">
      <c r="F21" s="32" t="s">
        <v>143</v>
      </c>
      <c r="G21" s="32"/>
      <c r="H21" s="32"/>
      <c r="I21" s="32"/>
      <c r="J21" s="32"/>
      <c r="K21" s="32"/>
      <c r="L21" s="32"/>
      <c r="M21" s="32"/>
    </row>
    <row r="23" spans="6:33" ht="15.6" x14ac:dyDescent="0.3">
      <c r="F23" s="2" t="s">
        <v>26</v>
      </c>
      <c r="G23" s="2" t="s">
        <v>30</v>
      </c>
      <c r="H23" s="2" t="s">
        <v>168</v>
      </c>
      <c r="U23" s="28" t="s">
        <v>74</v>
      </c>
      <c r="V23" s="28"/>
      <c r="W23" s="28"/>
      <c r="X23" s="28"/>
      <c r="Y23" s="28"/>
      <c r="AC23" s="29" t="s">
        <v>60</v>
      </c>
      <c r="AD23" s="29"/>
      <c r="AE23" s="29"/>
      <c r="AF23" s="29"/>
      <c r="AG23" s="29"/>
    </row>
    <row r="24" spans="6:33" ht="15.6" thickBot="1" x14ac:dyDescent="0.3">
      <c r="U24" s="33" t="s">
        <v>61</v>
      </c>
      <c r="V24" s="33"/>
      <c r="W24" s="33"/>
      <c r="X24" s="33"/>
      <c r="Y24" s="33"/>
      <c r="AC24" s="33" t="s">
        <v>61</v>
      </c>
      <c r="AD24" s="33"/>
      <c r="AE24" s="33"/>
      <c r="AF24" s="33"/>
      <c r="AG24" s="33"/>
    </row>
    <row r="25" spans="6:33" ht="15.6" thickTop="1" x14ac:dyDescent="0.25">
      <c r="F25" s="2" t="s">
        <v>29</v>
      </c>
      <c r="G25" s="2" t="s">
        <v>30</v>
      </c>
      <c r="H25" s="2" t="s">
        <v>169</v>
      </c>
      <c r="U25" s="16" t="s">
        <v>57</v>
      </c>
      <c r="V25" s="16" t="s">
        <v>66</v>
      </c>
      <c r="W25" s="16" t="s">
        <v>53</v>
      </c>
      <c r="X25" s="16" t="s">
        <v>54</v>
      </c>
      <c r="Y25" s="16" t="s">
        <v>66</v>
      </c>
      <c r="AC25" s="16" t="s">
        <v>57</v>
      </c>
      <c r="AD25" s="16" t="s">
        <v>66</v>
      </c>
      <c r="AE25" s="16" t="s">
        <v>53</v>
      </c>
      <c r="AF25" s="16" t="s">
        <v>54</v>
      </c>
      <c r="AG25" s="16" t="s">
        <v>66</v>
      </c>
    </row>
    <row r="26" spans="6:33" x14ac:dyDescent="0.25">
      <c r="U26" s="17" t="s">
        <v>69</v>
      </c>
      <c r="V26" s="17">
        <f>V4-$V14</f>
        <v>1.4807880000000001E-2</v>
      </c>
      <c r="W26" s="17">
        <f>W4-$V14</f>
        <v>1.7742173E-2</v>
      </c>
      <c r="X26" s="17">
        <f t="shared" ref="W26:Y26" si="0">X4-$V14</f>
        <v>1.9840213000000002E-2</v>
      </c>
      <c r="Y26" s="17">
        <f t="shared" si="0"/>
        <v>9.1128880000000013E-3</v>
      </c>
      <c r="AC26" s="14" t="s">
        <v>77</v>
      </c>
      <c r="AD26" s="17">
        <f>AD4-$AD14</f>
        <v>9.715443E-2</v>
      </c>
      <c r="AE26" s="17">
        <f t="shared" ref="AE26:AG26" si="1">AE4-$AD14</f>
        <v>9.7105200000000003E-2</v>
      </c>
      <c r="AF26" s="17">
        <f t="shared" si="1"/>
        <v>9.1032950000000001E-2</v>
      </c>
      <c r="AG26" s="17">
        <f t="shared" si="1"/>
        <v>0.10047685000000001</v>
      </c>
    </row>
    <row r="27" spans="6:33" x14ac:dyDescent="0.25">
      <c r="F27" s="2" t="s">
        <v>157</v>
      </c>
      <c r="G27" s="2" t="s">
        <v>149</v>
      </c>
      <c r="H27" s="2" t="s">
        <v>150</v>
      </c>
      <c r="I27" s="2" t="s">
        <v>158</v>
      </c>
      <c r="J27" s="2" t="s">
        <v>159</v>
      </c>
      <c r="K27" s="2" t="s">
        <v>160</v>
      </c>
      <c r="U27" s="17" t="s">
        <v>70</v>
      </c>
      <c r="V27" s="17">
        <f t="shared" ref="V27:Y30" si="2">V5-$V15</f>
        <v>1.1819448999999999E-2</v>
      </c>
      <c r="W27" s="17">
        <f t="shared" si="2"/>
        <v>7.1984499999999986E-3</v>
      </c>
      <c r="X27" s="17">
        <f t="shared" si="2"/>
        <v>1.0901992999999999E-2</v>
      </c>
      <c r="Y27" s="17">
        <f t="shared" si="2"/>
        <v>9.236649999999999E-3</v>
      </c>
      <c r="AC27" s="14" t="s">
        <v>78</v>
      </c>
      <c r="AD27" s="17">
        <f t="shared" ref="AD27:AG28" si="3">AD5-AD15</f>
        <v>3.6287976999999999E-2</v>
      </c>
      <c r="AE27" s="17">
        <f t="shared" ref="AE27:AG27" si="4">AE5-$AD15</f>
        <v>4.283748200000001E-2</v>
      </c>
      <c r="AF27" s="17">
        <f t="shared" si="4"/>
        <v>5.8569941E-2</v>
      </c>
      <c r="AG27" s="17">
        <f t="shared" si="4"/>
        <v>7.685805300000001E-2</v>
      </c>
    </row>
    <row r="28" spans="6:33" x14ac:dyDescent="0.25">
      <c r="F28" s="2" t="s">
        <v>152</v>
      </c>
      <c r="G28" s="2">
        <v>5</v>
      </c>
      <c r="H28" s="2">
        <v>0</v>
      </c>
      <c r="I28" s="2">
        <v>151.339</v>
      </c>
      <c r="J28" s="2">
        <v>72.888000000000005</v>
      </c>
      <c r="K28" s="2">
        <v>32.595999999999997</v>
      </c>
      <c r="U28" s="17" t="s">
        <v>71</v>
      </c>
      <c r="V28" s="17">
        <f t="shared" si="2"/>
        <v>9.7883479999999988E-3</v>
      </c>
      <c r="W28" s="17">
        <f t="shared" si="2"/>
        <v>2.4357943999999996E-2</v>
      </c>
      <c r="X28" s="17">
        <f t="shared" si="2"/>
        <v>9.4748519999999989E-3</v>
      </c>
      <c r="Y28" s="17">
        <f t="shared" si="2"/>
        <v>6.0415859999999981E-3</v>
      </c>
      <c r="AC28" s="14" t="s">
        <v>79</v>
      </c>
      <c r="AD28" s="17">
        <f t="shared" si="3"/>
        <v>1.4552712900000002E-2</v>
      </c>
      <c r="AE28" s="17">
        <f t="shared" ref="AE28:AG28" si="5">AE6-$AD16</f>
        <v>2.1873743899999999E-2</v>
      </c>
      <c r="AF28" s="17">
        <f t="shared" si="5"/>
        <v>1.6654524900000002E-2</v>
      </c>
      <c r="AG28" s="17">
        <f t="shared" si="5"/>
        <v>2.3089082900000002E-2</v>
      </c>
    </row>
    <row r="29" spans="6:33" x14ac:dyDescent="0.25">
      <c r="F29" s="2" t="s">
        <v>23</v>
      </c>
      <c r="G29" s="2">
        <v>3</v>
      </c>
      <c r="H29" s="2">
        <v>0</v>
      </c>
      <c r="I29" s="2">
        <v>122.768</v>
      </c>
      <c r="J29" s="2">
        <v>25.507999999999999</v>
      </c>
      <c r="K29" s="2">
        <v>14.727</v>
      </c>
      <c r="U29" s="17" t="s">
        <v>72</v>
      </c>
      <c r="V29" s="17">
        <f t="shared" si="2"/>
        <v>0.14847806600000002</v>
      </c>
      <c r="W29" s="17">
        <f>W7-$V17</f>
        <v>0.29289841599999999</v>
      </c>
      <c r="X29" s="17">
        <f>X7-$V17</f>
        <v>0.245159556</v>
      </c>
      <c r="Y29" s="17">
        <f t="shared" si="2"/>
        <v>6.8207341000000005E-2</v>
      </c>
      <c r="AC29" s="17"/>
      <c r="AD29" s="17"/>
      <c r="AE29" s="17"/>
      <c r="AF29" s="17"/>
      <c r="AG29" s="17"/>
    </row>
    <row r="30" spans="6:33" ht="15.6" thickBot="1" x14ac:dyDescent="0.3">
      <c r="U30" s="17" t="s">
        <v>73</v>
      </c>
      <c r="V30" s="17">
        <f t="shared" si="2"/>
        <v>9.8779556000000004E-2</v>
      </c>
      <c r="W30" s="17">
        <f t="shared" si="2"/>
        <v>0.128279896</v>
      </c>
      <c r="X30" s="17">
        <f t="shared" si="2"/>
        <v>0.14331889599999997</v>
      </c>
      <c r="Y30" s="17">
        <f t="shared" si="2"/>
        <v>7.8124820999999997E-2</v>
      </c>
      <c r="AC30" s="18"/>
      <c r="AD30" s="18"/>
      <c r="AE30" s="18"/>
      <c r="AF30" s="18"/>
      <c r="AG30" s="18"/>
    </row>
    <row r="31" spans="6:33" ht="15.6" thickTop="1" x14ac:dyDescent="0.25">
      <c r="F31" s="2" t="s">
        <v>161</v>
      </c>
      <c r="G31" s="2">
        <v>28.571000000000002</v>
      </c>
      <c r="U31" s="17"/>
      <c r="V31" s="17"/>
      <c r="W31" s="17"/>
      <c r="X31" s="17"/>
      <c r="Y31" s="17"/>
    </row>
    <row r="32" spans="6:33" ht="15.6" thickBot="1" x14ac:dyDescent="0.3">
      <c r="U32" s="18"/>
      <c r="V32" s="18"/>
      <c r="W32" s="18"/>
      <c r="X32" s="18"/>
      <c r="Y32" s="18"/>
    </row>
    <row r="33" spans="6:33" ht="15.6" thickTop="1" x14ac:dyDescent="0.25">
      <c r="F33" s="2" t="s">
        <v>170</v>
      </c>
    </row>
    <row r="35" spans="6:33" x14ac:dyDescent="0.25">
      <c r="F35" s="2" t="s">
        <v>171</v>
      </c>
    </row>
    <row r="37" spans="6:33" ht="15.6" x14ac:dyDescent="0.3">
      <c r="U37" s="28" t="s">
        <v>74</v>
      </c>
      <c r="V37" s="28"/>
      <c r="W37" s="28"/>
      <c r="X37" s="28"/>
      <c r="Y37" s="28"/>
      <c r="AC37" s="29" t="s">
        <v>60</v>
      </c>
      <c r="AD37" s="29"/>
      <c r="AE37" s="29"/>
      <c r="AF37" s="29"/>
      <c r="AG37" s="29"/>
    </row>
    <row r="38" spans="6:33" ht="15.6" thickBot="1" x14ac:dyDescent="0.3">
      <c r="U38" s="33" t="s">
        <v>61</v>
      </c>
      <c r="V38" s="33"/>
      <c r="W38" s="33"/>
      <c r="X38" s="33"/>
      <c r="Y38" s="33"/>
      <c r="AC38" s="33" t="s">
        <v>61</v>
      </c>
      <c r="AD38" s="33"/>
      <c r="AE38" s="33"/>
      <c r="AF38" s="33"/>
      <c r="AG38" s="33"/>
    </row>
    <row r="39" spans="6:33" ht="15.6" thickTop="1" x14ac:dyDescent="0.25">
      <c r="U39" s="16" t="s">
        <v>57</v>
      </c>
      <c r="V39" s="16" t="s">
        <v>66</v>
      </c>
      <c r="W39" s="16" t="s">
        <v>53</v>
      </c>
      <c r="X39" s="16" t="s">
        <v>54</v>
      </c>
      <c r="Y39" s="16" t="s">
        <v>66</v>
      </c>
      <c r="AC39" s="16" t="s">
        <v>57</v>
      </c>
      <c r="AD39" s="16" t="s">
        <v>66</v>
      </c>
      <c r="AE39" s="16" t="s">
        <v>53</v>
      </c>
      <c r="AF39" s="16" t="s">
        <v>54</v>
      </c>
      <c r="AG39" s="16" t="s">
        <v>66</v>
      </c>
    </row>
    <row r="40" spans="6:33" x14ac:dyDescent="0.25">
      <c r="U40" s="17" t="s">
        <v>69</v>
      </c>
      <c r="V40" s="17">
        <f>(V26*100)/$V26</f>
        <v>100</v>
      </c>
      <c r="W40" s="17">
        <f t="shared" ref="W40:Y40" si="6">(W26*100)/$V26</f>
        <v>119.81575350421532</v>
      </c>
      <c r="X40" s="17">
        <f t="shared" si="6"/>
        <v>133.98415573329876</v>
      </c>
      <c r="Y40" s="17">
        <f t="shared" si="6"/>
        <v>61.540801249064693</v>
      </c>
      <c r="AC40" s="14" t="s">
        <v>77</v>
      </c>
      <c r="AD40" s="17">
        <f>(AD26*100)/$AD26</f>
        <v>100</v>
      </c>
      <c r="AE40" s="17">
        <f t="shared" ref="AE40:AG40" si="7">(AE26*100)/$AD26</f>
        <v>99.949328095486749</v>
      </c>
      <c r="AF40" s="17">
        <f t="shared" si="7"/>
        <v>93.699227096489565</v>
      </c>
      <c r="AG40" s="17">
        <f t="shared" si="7"/>
        <v>103.41973083471336</v>
      </c>
    </row>
    <row r="41" spans="6:33" x14ac:dyDescent="0.25">
      <c r="U41" s="17" t="s">
        <v>70</v>
      </c>
      <c r="V41" s="17">
        <f t="shared" ref="V41:Y44" si="8">(V27*100)/$V27</f>
        <v>100</v>
      </c>
      <c r="W41" s="17">
        <f t="shared" si="8"/>
        <v>60.903431285163961</v>
      </c>
      <c r="X41" s="17">
        <f t="shared" si="8"/>
        <v>92.237743062303494</v>
      </c>
      <c r="Y41" s="17">
        <f t="shared" si="8"/>
        <v>78.147889973551216</v>
      </c>
      <c r="AC41" s="14" t="s">
        <v>78</v>
      </c>
      <c r="AD41" s="17">
        <f t="shared" ref="AD41:AG42" si="9">(AD27*100)/$AD27</f>
        <v>100</v>
      </c>
      <c r="AE41" s="17">
        <f t="shared" si="9"/>
        <v>118.04869144400088</v>
      </c>
      <c r="AF41" s="17">
        <f t="shared" si="9"/>
        <v>161.4031584069842</v>
      </c>
      <c r="AG41" s="17">
        <f t="shared" si="9"/>
        <v>211.80032438843315</v>
      </c>
    </row>
    <row r="42" spans="6:33" x14ac:dyDescent="0.25">
      <c r="U42" s="17" t="s">
        <v>71</v>
      </c>
      <c r="V42" s="17">
        <f t="shared" si="8"/>
        <v>100</v>
      </c>
      <c r="W42" s="17">
        <f t="shared" si="8"/>
        <v>248.84632217816531</v>
      </c>
      <c r="X42" s="17">
        <f t="shared" si="8"/>
        <v>96.797253223935243</v>
      </c>
      <c r="Y42" s="17">
        <f t="shared" si="8"/>
        <v>61.7222231984396</v>
      </c>
      <c r="AC42" s="14" t="s">
        <v>79</v>
      </c>
      <c r="AD42" s="17">
        <f t="shared" si="9"/>
        <v>100</v>
      </c>
      <c r="AE42" s="17">
        <f t="shared" si="9"/>
        <v>150.30698434241768</v>
      </c>
      <c r="AF42" s="17">
        <f t="shared" si="9"/>
        <v>114.44275039604472</v>
      </c>
      <c r="AG42" s="17">
        <f t="shared" si="9"/>
        <v>158.65827257541787</v>
      </c>
    </row>
    <row r="43" spans="6:33" x14ac:dyDescent="0.25">
      <c r="U43" s="17" t="s">
        <v>72</v>
      </c>
      <c r="V43" s="17">
        <f t="shared" si="8"/>
        <v>100</v>
      </c>
      <c r="W43" s="17">
        <f t="shared" si="8"/>
        <v>197.26712765776458</v>
      </c>
      <c r="X43" s="17">
        <f t="shared" si="8"/>
        <v>165.11499819778092</v>
      </c>
      <c r="Y43" s="17">
        <f t="shared" si="8"/>
        <v>45.937654521981713</v>
      </c>
      <c r="AC43" s="17"/>
      <c r="AD43" s="17"/>
      <c r="AE43" s="17"/>
      <c r="AF43" s="17"/>
      <c r="AG43" s="17"/>
    </row>
    <row r="44" spans="6:33" ht="15.6" thickBot="1" x14ac:dyDescent="0.3">
      <c r="U44" s="17" t="s">
        <v>73</v>
      </c>
      <c r="V44" s="17">
        <f t="shared" si="8"/>
        <v>100</v>
      </c>
      <c r="W44" s="17">
        <f t="shared" si="8"/>
        <v>129.86482344585554</v>
      </c>
      <c r="X44" s="17">
        <f t="shared" si="8"/>
        <v>145.08963372947329</v>
      </c>
      <c r="Y44" s="17">
        <f t="shared" si="8"/>
        <v>79.090071026437897</v>
      </c>
      <c r="AC44" s="18"/>
      <c r="AD44" s="18"/>
      <c r="AE44" s="18"/>
      <c r="AF44" s="18"/>
      <c r="AG44" s="18"/>
    </row>
    <row r="45" spans="6:33" ht="15.6" thickTop="1" x14ac:dyDescent="0.25">
      <c r="U45" s="17"/>
      <c r="V45" s="17"/>
      <c r="W45" s="17"/>
      <c r="X45" s="17"/>
      <c r="Y45" s="17"/>
    </row>
    <row r="46" spans="6:33" ht="15.6" thickBot="1" x14ac:dyDescent="0.3">
      <c r="U46" s="18"/>
      <c r="V46" s="18"/>
      <c r="W46" s="18"/>
      <c r="X46" s="18"/>
      <c r="Y46" s="18"/>
    </row>
    <row r="47" spans="6:33" ht="15.6" thickTop="1" x14ac:dyDescent="0.25"/>
  </sheetData>
  <mergeCells count="17">
    <mergeCell ref="U37:Y37"/>
    <mergeCell ref="AC37:AG37"/>
    <mergeCell ref="U38:Y38"/>
    <mergeCell ref="AC38:AG38"/>
    <mergeCell ref="F21:M21"/>
    <mergeCell ref="AC13:AD13"/>
    <mergeCell ref="U13:V13"/>
    <mergeCell ref="U23:Y23"/>
    <mergeCell ref="AC23:AG23"/>
    <mergeCell ref="U24:Y24"/>
    <mergeCell ref="AC24:AG24"/>
    <mergeCell ref="AC2:AG2"/>
    <mergeCell ref="U2:Y2"/>
    <mergeCell ref="U1:Y1"/>
    <mergeCell ref="F1:G1"/>
    <mergeCell ref="AC1:AG1"/>
    <mergeCell ref="J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694A-61AE-4578-A00B-F8356C6E2058}">
  <dimension ref="A1:Y25"/>
  <sheetViews>
    <sheetView zoomScale="70" zoomScaleNormal="70" workbookViewId="0">
      <selection activeCell="N45" sqref="N45"/>
    </sheetView>
  </sheetViews>
  <sheetFormatPr defaultRowHeight="14.4" x14ac:dyDescent="0.3"/>
  <cols>
    <col min="1" max="1" width="15.109375" customWidth="1"/>
    <col min="2" max="2" width="20.109375" customWidth="1"/>
    <col min="3" max="3" width="20.5546875" customWidth="1"/>
    <col min="4" max="4" width="21.33203125" customWidth="1"/>
    <col min="6" max="6" width="20" customWidth="1"/>
    <col min="7" max="7" width="23.77734375" customWidth="1"/>
    <col min="8" max="8" width="22.21875" customWidth="1"/>
    <col min="10" max="10" width="38.33203125" customWidth="1"/>
    <col min="11" max="11" width="28.21875" customWidth="1"/>
    <col min="14" max="14" width="37.6640625" customWidth="1"/>
    <col min="15" max="15" width="23.33203125" customWidth="1"/>
  </cols>
  <sheetData>
    <row r="1" spans="1:25" ht="16.8" thickTop="1" thickBot="1" x14ac:dyDescent="0.35">
      <c r="A1" s="55" t="s">
        <v>112</v>
      </c>
      <c r="B1" s="55"/>
      <c r="C1" s="55"/>
      <c r="D1" s="55"/>
      <c r="E1" s="56"/>
      <c r="F1" s="29" t="s">
        <v>60</v>
      </c>
      <c r="G1" s="29"/>
      <c r="H1" s="29"/>
      <c r="J1" s="57" t="s">
        <v>113</v>
      </c>
      <c r="K1" s="58"/>
      <c r="N1" s="57" t="s">
        <v>111</v>
      </c>
      <c r="O1" s="58"/>
      <c r="T1" s="8"/>
      <c r="U1" s="8"/>
      <c r="V1" s="8"/>
      <c r="W1" s="8"/>
      <c r="X1" s="8"/>
      <c r="Y1" s="8"/>
    </row>
    <row r="2" spans="1:25" ht="16.8" thickTop="1" thickBot="1" x14ac:dyDescent="0.35">
      <c r="A2" s="15"/>
      <c r="B2" s="15" t="s">
        <v>113</v>
      </c>
      <c r="C2" s="15" t="s">
        <v>114</v>
      </c>
      <c r="D2" s="15" t="s">
        <v>115</v>
      </c>
      <c r="F2" s="38" t="s">
        <v>57</v>
      </c>
      <c r="G2" s="15" t="s">
        <v>113</v>
      </c>
      <c r="H2" s="15" t="s">
        <v>115</v>
      </c>
      <c r="J2" s="59" t="s">
        <v>1</v>
      </c>
      <c r="K2" s="60" t="s">
        <v>23</v>
      </c>
      <c r="N2" s="59" t="s">
        <v>1</v>
      </c>
      <c r="O2" s="60" t="s">
        <v>23</v>
      </c>
    </row>
    <row r="3" spans="1:25" ht="16.2" thickTop="1" x14ac:dyDescent="0.3">
      <c r="A3" s="17" t="s">
        <v>69</v>
      </c>
      <c r="B3" s="17">
        <v>9.76</v>
      </c>
      <c r="C3" s="17">
        <v>0.32340000000000002</v>
      </c>
      <c r="D3" s="16">
        <f>B3/C3</f>
        <v>30.179344465058747</v>
      </c>
      <c r="F3" s="17" t="s">
        <v>77</v>
      </c>
      <c r="G3" s="39">
        <v>0</v>
      </c>
      <c r="H3" s="39">
        <v>0</v>
      </c>
      <c r="J3" s="61" t="s">
        <v>2</v>
      </c>
      <c r="K3" s="62" t="s">
        <v>2</v>
      </c>
      <c r="N3" s="61" t="s">
        <v>2</v>
      </c>
      <c r="O3" s="62" t="s">
        <v>2</v>
      </c>
    </row>
    <row r="4" spans="1:25" ht="15.6" x14ac:dyDescent="0.3">
      <c r="A4" s="17" t="s">
        <v>70</v>
      </c>
      <c r="B4" s="17">
        <v>13.697919000000001</v>
      </c>
      <c r="C4" s="17">
        <v>0.25068000000000001</v>
      </c>
      <c r="D4" s="17">
        <f t="shared" ref="D4:D7" si="0">B4/C4</f>
        <v>54.643046912398276</v>
      </c>
      <c r="F4" s="17" t="s">
        <v>78</v>
      </c>
      <c r="G4" s="39">
        <v>0</v>
      </c>
      <c r="H4" s="39">
        <v>0</v>
      </c>
      <c r="J4" s="61" t="s">
        <v>3</v>
      </c>
      <c r="K4" s="62" t="s">
        <v>116</v>
      </c>
      <c r="N4" s="61" t="s">
        <v>3</v>
      </c>
      <c r="O4" s="62" t="s">
        <v>116</v>
      </c>
    </row>
    <row r="5" spans="1:25" ht="15.6" x14ac:dyDescent="0.3">
      <c r="A5" s="17" t="s">
        <v>71</v>
      </c>
      <c r="B5" s="17">
        <v>13.2624</v>
      </c>
      <c r="C5" s="17">
        <v>0.32190000000000002</v>
      </c>
      <c r="D5" s="17">
        <f t="shared" si="0"/>
        <v>41.200372786579678</v>
      </c>
      <c r="F5" s="17" t="s">
        <v>79</v>
      </c>
      <c r="G5" s="39">
        <v>0</v>
      </c>
      <c r="H5" s="39">
        <v>0</v>
      </c>
      <c r="J5" s="61"/>
      <c r="K5" s="62"/>
      <c r="N5" s="61"/>
      <c r="O5" s="62"/>
    </row>
    <row r="6" spans="1:25" ht="15.6" x14ac:dyDescent="0.3">
      <c r="A6" s="17" t="s">
        <v>72</v>
      </c>
      <c r="B6" s="17">
        <v>10.282055</v>
      </c>
      <c r="C6" s="17">
        <v>0.23980000000000001</v>
      </c>
      <c r="D6" s="17">
        <f t="shared" si="0"/>
        <v>42.877627189324436</v>
      </c>
      <c r="F6" s="39"/>
      <c r="G6" s="39"/>
      <c r="H6" s="39"/>
      <c r="J6" s="61" t="s">
        <v>117</v>
      </c>
      <c r="K6" s="62"/>
      <c r="N6" s="61" t="s">
        <v>4</v>
      </c>
      <c r="O6" s="62"/>
    </row>
    <row r="7" spans="1:25" ht="16.2" thickBot="1" x14ac:dyDescent="0.35">
      <c r="A7" s="17" t="s">
        <v>73</v>
      </c>
      <c r="B7" s="17">
        <v>17.466858999999999</v>
      </c>
      <c r="C7" s="17">
        <v>0.22542000000000001</v>
      </c>
      <c r="D7" s="17">
        <f t="shared" si="0"/>
        <v>77.485844201934157</v>
      </c>
      <c r="F7" s="40"/>
      <c r="G7" s="40"/>
      <c r="H7" s="40"/>
      <c r="J7" s="61" t="s">
        <v>5</v>
      </c>
      <c r="K7" s="62">
        <v>4.0000000000000002E-4</v>
      </c>
      <c r="N7" s="61" t="s">
        <v>5</v>
      </c>
      <c r="O7" s="62">
        <v>3.7000000000000002E-3</v>
      </c>
    </row>
    <row r="8" spans="1:25" ht="16.8" thickTop="1" thickBot="1" x14ac:dyDescent="0.35">
      <c r="A8" s="18"/>
      <c r="B8" s="18"/>
      <c r="C8" s="18"/>
      <c r="D8" s="18"/>
      <c r="J8" s="61" t="s">
        <v>6</v>
      </c>
      <c r="K8" s="62" t="s">
        <v>96</v>
      </c>
      <c r="N8" s="61" t="s">
        <v>6</v>
      </c>
      <c r="O8" s="62" t="s">
        <v>89</v>
      </c>
    </row>
    <row r="9" spans="1:25" ht="16.2" thickTop="1" x14ac:dyDescent="0.3">
      <c r="A9" s="2"/>
      <c r="B9" s="2"/>
      <c r="C9" s="2"/>
      <c r="D9" s="2"/>
      <c r="J9" s="61" t="s">
        <v>7</v>
      </c>
      <c r="K9" s="62" t="s">
        <v>8</v>
      </c>
      <c r="N9" s="61" t="s">
        <v>7</v>
      </c>
      <c r="O9" s="62" t="s">
        <v>8</v>
      </c>
    </row>
    <row r="10" spans="1:25" ht="15.6" x14ac:dyDescent="0.3">
      <c r="A10" s="2" t="s">
        <v>118</v>
      </c>
      <c r="B10" s="2">
        <f>AVERAGE(B3:B9)</f>
        <v>12.8938466</v>
      </c>
      <c r="C10" s="2"/>
      <c r="D10" s="2">
        <f>AVERAGE(D3:D9)</f>
        <v>49.277247111059054</v>
      </c>
      <c r="J10" s="61" t="s">
        <v>9</v>
      </c>
      <c r="K10" s="62" t="s">
        <v>10</v>
      </c>
      <c r="N10" s="61" t="s">
        <v>9</v>
      </c>
      <c r="O10" s="62" t="s">
        <v>10</v>
      </c>
    </row>
    <row r="11" spans="1:25" ht="15.6" x14ac:dyDescent="0.3">
      <c r="A11" s="2" t="s">
        <v>119</v>
      </c>
      <c r="B11" s="2">
        <f>_xlfn.STDEV.S(B3:B9)</f>
        <v>3.0958543375702079</v>
      </c>
      <c r="C11" s="2"/>
      <c r="D11" s="2">
        <f>_xlfn.STDEV.S(D3:D9)</f>
        <v>17.996094554205239</v>
      </c>
      <c r="J11" s="61" t="s">
        <v>120</v>
      </c>
      <c r="K11" s="62" t="s">
        <v>133</v>
      </c>
      <c r="N11" s="61" t="s">
        <v>11</v>
      </c>
      <c r="O11" s="62" t="s">
        <v>136</v>
      </c>
    </row>
    <row r="12" spans="1:25" ht="15.6" x14ac:dyDescent="0.3">
      <c r="A12" s="2" t="s">
        <v>121</v>
      </c>
      <c r="B12" s="2">
        <f>B10-B13</f>
        <v>3.8438465999999991</v>
      </c>
      <c r="C12" s="2"/>
      <c r="D12" s="2">
        <f>D10-D13</f>
        <v>22.347247111059055</v>
      </c>
      <c r="J12" s="61"/>
      <c r="K12" s="62"/>
      <c r="N12" s="61"/>
      <c r="O12" s="62"/>
    </row>
    <row r="13" spans="1:25" ht="15.6" x14ac:dyDescent="0.3">
      <c r="A13" s="2" t="s">
        <v>122</v>
      </c>
      <c r="B13" s="1">
        <v>9.0500000000000007</v>
      </c>
      <c r="C13" s="2"/>
      <c r="D13" s="1">
        <v>26.93</v>
      </c>
      <c r="J13" s="61" t="s">
        <v>12</v>
      </c>
      <c r="K13" s="62"/>
      <c r="N13" s="61" t="s">
        <v>12</v>
      </c>
      <c r="O13" s="62"/>
    </row>
    <row r="14" spans="1:25" ht="15.6" x14ac:dyDescent="0.3">
      <c r="A14" s="2" t="s">
        <v>123</v>
      </c>
      <c r="B14" s="1">
        <v>16.739999999999998</v>
      </c>
      <c r="C14" s="2"/>
      <c r="D14" s="1">
        <v>71.62</v>
      </c>
      <c r="J14" s="61" t="s">
        <v>13</v>
      </c>
      <c r="K14" s="62">
        <v>12.89</v>
      </c>
      <c r="N14" s="61" t="s">
        <v>13</v>
      </c>
      <c r="O14" s="62">
        <v>49.28</v>
      </c>
    </row>
    <row r="15" spans="1:25" ht="15.6" x14ac:dyDescent="0.3">
      <c r="A15" s="2" t="s">
        <v>124</v>
      </c>
      <c r="B15" s="2">
        <f>COUNT(B3:B9)</f>
        <v>5</v>
      </c>
      <c r="C15" s="2"/>
      <c r="D15" s="2">
        <f>COUNT(D3:D9)</f>
        <v>5</v>
      </c>
      <c r="J15" s="61" t="s">
        <v>14</v>
      </c>
      <c r="K15" s="62">
        <v>0</v>
      </c>
      <c r="N15" s="61" t="s">
        <v>14</v>
      </c>
      <c r="O15" s="62">
        <v>0</v>
      </c>
    </row>
    <row r="16" spans="1:25" x14ac:dyDescent="0.3">
      <c r="J16" s="61" t="s">
        <v>15</v>
      </c>
      <c r="K16" s="62" t="s">
        <v>134</v>
      </c>
      <c r="N16" s="61" t="s">
        <v>15</v>
      </c>
      <c r="O16" s="62" t="s">
        <v>137</v>
      </c>
    </row>
    <row r="17" spans="10:15" x14ac:dyDescent="0.3">
      <c r="J17" s="61" t="s">
        <v>16</v>
      </c>
      <c r="K17" s="62" t="s">
        <v>135</v>
      </c>
      <c r="N17" s="61" t="s">
        <v>16</v>
      </c>
      <c r="O17" s="62" t="s">
        <v>138</v>
      </c>
    </row>
    <row r="18" spans="10:15" x14ac:dyDescent="0.3">
      <c r="J18" s="61" t="s">
        <v>17</v>
      </c>
      <c r="K18" s="62">
        <v>0.89049999999999996</v>
      </c>
      <c r="N18" s="61" t="s">
        <v>17</v>
      </c>
      <c r="O18" s="62">
        <v>0.77849999999999997</v>
      </c>
    </row>
    <row r="19" spans="10:15" x14ac:dyDescent="0.3">
      <c r="J19" s="61"/>
      <c r="K19" s="62"/>
      <c r="N19" s="61"/>
      <c r="O19" s="62"/>
    </row>
    <row r="20" spans="10:15" x14ac:dyDescent="0.3">
      <c r="J20" s="61" t="s">
        <v>20</v>
      </c>
      <c r="K20" s="62"/>
      <c r="N20" s="61" t="s">
        <v>20</v>
      </c>
      <c r="O20" s="62"/>
    </row>
    <row r="21" spans="10:15" x14ac:dyDescent="0.3">
      <c r="J21" s="61" t="s">
        <v>21</v>
      </c>
      <c r="K21" s="62">
        <v>5</v>
      </c>
      <c r="N21" s="61" t="s">
        <v>21</v>
      </c>
      <c r="O21" s="62">
        <v>5</v>
      </c>
    </row>
    <row r="22" spans="10:15" ht="15" thickBot="1" x14ac:dyDescent="0.35">
      <c r="J22" s="63" t="s">
        <v>22</v>
      </c>
      <c r="K22" s="64">
        <v>3</v>
      </c>
      <c r="N22" s="63" t="s">
        <v>22</v>
      </c>
      <c r="O22" s="64">
        <v>3</v>
      </c>
    </row>
    <row r="23" spans="10:15" ht="15" thickTop="1" x14ac:dyDescent="0.3">
      <c r="J23" s="6"/>
      <c r="K23" s="5"/>
      <c r="N23" s="13"/>
      <c r="O23" s="13"/>
    </row>
    <row r="24" spans="10:15" x14ac:dyDescent="0.3">
      <c r="J24" s="6"/>
      <c r="K24" s="5"/>
      <c r="N24" s="13"/>
      <c r="O24" s="13"/>
    </row>
    <row r="25" spans="10:15" x14ac:dyDescent="0.3">
      <c r="J25" s="6"/>
      <c r="K25" s="5"/>
      <c r="N25" s="13"/>
      <c r="O25" s="13"/>
    </row>
  </sheetData>
  <mergeCells count="4">
    <mergeCell ref="A1:D1"/>
    <mergeCell ref="F1:H1"/>
    <mergeCell ref="J1:K1"/>
    <mergeCell ref="N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97BB-51AC-4945-BDD6-74C4E448E26B}">
  <dimension ref="A1:AT102"/>
  <sheetViews>
    <sheetView zoomScale="70" zoomScaleNormal="70" workbookViewId="0">
      <selection activeCell="F22" sqref="F22:M22"/>
    </sheetView>
  </sheetViews>
  <sheetFormatPr defaultRowHeight="15" x14ac:dyDescent="0.25"/>
  <cols>
    <col min="1" max="1" width="33.5546875" style="2" customWidth="1"/>
    <col min="2" max="2" width="8.88671875" style="2" customWidth="1"/>
    <col min="3" max="3" width="19.21875" style="2" customWidth="1"/>
    <col min="4" max="5" width="8.88671875" style="2"/>
    <col min="6" max="7" width="21.6640625" style="2"/>
    <col min="8" max="8" width="21.6640625" style="2" customWidth="1"/>
    <col min="9" max="9" width="21.6640625" style="2"/>
    <col min="10" max="11" width="8.44140625" style="2" customWidth="1"/>
    <col min="12" max="13" width="9.88671875" style="2" customWidth="1"/>
    <col min="14" max="14" width="21.6640625" style="2"/>
    <col min="15" max="15" width="23.88671875" style="2" customWidth="1"/>
    <col min="16" max="16" width="21.6640625" style="2"/>
    <col min="17" max="17" width="8.44140625" style="2" customWidth="1"/>
    <col min="18" max="21" width="8.88671875" style="2"/>
    <col min="22" max="22" width="19.77734375" style="2" customWidth="1"/>
    <col min="23" max="35" width="8.88671875" style="2"/>
    <col min="36" max="36" width="13.33203125" style="2" customWidth="1"/>
    <col min="37" max="39" width="8.88671875" style="2"/>
    <col min="40" max="40" width="16.109375" style="2" customWidth="1"/>
    <col min="41" max="41" width="8.88671875" style="2"/>
    <col min="42" max="42" width="13.6640625" style="2" customWidth="1"/>
    <col min="43" max="43" width="13.44140625" style="2" customWidth="1"/>
    <col min="44" max="44" width="15.44140625" style="2" customWidth="1"/>
    <col min="45" max="45" width="13.44140625" style="2" customWidth="1"/>
    <col min="46" max="46" width="22.77734375" style="2" customWidth="1"/>
    <col min="47" max="16384" width="8.88671875" style="2"/>
  </cols>
  <sheetData>
    <row r="1" spans="1:46" ht="15.6" x14ac:dyDescent="0.3">
      <c r="A1" s="32" t="s">
        <v>31</v>
      </c>
      <c r="B1" s="32"/>
      <c r="C1" s="32"/>
      <c r="D1" s="9"/>
      <c r="E1" s="9"/>
      <c r="F1" s="32" t="s">
        <v>44</v>
      </c>
      <c r="G1" s="32"/>
      <c r="J1" s="32" t="s">
        <v>52</v>
      </c>
      <c r="K1" s="32"/>
      <c r="L1" s="32"/>
      <c r="M1" s="32"/>
      <c r="N1" s="32"/>
      <c r="O1" s="32"/>
      <c r="P1" s="32"/>
      <c r="Q1" s="32"/>
      <c r="R1" s="10"/>
      <c r="S1" s="10"/>
      <c r="T1" s="34" t="s">
        <v>64</v>
      </c>
      <c r="U1" s="34"/>
      <c r="V1" s="34"/>
      <c r="W1" s="34"/>
      <c r="X1" s="34"/>
      <c r="Y1" s="34"/>
      <c r="Z1" s="10"/>
      <c r="AA1" s="10"/>
      <c r="AB1" s="10"/>
      <c r="AC1" s="29" t="s">
        <v>60</v>
      </c>
      <c r="AD1" s="29"/>
      <c r="AE1" s="29"/>
      <c r="AF1" s="29"/>
      <c r="AG1" s="10"/>
      <c r="AH1" s="10"/>
      <c r="AJ1" s="34" t="s">
        <v>105</v>
      </c>
      <c r="AK1" s="34"/>
      <c r="AL1" s="34"/>
      <c r="AM1" s="34"/>
      <c r="AN1" s="34"/>
      <c r="AO1"/>
      <c r="AP1" s="34" t="s">
        <v>105</v>
      </c>
      <c r="AQ1" s="34"/>
      <c r="AR1" s="34"/>
      <c r="AS1" s="34"/>
      <c r="AT1" s="34"/>
    </row>
    <row r="2" spans="1:46" ht="16.2" thickBot="1" x14ac:dyDescent="0.35">
      <c r="K2" s="1" t="s">
        <v>45</v>
      </c>
      <c r="L2" s="1" t="s">
        <v>5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T2" s="30" t="s">
        <v>75</v>
      </c>
      <c r="U2" s="30"/>
      <c r="V2" s="30"/>
      <c r="W2" s="30"/>
      <c r="X2" s="30"/>
      <c r="Y2" s="30"/>
      <c r="AC2" s="31" t="s">
        <v>75</v>
      </c>
      <c r="AD2" s="31"/>
      <c r="AE2" s="31"/>
      <c r="AF2" s="31"/>
      <c r="AJ2" s="37"/>
      <c r="AK2" s="37"/>
      <c r="AL2" s="37"/>
      <c r="AM2" s="37"/>
      <c r="AN2" s="37"/>
      <c r="AO2"/>
      <c r="AP2" s="37"/>
      <c r="AQ2" s="37"/>
      <c r="AR2" s="37"/>
      <c r="AS2" s="37"/>
      <c r="AT2" s="37"/>
    </row>
    <row r="3" spans="1:46" ht="16.8" thickTop="1" thickBot="1" x14ac:dyDescent="0.35">
      <c r="A3" s="2" t="s">
        <v>62</v>
      </c>
      <c r="F3" s="6" t="s">
        <v>0</v>
      </c>
      <c r="G3" s="5" t="s">
        <v>75</v>
      </c>
      <c r="H3" s="13"/>
      <c r="I3" s="13"/>
      <c r="J3" s="13" t="s">
        <v>66</v>
      </c>
      <c r="K3" s="13" t="s">
        <v>19</v>
      </c>
      <c r="L3" s="13" t="s">
        <v>51</v>
      </c>
      <c r="M3" s="13">
        <v>4.5</v>
      </c>
      <c r="N3" s="13">
        <v>4.5</v>
      </c>
      <c r="O3" s="13">
        <v>0</v>
      </c>
      <c r="P3" s="13">
        <v>7.5</v>
      </c>
      <c r="Q3" s="13" t="s">
        <v>51</v>
      </c>
      <c r="T3" s="2" t="s">
        <v>55</v>
      </c>
      <c r="U3" s="2" t="s">
        <v>83</v>
      </c>
      <c r="V3" s="2" t="s">
        <v>84</v>
      </c>
      <c r="W3" s="2" t="s">
        <v>85</v>
      </c>
      <c r="X3" s="2" t="s">
        <v>86</v>
      </c>
      <c r="Y3" s="2" t="s">
        <v>87</v>
      </c>
      <c r="AC3" s="2" t="s">
        <v>55</v>
      </c>
      <c r="AD3" s="2" t="s">
        <v>77</v>
      </c>
      <c r="AE3" s="2" t="s">
        <v>78</v>
      </c>
      <c r="AF3" s="2" t="s">
        <v>79</v>
      </c>
      <c r="AJ3" s="38" t="s">
        <v>57</v>
      </c>
      <c r="AK3" s="38" t="s">
        <v>100</v>
      </c>
      <c r="AL3" s="38" t="s">
        <v>58</v>
      </c>
      <c r="AM3" s="38" t="s">
        <v>54</v>
      </c>
      <c r="AN3" s="38" t="s">
        <v>109</v>
      </c>
      <c r="AO3"/>
      <c r="AP3" s="38" t="s">
        <v>57</v>
      </c>
      <c r="AQ3" s="38" t="s">
        <v>100</v>
      </c>
      <c r="AR3" s="38" t="s">
        <v>58</v>
      </c>
      <c r="AS3" s="38" t="s">
        <v>54</v>
      </c>
      <c r="AT3" s="38" t="s">
        <v>109</v>
      </c>
    </row>
    <row r="4" spans="1:46" ht="16.2" thickTop="1" x14ac:dyDescent="0.3">
      <c r="F4" s="6"/>
      <c r="G4" s="5"/>
      <c r="H4" s="13"/>
      <c r="I4" s="13"/>
      <c r="J4" s="13" t="s">
        <v>53</v>
      </c>
      <c r="K4" s="13" t="s">
        <v>19</v>
      </c>
      <c r="L4" s="13">
        <v>3.5714000000000003E-2</v>
      </c>
      <c r="M4" s="13">
        <v>3</v>
      </c>
      <c r="N4" s="13">
        <v>7</v>
      </c>
      <c r="O4" s="13">
        <v>-4</v>
      </c>
      <c r="P4" s="13">
        <v>0</v>
      </c>
      <c r="Q4" s="13">
        <v>7.2142999999999999E-2</v>
      </c>
      <c r="R4" s="4"/>
      <c r="T4" s="19">
        <v>0</v>
      </c>
      <c r="U4" s="19">
        <v>227.83154300000001</v>
      </c>
      <c r="V4" s="19">
        <v>363.18774400000001</v>
      </c>
      <c r="W4" s="19">
        <v>304.77563500000002</v>
      </c>
      <c r="X4" s="19">
        <v>221.35681199999999</v>
      </c>
      <c r="Y4" s="19">
        <v>336.67913800000002</v>
      </c>
      <c r="AC4" s="19">
        <v>0</v>
      </c>
      <c r="AD4" s="19">
        <v>283.346588</v>
      </c>
      <c r="AE4" s="19">
        <v>166.12892199999999</v>
      </c>
      <c r="AF4" s="19">
        <v>349.64959700000003</v>
      </c>
      <c r="AJ4" s="39" t="s">
        <v>83</v>
      </c>
      <c r="AK4" s="39">
        <v>323.34748000000002</v>
      </c>
      <c r="AL4" s="39">
        <v>113.35978</v>
      </c>
      <c r="AM4" s="39">
        <v>183.99642</v>
      </c>
      <c r="AN4" s="39">
        <v>384.83846</v>
      </c>
      <c r="AO4"/>
      <c r="AP4" s="39" t="s">
        <v>83</v>
      </c>
      <c r="AQ4" s="41">
        <f>(AK4*100)/$AK4</f>
        <v>100</v>
      </c>
      <c r="AR4" s="41">
        <f t="shared" ref="AR4:AT8" si="0">(AL4*100)/$AK4</f>
        <v>35.058191886944655</v>
      </c>
      <c r="AS4" s="41">
        <f t="shared" si="0"/>
        <v>56.903619598334274</v>
      </c>
      <c r="AT4" s="41">
        <f t="shared" si="0"/>
        <v>119.01699682335547</v>
      </c>
    </row>
    <row r="5" spans="1:46" ht="15.6" x14ac:dyDescent="0.3">
      <c r="A5" s="2" t="s">
        <v>126</v>
      </c>
      <c r="F5" s="6" t="s">
        <v>3</v>
      </c>
      <c r="G5" s="5" t="s">
        <v>63</v>
      </c>
      <c r="H5" s="13"/>
      <c r="I5" s="13"/>
      <c r="J5" s="13" t="s">
        <v>54</v>
      </c>
      <c r="K5" s="13" t="s">
        <v>19</v>
      </c>
      <c r="L5" s="13">
        <v>3.5714000000000003E-2</v>
      </c>
      <c r="M5" s="13">
        <v>3</v>
      </c>
      <c r="N5" s="13">
        <v>7</v>
      </c>
      <c r="O5" s="13">
        <v>-4</v>
      </c>
      <c r="P5" s="13">
        <v>0</v>
      </c>
      <c r="Q5" s="13">
        <v>7.2142999999999999E-2</v>
      </c>
      <c r="R5" s="4"/>
      <c r="T5" s="19">
        <v>1</v>
      </c>
      <c r="U5" s="19">
        <v>113.486824</v>
      </c>
      <c r="V5" s="19">
        <v>327.81622299999998</v>
      </c>
      <c r="W5" s="19">
        <v>215.91699199999999</v>
      </c>
      <c r="X5" s="19">
        <v>167.94882200000001</v>
      </c>
      <c r="Y5" s="19">
        <v>228.44129899999999</v>
      </c>
      <c r="AC5" s="19">
        <v>1</v>
      </c>
      <c r="AD5" s="19">
        <v>262.43948399999999</v>
      </c>
      <c r="AE5" s="19">
        <v>165.282532</v>
      </c>
      <c r="AF5" s="19">
        <v>404.88681000000003</v>
      </c>
      <c r="AJ5" s="39" t="s">
        <v>84</v>
      </c>
      <c r="AK5" s="39">
        <v>281.27927</v>
      </c>
      <c r="AL5" s="39">
        <v>0</v>
      </c>
      <c r="AM5" s="39">
        <v>160.28130999999999</v>
      </c>
      <c r="AN5" s="39">
        <v>299.82868000000002</v>
      </c>
      <c r="AO5"/>
      <c r="AP5" s="39" t="s">
        <v>84</v>
      </c>
      <c r="AQ5" s="39">
        <f t="shared" ref="AQ5:AQ8" si="1">(AK5*100)/$AK5</f>
        <v>100</v>
      </c>
      <c r="AR5" s="39">
        <f t="shared" si="0"/>
        <v>0</v>
      </c>
      <c r="AS5" s="39">
        <f t="shared" si="0"/>
        <v>56.982979940185423</v>
      </c>
      <c r="AT5" s="39">
        <f t="shared" si="0"/>
        <v>106.59465946423994</v>
      </c>
    </row>
    <row r="6" spans="1:46" ht="15.6" x14ac:dyDescent="0.3">
      <c r="F6" s="6" t="s">
        <v>2</v>
      </c>
      <c r="G6" s="5" t="s">
        <v>2</v>
      </c>
      <c r="H6" s="13"/>
      <c r="I6" s="13"/>
      <c r="J6" s="13" t="s">
        <v>81</v>
      </c>
      <c r="K6" s="13" t="s">
        <v>19</v>
      </c>
      <c r="L6" s="13">
        <v>0.14285700000000001</v>
      </c>
      <c r="M6" s="13">
        <v>5.6</v>
      </c>
      <c r="N6" s="13">
        <v>2.6669999999999998</v>
      </c>
      <c r="O6" s="13">
        <v>2.9329999999999998</v>
      </c>
      <c r="P6" s="13">
        <v>2</v>
      </c>
      <c r="Q6" s="13">
        <v>0.192381</v>
      </c>
      <c r="R6" s="4"/>
      <c r="T6" s="19">
        <v>2</v>
      </c>
      <c r="U6" s="19">
        <v>275.63388099999997</v>
      </c>
      <c r="V6" s="19">
        <v>308.42346199999997</v>
      </c>
      <c r="W6" s="19">
        <v>335.38897700000001</v>
      </c>
      <c r="X6" s="19">
        <v>196.094223</v>
      </c>
      <c r="Y6" s="19">
        <v>176.19807399999999</v>
      </c>
      <c r="AC6" s="19">
        <v>2</v>
      </c>
      <c r="AD6" s="19">
        <v>329.57479899999998</v>
      </c>
      <c r="AE6" s="19">
        <v>204.70405600000001</v>
      </c>
      <c r="AF6" s="19">
        <v>339.992188</v>
      </c>
      <c r="AJ6" s="39" t="s">
        <v>85</v>
      </c>
      <c r="AK6" s="39">
        <v>263.31858</v>
      </c>
      <c r="AL6" s="39">
        <v>0</v>
      </c>
      <c r="AM6" s="39">
        <v>182.29338999999999</v>
      </c>
      <c r="AN6" s="39">
        <v>283.33265</v>
      </c>
      <c r="AO6"/>
      <c r="AP6" s="39" t="s">
        <v>85</v>
      </c>
      <c r="AQ6" s="39">
        <f t="shared" si="1"/>
        <v>100</v>
      </c>
      <c r="AR6" s="39">
        <f t="shared" si="0"/>
        <v>0</v>
      </c>
      <c r="AS6" s="39">
        <f t="shared" si="0"/>
        <v>69.229216563449498</v>
      </c>
      <c r="AT6" s="39">
        <f t="shared" si="0"/>
        <v>107.60070557877079</v>
      </c>
    </row>
    <row r="7" spans="1:46" ht="15.6" x14ac:dyDescent="0.3">
      <c r="A7" s="2" t="s">
        <v>24</v>
      </c>
      <c r="F7" s="6" t="s">
        <v>1</v>
      </c>
      <c r="G7" s="5" t="s">
        <v>23</v>
      </c>
      <c r="H7" s="13"/>
      <c r="I7" s="13"/>
      <c r="J7" s="4"/>
      <c r="K7" s="4"/>
      <c r="M7" s="1"/>
      <c r="N7" s="1"/>
      <c r="O7" s="6"/>
      <c r="P7" s="5"/>
      <c r="Q7" s="4"/>
      <c r="R7" s="4"/>
      <c r="T7" s="19">
        <v>3</v>
      </c>
      <c r="U7" s="19">
        <v>422.53323399999999</v>
      </c>
      <c r="V7" s="19">
        <v>320.17422499999998</v>
      </c>
      <c r="W7" s="19">
        <v>335.91390999999999</v>
      </c>
      <c r="X7" s="19">
        <v>201.02467300000001</v>
      </c>
      <c r="Y7" s="19">
        <v>249.61850000000001</v>
      </c>
      <c r="AC7" s="19">
        <v>3</v>
      </c>
      <c r="AD7" s="19">
        <v>282.58776899999998</v>
      </c>
      <c r="AE7" s="19">
        <v>180.63665800000001</v>
      </c>
      <c r="AF7" s="19">
        <v>298.501465</v>
      </c>
      <c r="AJ7" s="39" t="s">
        <v>106</v>
      </c>
      <c r="AK7" s="39">
        <v>243.27365</v>
      </c>
      <c r="AL7" s="39">
        <v>118.76477</v>
      </c>
      <c r="AM7" s="39">
        <v>204.18621999999999</v>
      </c>
      <c r="AN7" s="39">
        <v>278.89497999999998</v>
      </c>
      <c r="AO7"/>
      <c r="AP7" s="39" t="s">
        <v>106</v>
      </c>
      <c r="AQ7" s="39">
        <f t="shared" si="1"/>
        <v>100</v>
      </c>
      <c r="AR7" s="39">
        <f t="shared" si="0"/>
        <v>48.819413857604381</v>
      </c>
      <c r="AS7" s="39">
        <f t="shared" si="0"/>
        <v>83.932731720019817</v>
      </c>
      <c r="AT7" s="39">
        <f t="shared" si="0"/>
        <v>114.64249416243804</v>
      </c>
    </row>
    <row r="8" spans="1:46" ht="16.2" thickBot="1" x14ac:dyDescent="0.35">
      <c r="F8" s="6"/>
      <c r="G8" s="5"/>
      <c r="H8" s="13"/>
      <c r="I8" s="13"/>
      <c r="J8" s="4"/>
      <c r="K8" s="4"/>
      <c r="M8" s="1"/>
      <c r="N8" s="1"/>
      <c r="O8" s="6"/>
      <c r="P8" s="5"/>
      <c r="T8" s="19">
        <v>4</v>
      </c>
      <c r="U8" s="19">
        <v>294.25765999999999</v>
      </c>
      <c r="V8" s="19">
        <v>296.609039</v>
      </c>
      <c r="W8" s="19">
        <v>355.64419600000002</v>
      </c>
      <c r="X8" s="19">
        <v>183.61845400000001</v>
      </c>
      <c r="Y8" s="19">
        <v>207.58355700000001</v>
      </c>
      <c r="AC8" s="19">
        <v>4</v>
      </c>
      <c r="AD8" s="19">
        <v>275.784088</v>
      </c>
      <c r="AE8" s="19">
        <v>178.35771199999999</v>
      </c>
      <c r="AF8" s="19">
        <v>216.18544</v>
      </c>
      <c r="AJ8" s="40" t="s">
        <v>107</v>
      </c>
      <c r="AK8" s="40">
        <v>244.01109</v>
      </c>
      <c r="AL8" s="40">
        <v>132.59710999999999</v>
      </c>
      <c r="AM8" s="40">
        <v>186.18482</v>
      </c>
      <c r="AN8" s="40">
        <v>270.90228999999999</v>
      </c>
      <c r="AO8"/>
      <c r="AP8" s="40" t="s">
        <v>107</v>
      </c>
      <c r="AQ8" s="40">
        <f t="shared" si="1"/>
        <v>100</v>
      </c>
      <c r="AR8" s="40">
        <f t="shared" si="0"/>
        <v>54.340608043675388</v>
      </c>
      <c r="AS8" s="40">
        <f t="shared" si="0"/>
        <v>76.301786119639075</v>
      </c>
      <c r="AT8" s="40">
        <f t="shared" si="0"/>
        <v>111.02048271658472</v>
      </c>
    </row>
    <row r="9" spans="1:46" ht="16.2" thickTop="1" x14ac:dyDescent="0.3">
      <c r="A9" s="2" t="s">
        <v>25</v>
      </c>
      <c r="F9" s="6" t="s">
        <v>32</v>
      </c>
      <c r="G9" s="5"/>
      <c r="H9" s="13"/>
      <c r="I9" s="13"/>
      <c r="M9" s="1"/>
      <c r="N9" s="1"/>
      <c r="O9" s="6"/>
      <c r="P9" s="5"/>
      <c r="T9" s="19">
        <v>5</v>
      </c>
      <c r="U9" s="19">
        <v>295.944885</v>
      </c>
      <c r="V9" s="19">
        <v>342.911743</v>
      </c>
      <c r="W9" s="19">
        <v>377.38571200000001</v>
      </c>
      <c r="X9" s="19">
        <v>145.11850000000001</v>
      </c>
      <c r="Y9" s="19">
        <v>201.15936300000001</v>
      </c>
      <c r="AC9" s="19">
        <v>5</v>
      </c>
      <c r="AD9" s="19">
        <v>279.96835299999998</v>
      </c>
      <c r="AE9" s="19">
        <v>157.46456900000001</v>
      </c>
      <c r="AF9" s="19">
        <v>307.83212300000002</v>
      </c>
    </row>
    <row r="10" spans="1:46" ht="15.6" x14ac:dyDescent="0.3">
      <c r="F10" s="6" t="s">
        <v>33</v>
      </c>
      <c r="G10" s="5" t="s">
        <v>34</v>
      </c>
      <c r="H10" s="13"/>
      <c r="I10" s="13"/>
      <c r="M10" s="1"/>
      <c r="N10" s="1"/>
      <c r="O10" s="6"/>
      <c r="P10" s="5"/>
      <c r="T10" s="19">
        <v>6</v>
      </c>
      <c r="U10" s="19">
        <v>285.86636399999998</v>
      </c>
      <c r="V10" s="19">
        <v>298.72128300000003</v>
      </c>
      <c r="W10" s="19">
        <v>235.56869499999999</v>
      </c>
      <c r="X10" s="19">
        <v>139.01206999999999</v>
      </c>
      <c r="Y10" s="19">
        <v>222.35455300000001</v>
      </c>
      <c r="AC10" s="19">
        <v>6</v>
      </c>
      <c r="AD10" s="19">
        <v>262.30569500000001</v>
      </c>
      <c r="AE10" s="19">
        <v>191.083359</v>
      </c>
      <c r="AF10" s="19">
        <v>236.40303</v>
      </c>
    </row>
    <row r="11" spans="1:46" ht="15.6" x14ac:dyDescent="0.3">
      <c r="A11" s="2" t="s">
        <v>26</v>
      </c>
      <c r="B11" s="2" t="s">
        <v>27</v>
      </c>
      <c r="C11" s="2" t="s">
        <v>28</v>
      </c>
      <c r="F11" s="6" t="s">
        <v>35</v>
      </c>
      <c r="G11" s="5" t="s">
        <v>36</v>
      </c>
      <c r="H11" s="54"/>
      <c r="I11" s="54"/>
      <c r="J11" s="36"/>
      <c r="M11" s="1"/>
      <c r="N11" s="1"/>
      <c r="O11" s="6"/>
      <c r="P11" s="5"/>
      <c r="T11" s="19">
        <v>7</v>
      </c>
      <c r="U11" s="19">
        <v>284.98260499999998</v>
      </c>
      <c r="V11" s="19">
        <v>328.82519500000001</v>
      </c>
      <c r="W11" s="19">
        <v>293.727844</v>
      </c>
      <c r="X11" s="19">
        <v>147.63857999999999</v>
      </c>
      <c r="Y11" s="19">
        <v>299.52700800000002</v>
      </c>
      <c r="AC11" s="19">
        <v>7</v>
      </c>
      <c r="AD11" s="19">
        <v>256.42999300000002</v>
      </c>
      <c r="AE11" s="19">
        <v>159.686859</v>
      </c>
      <c r="AF11" s="19">
        <v>301.23468000000003</v>
      </c>
    </row>
    <row r="12" spans="1:46" ht="15.6" x14ac:dyDescent="0.3">
      <c r="F12" s="6" t="s">
        <v>37</v>
      </c>
      <c r="G12" s="5" t="s">
        <v>38</v>
      </c>
      <c r="H12" s="54"/>
      <c r="I12" s="54"/>
      <c r="J12" s="36"/>
      <c r="M12" s="1"/>
      <c r="N12" s="1"/>
      <c r="O12" s="6"/>
      <c r="P12" s="5"/>
      <c r="T12" s="19">
        <v>8</v>
      </c>
      <c r="U12" s="19">
        <v>275.96038800000002</v>
      </c>
      <c r="V12" s="19">
        <v>361.60873400000003</v>
      </c>
      <c r="W12" s="19">
        <v>276.81839000000002</v>
      </c>
      <c r="X12" s="19">
        <v>142.06079099999999</v>
      </c>
      <c r="Y12" s="19">
        <v>224.76501500000001</v>
      </c>
      <c r="AC12" s="19">
        <v>8</v>
      </c>
      <c r="AD12" s="19">
        <v>234.99537699999999</v>
      </c>
      <c r="AE12" s="19">
        <v>187.691666</v>
      </c>
      <c r="AF12" s="19">
        <v>263.042236</v>
      </c>
      <c r="AJ12" s="29" t="s">
        <v>102</v>
      </c>
      <c r="AK12" s="29"/>
      <c r="AL12" s="29"/>
      <c r="AM12" s="29"/>
      <c r="AN12" s="29"/>
      <c r="AO12"/>
      <c r="AP12" s="29" t="s">
        <v>102</v>
      </c>
      <c r="AQ12" s="29"/>
      <c r="AR12" s="29"/>
      <c r="AS12" s="29"/>
      <c r="AT12" s="29"/>
    </row>
    <row r="13" spans="1:46" ht="16.2" thickBot="1" x14ac:dyDescent="0.35">
      <c r="A13" s="2" t="s">
        <v>29</v>
      </c>
      <c r="B13" s="2" t="s">
        <v>30</v>
      </c>
      <c r="C13" s="2" t="s">
        <v>139</v>
      </c>
      <c r="F13" s="6" t="s">
        <v>39</v>
      </c>
      <c r="G13" s="5" t="s">
        <v>40</v>
      </c>
      <c r="H13" s="54"/>
      <c r="I13" s="54"/>
      <c r="J13" s="36"/>
      <c r="M13" s="1"/>
      <c r="N13" s="1"/>
      <c r="O13" s="6"/>
      <c r="P13" s="5"/>
      <c r="T13" s="19">
        <v>9</v>
      </c>
      <c r="U13" s="19">
        <v>267.54656999999997</v>
      </c>
      <c r="V13" s="19">
        <v>336.95318600000002</v>
      </c>
      <c r="W13" s="19">
        <v>282.29428100000001</v>
      </c>
      <c r="X13" s="19">
        <v>151.19485499999999</v>
      </c>
      <c r="Y13" s="19">
        <v>259.50149499999998</v>
      </c>
      <c r="AC13" s="19">
        <v>9</v>
      </c>
      <c r="AD13" s="19">
        <v>299.05392499999999</v>
      </c>
      <c r="AE13" s="19">
        <v>170.38601700000001</v>
      </c>
      <c r="AF13" s="19">
        <v>302.79913299999998</v>
      </c>
      <c r="AJ13" s="37"/>
      <c r="AK13" s="37"/>
      <c r="AL13" s="37"/>
      <c r="AM13" s="37"/>
      <c r="AN13" s="37"/>
      <c r="AO13"/>
      <c r="AP13" s="37"/>
      <c r="AQ13" s="37"/>
      <c r="AR13" s="37"/>
      <c r="AS13" s="37"/>
      <c r="AT13" s="37"/>
    </row>
    <row r="14" spans="1:46" ht="16.8" thickTop="1" thickBot="1" x14ac:dyDescent="0.35">
      <c r="F14" s="6" t="s">
        <v>41</v>
      </c>
      <c r="G14" s="5">
        <v>0.05</v>
      </c>
      <c r="H14" s="54"/>
      <c r="I14" s="54"/>
      <c r="J14" s="36"/>
      <c r="M14" s="1"/>
      <c r="N14" s="1"/>
      <c r="O14" s="6"/>
      <c r="P14" s="5"/>
      <c r="T14" s="19">
        <v>10</v>
      </c>
      <c r="U14" s="19">
        <v>215.64648399999999</v>
      </c>
      <c r="V14" s="19">
        <v>312.88146999999998</v>
      </c>
      <c r="W14" s="19">
        <v>232.458496</v>
      </c>
      <c r="X14" s="19">
        <v>175.39257799999999</v>
      </c>
      <c r="Y14" s="19">
        <v>315.19998199999998</v>
      </c>
      <c r="AC14" s="19">
        <v>10</v>
      </c>
      <c r="AD14" s="19">
        <v>242.23387099999999</v>
      </c>
      <c r="AE14" s="19">
        <v>160.49096700000001</v>
      </c>
      <c r="AF14" s="19">
        <v>344.49813799999998</v>
      </c>
      <c r="AJ14" s="38" t="s">
        <v>57</v>
      </c>
      <c r="AK14" s="38" t="s">
        <v>100</v>
      </c>
      <c r="AL14" s="38" t="s">
        <v>58</v>
      </c>
      <c r="AM14" s="38" t="s">
        <v>54</v>
      </c>
      <c r="AN14" s="38" t="s">
        <v>109</v>
      </c>
      <c r="AO14"/>
      <c r="AP14" s="38" t="s">
        <v>57</v>
      </c>
      <c r="AQ14" s="38" t="s">
        <v>100</v>
      </c>
      <c r="AR14" s="38" t="s">
        <v>58</v>
      </c>
      <c r="AS14" s="38" t="s">
        <v>54</v>
      </c>
      <c r="AT14" s="38" t="s">
        <v>109</v>
      </c>
    </row>
    <row r="15" spans="1:46" ht="16.2" thickTop="1" x14ac:dyDescent="0.3">
      <c r="F15" s="6"/>
      <c r="G15" s="5"/>
      <c r="H15" s="54"/>
      <c r="I15" s="54"/>
      <c r="J15" s="36"/>
      <c r="M15" s="1"/>
      <c r="N15" s="1"/>
      <c r="O15" s="6"/>
      <c r="P15" s="5"/>
      <c r="T15" s="19">
        <v>11</v>
      </c>
      <c r="U15" s="19">
        <v>354.01370200000002</v>
      </c>
      <c r="V15" s="19">
        <v>383.292145</v>
      </c>
      <c r="W15" s="19">
        <v>250.726654</v>
      </c>
      <c r="X15" s="19">
        <v>182.43128999999999</v>
      </c>
      <c r="Y15" s="19">
        <v>255.25357099999999</v>
      </c>
      <c r="AC15" s="19">
        <v>11</v>
      </c>
      <c r="AD15" s="19">
        <v>278.66189600000001</v>
      </c>
      <c r="AE15" s="19">
        <v>176.72936999999999</v>
      </c>
      <c r="AF15" s="19">
        <v>241.477859</v>
      </c>
      <c r="AJ15" s="39" t="s">
        <v>77</v>
      </c>
      <c r="AK15" s="39">
        <v>274.95278999999999</v>
      </c>
      <c r="AL15" s="39">
        <v>255.35684000000001</v>
      </c>
      <c r="AM15" s="39">
        <v>274.97136</v>
      </c>
      <c r="AN15" s="39">
        <v>243.42885999999999</v>
      </c>
      <c r="AO15"/>
      <c r="AP15" s="39" t="s">
        <v>77</v>
      </c>
      <c r="AQ15" s="39">
        <f>(AK15*100)/$AK15</f>
        <v>100</v>
      </c>
      <c r="AR15" s="39">
        <f>(AL15*100)/$AK15</f>
        <v>92.872976484435753</v>
      </c>
      <c r="AS15" s="39">
        <f>(AM15*100)/$AK15</f>
        <v>100.00675388673088</v>
      </c>
      <c r="AT15" s="39">
        <f>(AN15*100)/$AK15</f>
        <v>88.53478446245262</v>
      </c>
    </row>
    <row r="16" spans="1:46" ht="15.6" x14ac:dyDescent="0.3">
      <c r="F16" s="6" t="s">
        <v>42</v>
      </c>
      <c r="G16" s="5">
        <v>4</v>
      </c>
      <c r="H16" s="54"/>
      <c r="I16" s="54"/>
      <c r="J16" s="36"/>
      <c r="M16" s="1"/>
      <c r="N16" s="1"/>
      <c r="O16" s="6"/>
      <c r="P16" s="5"/>
      <c r="T16" s="19">
        <v>12</v>
      </c>
      <c r="U16" s="19">
        <v>401.64315800000003</v>
      </c>
      <c r="V16" s="19">
        <v>301.25985700000001</v>
      </c>
      <c r="W16" s="19">
        <v>238.578339</v>
      </c>
      <c r="X16" s="19">
        <v>182.040009</v>
      </c>
      <c r="Y16" s="19">
        <v>244.94464099999999</v>
      </c>
      <c r="AC16" s="19">
        <v>12</v>
      </c>
      <c r="AD16" s="19">
        <v>360.17980999999997</v>
      </c>
      <c r="AE16" s="19">
        <v>177.30162000000001</v>
      </c>
      <c r="AF16" s="19">
        <v>258.53393599999998</v>
      </c>
      <c r="AJ16" s="39" t="s">
        <v>78</v>
      </c>
      <c r="AK16" s="39">
        <v>175.92590999999999</v>
      </c>
      <c r="AL16" s="39">
        <v>138.77959000000001</v>
      </c>
      <c r="AM16" s="39">
        <v>147.69056</v>
      </c>
      <c r="AN16" s="39">
        <v>193.18902</v>
      </c>
      <c r="AO16"/>
      <c r="AP16" s="39" t="s">
        <v>78</v>
      </c>
      <c r="AQ16" s="39">
        <f>(AK16*100)/$AK16</f>
        <v>100.00000000000001</v>
      </c>
      <c r="AR16" s="39">
        <f t="shared" ref="AR16" si="2">(AL16*100)/$AK16</f>
        <v>78.885247772769802</v>
      </c>
      <c r="AS16" s="39">
        <f t="shared" ref="AS16" si="3">(AM16*100)/$AK16</f>
        <v>83.950431178670627</v>
      </c>
      <c r="AT16" s="39">
        <f t="shared" ref="AT16" si="4">(AN16*100)/$AK16</f>
        <v>109.81271604620376</v>
      </c>
    </row>
    <row r="17" spans="6:46" ht="15.6" x14ac:dyDescent="0.3">
      <c r="F17" s="6" t="s">
        <v>43</v>
      </c>
      <c r="G17" s="5">
        <v>0</v>
      </c>
      <c r="H17" s="54"/>
      <c r="I17" s="54"/>
      <c r="J17" s="36"/>
      <c r="M17" s="1"/>
      <c r="N17" s="1"/>
      <c r="O17" s="6"/>
      <c r="P17" s="5"/>
      <c r="T17" s="19">
        <v>13</v>
      </c>
      <c r="U17" s="19">
        <v>270.04852299999999</v>
      </c>
      <c r="V17" s="19">
        <v>345.58349600000003</v>
      </c>
      <c r="W17" s="19">
        <v>205.72190900000001</v>
      </c>
      <c r="X17" s="19">
        <v>205.618256</v>
      </c>
      <c r="Y17" s="19">
        <v>212.86267100000001</v>
      </c>
      <c r="AC17" s="19">
        <v>13</v>
      </c>
      <c r="AD17" s="19">
        <v>260.91610700000001</v>
      </c>
      <c r="AE17" s="19">
        <v>179.18592799999999</v>
      </c>
      <c r="AF17" s="19">
        <v>362.20645100000002</v>
      </c>
      <c r="AJ17" s="39" t="s">
        <v>79</v>
      </c>
      <c r="AK17" s="39">
        <v>341.88673</v>
      </c>
      <c r="AL17" s="39">
        <v>316.42660999999998</v>
      </c>
      <c r="AM17" s="39">
        <v>335.53392000000002</v>
      </c>
      <c r="AN17" s="39">
        <v>311.50346000000002</v>
      </c>
      <c r="AO17"/>
      <c r="AP17" s="39" t="s">
        <v>79</v>
      </c>
      <c r="AQ17" s="39">
        <f>(AK17*100)/$AK17</f>
        <v>100.00000000000001</v>
      </c>
      <c r="AR17" s="39">
        <f>(AL17*100)/$AK17</f>
        <v>92.553054048046846</v>
      </c>
      <c r="AS17" s="39">
        <f>(AM17*100)/$AK17</f>
        <v>98.141837795225342</v>
      </c>
      <c r="AT17" s="39">
        <f>(AN17*100)/$AK17</f>
        <v>91.113059579703489</v>
      </c>
    </row>
    <row r="18" spans="6:46" ht="15.6" x14ac:dyDescent="0.3">
      <c r="F18" s="1"/>
      <c r="G18" s="54"/>
      <c r="H18" s="54"/>
      <c r="I18" s="54"/>
      <c r="J18" s="36"/>
      <c r="M18" s="1"/>
      <c r="N18" s="1"/>
      <c r="O18" s="6"/>
      <c r="P18" s="5"/>
      <c r="T18" s="19">
        <v>14</v>
      </c>
      <c r="U18" s="19">
        <v>329.229309</v>
      </c>
      <c r="V18" s="19">
        <v>342.15411399999999</v>
      </c>
      <c r="W18" s="19">
        <v>235.236481</v>
      </c>
      <c r="X18" s="19">
        <v>289.87179600000002</v>
      </c>
      <c r="Y18" s="19">
        <v>210.73387099999999</v>
      </c>
      <c r="AC18" s="19">
        <v>14</v>
      </c>
      <c r="AD18" s="19">
        <v>310.93997200000001</v>
      </c>
      <c r="AE18" s="19">
        <v>185.33369400000001</v>
      </c>
      <c r="AF18" s="19">
        <v>392.740814</v>
      </c>
      <c r="AJ18" s="39"/>
      <c r="AK18" s="39"/>
      <c r="AL18" s="39"/>
      <c r="AM18" s="39"/>
      <c r="AN18" s="39"/>
      <c r="AO18"/>
      <c r="AP18" s="39"/>
      <c r="AQ18" s="39"/>
      <c r="AR18" s="39"/>
      <c r="AS18" s="39"/>
      <c r="AT18" s="39"/>
    </row>
    <row r="19" spans="6:46" ht="16.2" thickBot="1" x14ac:dyDescent="0.35">
      <c r="F19" s="1"/>
      <c r="G19" s="54"/>
      <c r="H19" s="54"/>
      <c r="I19" s="54"/>
      <c r="J19" s="36"/>
      <c r="M19" s="1"/>
      <c r="N19" s="1"/>
      <c r="O19" s="6"/>
      <c r="P19" s="5"/>
      <c r="T19" s="19">
        <v>15</v>
      </c>
      <c r="U19" s="19">
        <v>295.098816</v>
      </c>
      <c r="V19" s="19">
        <v>323.39608800000002</v>
      </c>
      <c r="W19" s="19">
        <v>248.39883399999999</v>
      </c>
      <c r="X19" s="19">
        <v>280.23727400000001</v>
      </c>
      <c r="Y19" s="19">
        <v>185.99949599999999</v>
      </c>
      <c r="AC19" s="19">
        <v>15</v>
      </c>
      <c r="AD19" s="19">
        <v>277.70693999999997</v>
      </c>
      <c r="AE19" s="19">
        <v>163.71237199999999</v>
      </c>
      <c r="AF19" s="19">
        <v>332.20297199999999</v>
      </c>
      <c r="AJ19" s="40"/>
      <c r="AK19" s="40"/>
      <c r="AL19" s="40"/>
      <c r="AM19" s="40"/>
      <c r="AN19" s="40"/>
      <c r="AO19"/>
      <c r="AP19" s="40"/>
      <c r="AQ19" s="40"/>
      <c r="AR19" s="40"/>
      <c r="AS19" s="40"/>
      <c r="AT19" s="40"/>
    </row>
    <row r="20" spans="6:46" ht="16.2" thickTop="1" x14ac:dyDescent="0.3">
      <c r="F20" s="1"/>
      <c r="G20" s="13"/>
      <c r="H20" s="13"/>
      <c r="I20" s="13"/>
      <c r="M20" s="1"/>
      <c r="N20" s="1"/>
      <c r="O20" s="6"/>
      <c r="P20" s="5"/>
      <c r="T20" s="27">
        <v>16</v>
      </c>
      <c r="U20" s="21">
        <v>118.125862</v>
      </c>
      <c r="V20" s="21">
        <v>0</v>
      </c>
      <c r="W20" s="21">
        <v>111.381905</v>
      </c>
      <c r="X20" s="21">
        <v>202.222534</v>
      </c>
      <c r="Y20" s="21">
        <v>230.487976</v>
      </c>
      <c r="AC20" s="20">
        <v>16</v>
      </c>
      <c r="AD20" s="21">
        <v>329.47131300000001</v>
      </c>
      <c r="AE20" s="21">
        <v>139.85829200000001</v>
      </c>
      <c r="AF20" s="21">
        <v>292.09939600000001</v>
      </c>
    </row>
    <row r="21" spans="6:46" ht="15.6" x14ac:dyDescent="0.3">
      <c r="F21" s="1"/>
      <c r="G21" s="13"/>
      <c r="H21" s="13"/>
      <c r="I21" s="13"/>
      <c r="M21" s="1"/>
      <c r="N21" s="1"/>
      <c r="O21" s="6"/>
      <c r="P21" s="5"/>
      <c r="T21" s="27">
        <v>17</v>
      </c>
      <c r="U21" s="21">
        <v>156.210587</v>
      </c>
      <c r="V21" s="21">
        <v>141.62434400000001</v>
      </c>
      <c r="W21" s="21">
        <v>42.832980999999997</v>
      </c>
      <c r="X21" s="21">
        <v>163.407242</v>
      </c>
      <c r="Y21" s="21">
        <v>188.171143</v>
      </c>
      <c r="AC21" s="20">
        <v>17</v>
      </c>
      <c r="AD21" s="21">
        <v>330.23889200000002</v>
      </c>
      <c r="AE21" s="21">
        <v>134.43171699999999</v>
      </c>
      <c r="AF21" s="21">
        <v>305.00741599999998</v>
      </c>
    </row>
    <row r="22" spans="6:46" ht="15.6" x14ac:dyDescent="0.3">
      <c r="F22" s="32" t="s">
        <v>143</v>
      </c>
      <c r="G22" s="32"/>
      <c r="H22" s="32"/>
      <c r="I22" s="32"/>
      <c r="J22" s="32"/>
      <c r="K22" s="32"/>
      <c r="L22" s="32"/>
      <c r="M22" s="32"/>
      <c r="N22" s="1"/>
      <c r="O22" s="6"/>
      <c r="P22" s="5"/>
      <c r="T22" s="27">
        <v>18</v>
      </c>
      <c r="U22" s="21">
        <v>103.353737</v>
      </c>
      <c r="V22" s="21">
        <v>173.757507</v>
      </c>
      <c r="W22" s="21">
        <v>0</v>
      </c>
      <c r="X22" s="21">
        <v>82.151473999999993</v>
      </c>
      <c r="Y22" s="21">
        <v>137.93428</v>
      </c>
      <c r="AC22" s="20">
        <v>18</v>
      </c>
      <c r="AD22" s="21">
        <v>317.08331299999998</v>
      </c>
      <c r="AE22" s="21">
        <v>147.729691</v>
      </c>
      <c r="AF22" s="21">
        <v>291.81750499999998</v>
      </c>
    </row>
    <row r="23" spans="6:46" ht="15.6" x14ac:dyDescent="0.3">
      <c r="F23" s="1"/>
      <c r="G23" s="13"/>
      <c r="H23" s="13"/>
      <c r="I23" s="13"/>
      <c r="M23" s="1"/>
      <c r="N23" s="1"/>
      <c r="O23" s="6"/>
      <c r="P23" s="5"/>
      <c r="T23" s="27">
        <v>19</v>
      </c>
      <c r="U23" s="21">
        <v>118.47004699999999</v>
      </c>
      <c r="V23" s="21">
        <v>158.534561</v>
      </c>
      <c r="W23" s="21">
        <v>0</v>
      </c>
      <c r="X23" s="21">
        <v>89.025063000000003</v>
      </c>
      <c r="Y23" s="21">
        <v>126.723969</v>
      </c>
      <c r="AC23" s="20">
        <v>19</v>
      </c>
      <c r="AD23" s="21">
        <v>296.96395899999999</v>
      </c>
      <c r="AE23" s="21">
        <v>142.64576700000001</v>
      </c>
      <c r="AF23" s="21">
        <v>363.00817899999998</v>
      </c>
    </row>
    <row r="24" spans="6:46" ht="15.6" x14ac:dyDescent="0.3">
      <c r="F24" s="1" t="s">
        <v>172</v>
      </c>
      <c r="G24" s="13" t="s">
        <v>30</v>
      </c>
      <c r="H24" s="13" t="s">
        <v>173</v>
      </c>
      <c r="I24" s="13"/>
      <c r="M24" s="1"/>
      <c r="N24" s="1"/>
      <c r="O24" s="6"/>
      <c r="P24" s="5"/>
      <c r="T24" s="27">
        <v>20</v>
      </c>
      <c r="U24" s="21">
        <v>130.464157</v>
      </c>
      <c r="V24" s="21">
        <v>190.447372</v>
      </c>
      <c r="W24" s="21">
        <v>93.645927</v>
      </c>
      <c r="X24" s="21">
        <v>185.792068</v>
      </c>
      <c r="Y24" s="21">
        <v>162.78611799999999</v>
      </c>
      <c r="AC24" s="20">
        <v>20</v>
      </c>
      <c r="AD24" s="21">
        <v>263.99951199999998</v>
      </c>
      <c r="AE24" s="21">
        <v>180.451111</v>
      </c>
      <c r="AF24" s="21">
        <v>358.07186899999999</v>
      </c>
    </row>
    <row r="25" spans="6:46" ht="15.6" x14ac:dyDescent="0.3">
      <c r="F25" s="1"/>
      <c r="G25" s="13"/>
      <c r="H25" s="13"/>
      <c r="I25" s="13"/>
      <c r="M25" s="1"/>
      <c r="N25" s="1"/>
      <c r="O25" s="6"/>
      <c r="P25" s="5"/>
      <c r="T25" s="27">
        <v>21</v>
      </c>
      <c r="U25" s="21">
        <v>143.44375600000001</v>
      </c>
      <c r="V25" s="21">
        <v>156.29791299999999</v>
      </c>
      <c r="W25" s="21">
        <v>58.714134000000001</v>
      </c>
      <c r="X25" s="21">
        <v>154.97517400000001</v>
      </c>
      <c r="Y25" s="21">
        <v>148.11230499999999</v>
      </c>
      <c r="AC25" s="20">
        <v>21</v>
      </c>
      <c r="AD25" s="21">
        <v>322.74822999999998</v>
      </c>
      <c r="AE25" s="21">
        <v>175.728241</v>
      </c>
      <c r="AF25" s="21">
        <v>263.57153299999999</v>
      </c>
    </row>
    <row r="26" spans="6:46" ht="15.6" x14ac:dyDescent="0.3">
      <c r="F26" s="1" t="s">
        <v>29</v>
      </c>
      <c r="G26" s="13" t="s">
        <v>30</v>
      </c>
      <c r="H26" s="13" t="s">
        <v>174</v>
      </c>
      <c r="I26" s="13"/>
      <c r="M26" s="1"/>
      <c r="N26" s="1"/>
      <c r="O26" s="6"/>
      <c r="P26" s="5"/>
      <c r="T26" s="27">
        <v>22</v>
      </c>
      <c r="U26" s="21">
        <v>166.75903299999999</v>
      </c>
      <c r="V26" s="21">
        <v>270.99475100000001</v>
      </c>
      <c r="W26" s="21">
        <v>0</v>
      </c>
      <c r="X26" s="21">
        <v>171.28476000000001</v>
      </c>
      <c r="Y26" s="21">
        <v>206.996475</v>
      </c>
      <c r="AC26" s="20">
        <v>22</v>
      </c>
      <c r="AD26" s="21">
        <v>278.82961999999998</v>
      </c>
      <c r="AE26" s="21">
        <v>181.28521699999999</v>
      </c>
      <c r="AF26" s="21">
        <v>354.48455799999999</v>
      </c>
    </row>
    <row r="27" spans="6:46" ht="15.6" x14ac:dyDescent="0.3">
      <c r="F27" s="1"/>
      <c r="G27" s="13"/>
      <c r="H27" s="13"/>
      <c r="I27" s="13"/>
      <c r="M27" s="1"/>
      <c r="N27" s="1"/>
      <c r="O27" s="6"/>
      <c r="P27" s="5"/>
      <c r="T27" s="27">
        <v>23</v>
      </c>
      <c r="U27" s="21">
        <v>213.98556500000001</v>
      </c>
      <c r="V27" s="21">
        <v>305.87661700000001</v>
      </c>
      <c r="W27" s="21">
        <v>192.62008700000001</v>
      </c>
      <c r="X27" s="21">
        <v>200.27659600000001</v>
      </c>
      <c r="Y27" s="21">
        <v>166.847015</v>
      </c>
      <c r="AC27" s="20">
        <v>23</v>
      </c>
      <c r="AD27" s="21">
        <v>274.084137</v>
      </c>
      <c r="AE27" s="21">
        <v>171.99880999999999</v>
      </c>
      <c r="AF27" s="21">
        <v>324.76608299999998</v>
      </c>
    </row>
    <row r="28" spans="6:46" ht="15.6" x14ac:dyDescent="0.3">
      <c r="F28" s="1" t="s">
        <v>157</v>
      </c>
      <c r="G28" s="13" t="s">
        <v>149</v>
      </c>
      <c r="H28" s="13" t="s">
        <v>150</v>
      </c>
      <c r="I28" s="13" t="s">
        <v>158</v>
      </c>
      <c r="J28" s="2" t="s">
        <v>159</v>
      </c>
      <c r="K28" s="2" t="s">
        <v>160</v>
      </c>
      <c r="M28" s="1"/>
      <c r="N28" s="1"/>
      <c r="O28" s="6"/>
      <c r="P28" s="5"/>
      <c r="T28" s="27">
        <v>24</v>
      </c>
      <c r="U28" s="21">
        <v>181.61373900000001</v>
      </c>
      <c r="V28" s="21">
        <v>277.06182899999999</v>
      </c>
      <c r="W28" s="21">
        <v>170.910202</v>
      </c>
      <c r="X28" s="21">
        <v>224.24284399999999</v>
      </c>
      <c r="Y28" s="21">
        <v>166.73478700000001</v>
      </c>
      <c r="AC28" s="20">
        <v>24</v>
      </c>
      <c r="AD28" s="21">
        <v>267.46762100000001</v>
      </c>
      <c r="AE28" s="21">
        <v>221.27954099999999</v>
      </c>
      <c r="AF28" s="21">
        <v>403.66012599999999</v>
      </c>
    </row>
    <row r="29" spans="6:46" ht="15.6" x14ac:dyDescent="0.3">
      <c r="F29" s="1" t="s">
        <v>63</v>
      </c>
      <c r="G29" s="13">
        <v>5</v>
      </c>
      <c r="H29" s="13">
        <v>0</v>
      </c>
      <c r="I29" s="13">
        <v>27.643999999999998</v>
      </c>
      <c r="J29" s="2">
        <v>26.193999999999999</v>
      </c>
      <c r="K29" s="2">
        <v>11.714</v>
      </c>
      <c r="M29" s="1"/>
      <c r="N29" s="1"/>
      <c r="O29" s="6"/>
      <c r="P29" s="5"/>
      <c r="T29" s="27">
        <v>25</v>
      </c>
      <c r="U29" s="21">
        <v>170.84321600000001</v>
      </c>
      <c r="V29" s="21">
        <v>291.98275799999999</v>
      </c>
      <c r="W29" s="21">
        <v>220.36596700000001</v>
      </c>
      <c r="X29" s="21">
        <v>193.20747399999999</v>
      </c>
      <c r="Y29" s="21">
        <v>205.466858</v>
      </c>
      <c r="AC29" s="20">
        <v>25</v>
      </c>
      <c r="AD29" s="21">
        <v>261.10214200000001</v>
      </c>
      <c r="AE29" s="21">
        <v>151.37451200000001</v>
      </c>
      <c r="AF29" s="21">
        <v>279.66332999999997</v>
      </c>
    </row>
    <row r="30" spans="6:46" ht="15.6" x14ac:dyDescent="0.3">
      <c r="F30" s="1" t="s">
        <v>23</v>
      </c>
      <c r="G30" s="13">
        <v>3</v>
      </c>
      <c r="H30" s="13">
        <v>0</v>
      </c>
      <c r="I30" s="13">
        <v>88.103999999999999</v>
      </c>
      <c r="J30" s="2">
        <v>7.9850000000000003</v>
      </c>
      <c r="K30" s="2">
        <v>4.6100000000000003</v>
      </c>
      <c r="M30" s="1"/>
      <c r="N30" s="1"/>
      <c r="O30" s="6"/>
      <c r="P30" s="5"/>
      <c r="T30" s="27">
        <v>26</v>
      </c>
      <c r="U30" s="21">
        <v>152.12335200000001</v>
      </c>
      <c r="V30" s="21">
        <v>238.91618299999999</v>
      </c>
      <c r="W30" s="21">
        <v>198.618393</v>
      </c>
      <c r="X30" s="21">
        <v>255.87286399999999</v>
      </c>
      <c r="Y30" s="21">
        <v>254.53216599999999</v>
      </c>
      <c r="AC30" s="20">
        <v>26</v>
      </c>
      <c r="AD30" s="21">
        <v>210.083878</v>
      </c>
      <c r="AE30" s="21">
        <v>177.455521</v>
      </c>
      <c r="AF30" s="21">
        <v>305.94787600000001</v>
      </c>
    </row>
    <row r="31" spans="6:46" ht="15.6" x14ac:dyDescent="0.3">
      <c r="F31" s="1"/>
      <c r="G31" s="13"/>
      <c r="H31" s="13"/>
      <c r="I31" s="13"/>
      <c r="M31" s="1"/>
      <c r="N31" s="1"/>
      <c r="O31" s="6"/>
      <c r="P31" s="5"/>
      <c r="T31" s="27">
        <v>27</v>
      </c>
      <c r="U31" s="21">
        <v>168.09187299999999</v>
      </c>
      <c r="V31" s="21">
        <v>273.54440299999999</v>
      </c>
      <c r="W31" s="21">
        <v>234.36547899999999</v>
      </c>
      <c r="X31" s="21">
        <v>317.01315299999999</v>
      </c>
      <c r="Y31" s="21">
        <v>281.80633499999999</v>
      </c>
      <c r="AC31" s="20">
        <v>27</v>
      </c>
      <c r="AD31" s="21">
        <v>269.65222199999999</v>
      </c>
      <c r="AE31" s="21">
        <v>167.42695599999999</v>
      </c>
      <c r="AF31" s="21">
        <v>385.07421900000003</v>
      </c>
    </row>
    <row r="32" spans="6:46" ht="15.6" x14ac:dyDescent="0.3">
      <c r="F32" s="1" t="s">
        <v>161</v>
      </c>
      <c r="G32" s="13">
        <v>-60.46</v>
      </c>
      <c r="H32" s="13"/>
      <c r="I32" s="13"/>
      <c r="M32" s="1"/>
      <c r="N32" s="1"/>
      <c r="T32" s="27">
        <v>28</v>
      </c>
      <c r="U32" s="21">
        <v>180.86193800000001</v>
      </c>
      <c r="V32" s="21">
        <v>245.48211699999999</v>
      </c>
      <c r="W32" s="21">
        <v>248.93334999999999</v>
      </c>
      <c r="X32" s="21">
        <v>258.57980300000003</v>
      </c>
      <c r="Y32" s="21">
        <v>216.38926699999999</v>
      </c>
      <c r="AC32" s="20">
        <v>28</v>
      </c>
      <c r="AD32" s="21">
        <v>254.83029199999999</v>
      </c>
      <c r="AE32" s="21">
        <v>146.41529800000001</v>
      </c>
      <c r="AF32" s="21">
        <v>340.34793100000002</v>
      </c>
    </row>
    <row r="33" spans="6:32" ht="15.6" x14ac:dyDescent="0.3">
      <c r="F33" s="1"/>
      <c r="G33" s="13"/>
      <c r="H33" s="13"/>
      <c r="I33" s="13"/>
      <c r="T33" s="27">
        <v>29</v>
      </c>
      <c r="U33" s="21">
        <v>233.05688499999999</v>
      </c>
      <c r="V33" s="21">
        <v>278.27865600000001</v>
      </c>
      <c r="W33" s="21">
        <v>217.69383199999999</v>
      </c>
      <c r="X33" s="21">
        <v>245.358429</v>
      </c>
      <c r="Y33" s="21">
        <v>263.196259</v>
      </c>
      <c r="AC33" s="20">
        <v>29</v>
      </c>
      <c r="AD33" s="21">
        <v>214.598083</v>
      </c>
      <c r="AE33" s="21">
        <v>127.566727</v>
      </c>
      <c r="AF33" s="21">
        <v>318.58346599999999</v>
      </c>
    </row>
    <row r="34" spans="6:32" ht="15.6" x14ac:dyDescent="0.3">
      <c r="F34" s="1" t="s">
        <v>175</v>
      </c>
      <c r="G34" s="13"/>
      <c r="H34" s="13"/>
      <c r="I34" s="13"/>
      <c r="T34" s="27">
        <v>30</v>
      </c>
      <c r="U34" s="21">
        <v>147.18057300000001</v>
      </c>
      <c r="V34" s="21">
        <v>282.37753300000003</v>
      </c>
      <c r="W34" s="21">
        <v>312.84585600000003</v>
      </c>
      <c r="X34" s="21">
        <v>174.18959000000001</v>
      </c>
      <c r="Y34" s="21">
        <v>219.84153699999999</v>
      </c>
      <c r="AC34" s="20">
        <v>30</v>
      </c>
      <c r="AD34" s="21">
        <v>258.457672</v>
      </c>
      <c r="AE34" s="21">
        <v>119.40134399999999</v>
      </c>
      <c r="AF34" s="21">
        <v>315.50756799999999</v>
      </c>
    </row>
    <row r="35" spans="6:32" ht="15.6" x14ac:dyDescent="0.3">
      <c r="F35" s="1"/>
      <c r="G35" s="13"/>
      <c r="H35" s="13"/>
      <c r="I35" s="13"/>
      <c r="T35" s="19">
        <v>31</v>
      </c>
      <c r="U35" s="21">
        <v>239.71142599999999</v>
      </c>
      <c r="V35" s="21">
        <v>290.43530299999998</v>
      </c>
      <c r="W35" s="21">
        <v>266.46441700000003</v>
      </c>
      <c r="X35" s="21">
        <v>220.95472699999999</v>
      </c>
      <c r="Y35" s="21">
        <v>287.41439800000001</v>
      </c>
      <c r="AC35" s="42">
        <v>31</v>
      </c>
      <c r="AD35" s="21">
        <v>294.419556</v>
      </c>
      <c r="AE35" s="21">
        <v>116.50185399999999</v>
      </c>
      <c r="AF35" s="21">
        <v>369.82327299999997</v>
      </c>
    </row>
    <row r="36" spans="6:32" ht="15.6" x14ac:dyDescent="0.3">
      <c r="F36" s="1" t="s">
        <v>176</v>
      </c>
      <c r="G36" s="13"/>
      <c r="H36" s="13"/>
      <c r="I36" s="13"/>
      <c r="T36" s="19">
        <v>32</v>
      </c>
      <c r="U36" s="21">
        <v>225.088776</v>
      </c>
      <c r="V36" s="21">
        <v>345.74883999999997</v>
      </c>
      <c r="W36" s="21">
        <v>223.20208700000001</v>
      </c>
      <c r="X36" s="21">
        <v>222.02110300000001</v>
      </c>
      <c r="Y36" s="21">
        <v>304.93591300000003</v>
      </c>
      <c r="AC36" s="42">
        <v>32</v>
      </c>
      <c r="AD36" s="21">
        <v>297.42910799999999</v>
      </c>
      <c r="AE36" s="21">
        <v>129.39366100000001</v>
      </c>
      <c r="AF36" s="21">
        <v>328.656158</v>
      </c>
    </row>
    <row r="37" spans="6:32" ht="15.6" x14ac:dyDescent="0.3">
      <c r="F37" s="1"/>
      <c r="G37" s="13"/>
      <c r="H37" s="13"/>
      <c r="I37" s="13"/>
      <c r="T37" s="19">
        <v>33</v>
      </c>
      <c r="U37" s="21">
        <v>233.60406499999999</v>
      </c>
      <c r="V37" s="19">
        <v>361.17645299999998</v>
      </c>
      <c r="W37" s="21">
        <v>262.10443099999998</v>
      </c>
      <c r="X37" s="21">
        <v>228.536102</v>
      </c>
      <c r="Y37" s="21">
        <v>219.50010700000001</v>
      </c>
      <c r="AC37" s="42">
        <v>33</v>
      </c>
      <c r="AD37" s="21">
        <v>219.50727800000001</v>
      </c>
      <c r="AE37" s="21">
        <v>121.71064</v>
      </c>
      <c r="AF37" s="21">
        <v>294.67163099999999</v>
      </c>
    </row>
    <row r="38" spans="6:32" ht="15.6" x14ac:dyDescent="0.3">
      <c r="F38" s="1"/>
      <c r="G38" s="13"/>
      <c r="H38" s="13"/>
      <c r="I38" s="13"/>
      <c r="T38" s="19">
        <v>34</v>
      </c>
      <c r="U38" s="21">
        <v>292.27899200000002</v>
      </c>
      <c r="V38" s="19">
        <v>332.344086</v>
      </c>
      <c r="W38" s="21">
        <v>154.84584000000001</v>
      </c>
      <c r="X38" s="21">
        <v>236.771164</v>
      </c>
      <c r="Y38" s="21">
        <v>276.87027</v>
      </c>
      <c r="AC38" s="42">
        <v>34</v>
      </c>
      <c r="AD38" s="21">
        <v>283.39596599999999</v>
      </c>
      <c r="AE38" s="21">
        <v>261.89196800000002</v>
      </c>
      <c r="AF38" s="21">
        <v>381.84130900000002</v>
      </c>
    </row>
    <row r="39" spans="6:32" ht="15.6" x14ac:dyDescent="0.3">
      <c r="F39" s="1"/>
      <c r="G39" s="13"/>
      <c r="H39" s="13"/>
      <c r="I39" s="13"/>
      <c r="T39" s="19">
        <v>35</v>
      </c>
      <c r="U39" s="21">
        <v>258.21923800000002</v>
      </c>
      <c r="V39" s="19">
        <v>341.12750199999999</v>
      </c>
      <c r="W39" s="21">
        <v>298.419128</v>
      </c>
      <c r="X39" s="21">
        <v>230.42569</v>
      </c>
      <c r="Y39" s="21">
        <v>273.33981299999999</v>
      </c>
      <c r="AC39" s="42">
        <v>35</v>
      </c>
      <c r="AD39" s="21">
        <v>339.29946899999999</v>
      </c>
      <c r="AE39" s="21">
        <v>218.65855400000001</v>
      </c>
      <c r="AF39" s="21">
        <v>325.22576900000001</v>
      </c>
    </row>
    <row r="40" spans="6:32" ht="15.6" x14ac:dyDescent="0.3">
      <c r="F40" s="1"/>
      <c r="G40" s="13"/>
      <c r="H40" s="13"/>
      <c r="I40" s="13"/>
      <c r="T40" s="19">
        <v>36</v>
      </c>
      <c r="U40" s="21">
        <v>266.51489299999997</v>
      </c>
      <c r="V40" s="19">
        <v>285.38476600000001</v>
      </c>
      <c r="W40" s="21">
        <v>280.22076399999997</v>
      </c>
      <c r="X40" s="21">
        <v>303.97994999999997</v>
      </c>
      <c r="Y40" s="21">
        <v>290.96792599999998</v>
      </c>
      <c r="AC40" s="42">
        <v>36</v>
      </c>
      <c r="AD40" s="21">
        <v>344.62439000000001</v>
      </c>
      <c r="AE40" s="21">
        <v>211.47349500000001</v>
      </c>
      <c r="AF40" s="21">
        <v>326.78796399999999</v>
      </c>
    </row>
    <row r="41" spans="6:32" ht="15.6" x14ac:dyDescent="0.3">
      <c r="F41" s="1"/>
      <c r="G41" s="13"/>
      <c r="H41" s="13"/>
      <c r="I41" s="13"/>
      <c r="T41" s="19">
        <v>37</v>
      </c>
      <c r="U41" s="21">
        <v>282.96484400000003</v>
      </c>
      <c r="V41" s="19">
        <v>301.48013300000002</v>
      </c>
      <c r="W41" s="21">
        <v>364.75036599999999</v>
      </c>
      <c r="X41" s="21">
        <v>265.02285799999999</v>
      </c>
      <c r="Y41" s="21">
        <v>238.67465200000001</v>
      </c>
      <c r="AC41" s="42">
        <v>37</v>
      </c>
      <c r="AD41" s="21">
        <v>300.97421300000002</v>
      </c>
      <c r="AE41" s="21">
        <v>233.999878</v>
      </c>
      <c r="AF41" s="21">
        <v>319.82656900000001</v>
      </c>
    </row>
    <row r="42" spans="6:32" ht="15.6" x14ac:dyDescent="0.3">
      <c r="F42" s="1"/>
      <c r="G42" s="13"/>
      <c r="H42" s="13"/>
      <c r="I42" s="13"/>
      <c r="T42" s="19">
        <v>38</v>
      </c>
      <c r="U42" s="21">
        <v>271.843323</v>
      </c>
      <c r="V42" s="19">
        <v>332.32574499999998</v>
      </c>
      <c r="W42" s="21">
        <v>343.61123700000002</v>
      </c>
      <c r="X42" s="21">
        <v>216.82411200000001</v>
      </c>
      <c r="Y42" s="21">
        <v>340.52242999999999</v>
      </c>
      <c r="AC42" s="42">
        <v>38</v>
      </c>
      <c r="AD42" s="21">
        <v>321.63769500000001</v>
      </c>
      <c r="AE42" s="21">
        <v>187.425873</v>
      </c>
      <c r="AF42" s="21">
        <v>323.98718300000002</v>
      </c>
    </row>
    <row r="43" spans="6:32" ht="15.6" x14ac:dyDescent="0.3">
      <c r="F43" s="1"/>
      <c r="G43" s="13"/>
      <c r="H43" s="13"/>
      <c r="I43" s="13"/>
      <c r="T43" s="19">
        <v>39</v>
      </c>
      <c r="U43" s="21">
        <v>334.189911</v>
      </c>
      <c r="V43" s="19">
        <v>319.89883400000002</v>
      </c>
      <c r="W43" s="21">
        <v>282.98898300000002</v>
      </c>
      <c r="X43" s="21">
        <v>254.79392999999999</v>
      </c>
      <c r="Y43" s="21">
        <v>212.26075700000001</v>
      </c>
      <c r="AC43" s="42">
        <v>39</v>
      </c>
      <c r="AD43" s="21">
        <v>287.61279300000001</v>
      </c>
      <c r="AE43" s="21">
        <v>176.116119</v>
      </c>
      <c r="AF43" s="21">
        <v>323.37756300000001</v>
      </c>
    </row>
    <row r="44" spans="6:32" ht="15.6" x14ac:dyDescent="0.3">
      <c r="F44" s="1"/>
      <c r="G44" s="13"/>
      <c r="H44" s="13"/>
      <c r="I44" s="13"/>
      <c r="T44" s="19">
        <v>40</v>
      </c>
      <c r="U44" s="21">
        <v>309.61825599999997</v>
      </c>
      <c r="V44" s="19">
        <v>359.43481400000002</v>
      </c>
      <c r="W44" s="21">
        <v>266.15963699999998</v>
      </c>
      <c r="X44" s="19">
        <v>332.76684599999999</v>
      </c>
      <c r="Y44" s="21">
        <v>232.97718800000001</v>
      </c>
      <c r="AC44" s="42">
        <v>40</v>
      </c>
      <c r="AD44" s="21">
        <v>325.39068600000002</v>
      </c>
      <c r="AE44" s="21">
        <v>194.27444499999999</v>
      </c>
      <c r="AF44" s="21">
        <v>425.554688</v>
      </c>
    </row>
    <row r="45" spans="6:32" ht="15.6" x14ac:dyDescent="0.3">
      <c r="F45" s="1"/>
      <c r="G45" s="13"/>
      <c r="H45" s="13"/>
      <c r="I45" s="13"/>
      <c r="T45" s="19">
        <v>41</v>
      </c>
      <c r="U45" s="21">
        <v>284.30419899999998</v>
      </c>
      <c r="V45" s="19">
        <v>389.88681000000003</v>
      </c>
      <c r="W45" s="21">
        <v>312.68444799999997</v>
      </c>
      <c r="X45" s="19">
        <v>287.04324300000002</v>
      </c>
      <c r="Y45" s="19">
        <v>322.89581299999998</v>
      </c>
      <c r="AC45" s="42">
        <v>41</v>
      </c>
      <c r="AD45" s="21">
        <v>322.27175899999997</v>
      </c>
      <c r="AE45" s="21">
        <v>183.22444200000001</v>
      </c>
      <c r="AF45" s="21">
        <v>446.60064699999998</v>
      </c>
    </row>
    <row r="46" spans="6:32" ht="15.6" x14ac:dyDescent="0.3">
      <c r="F46" s="1"/>
      <c r="G46" s="13"/>
      <c r="H46" s="13"/>
      <c r="I46" s="13"/>
      <c r="T46" s="19">
        <v>42</v>
      </c>
      <c r="U46" s="21">
        <v>291.506866</v>
      </c>
      <c r="V46" s="19">
        <v>338.02890000000002</v>
      </c>
      <c r="W46" s="21">
        <v>317.11764499999998</v>
      </c>
      <c r="X46" s="19">
        <v>339.12823500000002</v>
      </c>
      <c r="Y46" s="19">
        <v>225.21910099999999</v>
      </c>
      <c r="AC46" s="19">
        <v>42</v>
      </c>
      <c r="AD46" s="21">
        <v>301.761505</v>
      </c>
      <c r="AE46" s="21">
        <v>153.963593</v>
      </c>
      <c r="AF46" s="21">
        <v>335.91113300000001</v>
      </c>
    </row>
    <row r="47" spans="6:32" ht="15.6" x14ac:dyDescent="0.3">
      <c r="F47" s="1"/>
      <c r="G47" s="13"/>
      <c r="H47" s="13"/>
      <c r="I47" s="13"/>
      <c r="T47" s="19">
        <v>43</v>
      </c>
      <c r="U47" s="21">
        <v>270.11938500000002</v>
      </c>
      <c r="V47" s="19">
        <v>284.36901899999998</v>
      </c>
      <c r="W47" s="21">
        <v>282.919464</v>
      </c>
      <c r="X47" s="19">
        <v>270.065155</v>
      </c>
      <c r="Y47" s="19">
        <v>240.598984</v>
      </c>
      <c r="AC47" s="19">
        <v>43</v>
      </c>
      <c r="AD47" s="21">
        <v>230.516953</v>
      </c>
      <c r="AE47" s="21">
        <v>193.41760300000001</v>
      </c>
      <c r="AF47" s="21">
        <v>495.20907599999998</v>
      </c>
    </row>
    <row r="48" spans="6:32" ht="15.6" x14ac:dyDescent="0.3">
      <c r="F48" s="1"/>
      <c r="G48" s="13"/>
      <c r="H48" s="13"/>
      <c r="I48" s="13"/>
      <c r="T48" s="19">
        <v>44</v>
      </c>
      <c r="U48" s="21">
        <v>369.71182299999998</v>
      </c>
      <c r="V48" s="19">
        <v>313.14688100000001</v>
      </c>
      <c r="W48" s="21">
        <v>302.63851899999997</v>
      </c>
      <c r="X48" s="19">
        <v>268.85159299999998</v>
      </c>
      <c r="Y48" s="19">
        <v>224.703079</v>
      </c>
      <c r="AC48" s="19">
        <v>44</v>
      </c>
      <c r="AD48" s="21">
        <v>324.68774400000001</v>
      </c>
      <c r="AE48" s="21">
        <v>155.45465100000001</v>
      </c>
      <c r="AF48" s="21">
        <v>348.89630099999999</v>
      </c>
    </row>
    <row r="49" spans="6:32" ht="15.6" x14ac:dyDescent="0.3">
      <c r="F49" s="1"/>
      <c r="G49" s="13"/>
      <c r="H49" s="13"/>
      <c r="I49" s="13"/>
      <c r="T49" s="19">
        <v>45</v>
      </c>
      <c r="U49" s="21">
        <v>258.26040599999999</v>
      </c>
      <c r="V49" s="19">
        <v>322.65570100000002</v>
      </c>
      <c r="W49" s="21">
        <v>250.41027800000001</v>
      </c>
      <c r="X49" s="19">
        <v>238.063751</v>
      </c>
      <c r="Y49" s="19">
        <v>222.955963</v>
      </c>
      <c r="AC49" s="19">
        <v>45</v>
      </c>
      <c r="AD49" s="21">
        <v>299.877411</v>
      </c>
      <c r="AE49" s="21">
        <v>253.08604399999999</v>
      </c>
      <c r="AF49" s="21">
        <v>319.22180200000003</v>
      </c>
    </row>
    <row r="50" spans="6:32" ht="15.6" x14ac:dyDescent="0.3">
      <c r="F50" s="1"/>
      <c r="G50" s="13"/>
      <c r="H50" s="13"/>
      <c r="I50" s="13"/>
      <c r="T50" s="19">
        <v>46</v>
      </c>
      <c r="U50" s="21">
        <v>264.652649</v>
      </c>
      <c r="V50" s="19">
        <v>340.04892000000001</v>
      </c>
      <c r="W50" s="21">
        <v>256.22967499999999</v>
      </c>
      <c r="X50" s="19">
        <v>261.61129799999998</v>
      </c>
      <c r="Y50" s="19">
        <v>299.10244799999998</v>
      </c>
      <c r="AC50" s="19">
        <v>46</v>
      </c>
      <c r="AD50" s="21">
        <v>351.63729899999998</v>
      </c>
      <c r="AE50" s="21">
        <v>219.65477000000001</v>
      </c>
      <c r="AF50" s="21">
        <v>394.05215500000003</v>
      </c>
    </row>
    <row r="51" spans="6:32" ht="15.6" x14ac:dyDescent="0.3">
      <c r="F51" s="1"/>
      <c r="G51" s="13"/>
      <c r="H51" s="13"/>
      <c r="I51" s="13"/>
      <c r="T51" s="19">
        <v>47</v>
      </c>
      <c r="U51" s="21">
        <v>184.04879800000001</v>
      </c>
      <c r="V51" s="19">
        <v>336.43347199999999</v>
      </c>
      <c r="W51" s="21">
        <v>259.21603399999998</v>
      </c>
      <c r="X51" s="19">
        <v>249.63942</v>
      </c>
      <c r="Y51" s="19">
        <v>147.33377100000001</v>
      </c>
      <c r="AC51" s="19">
        <v>47</v>
      </c>
      <c r="AD51" s="21">
        <v>305.14950599999997</v>
      </c>
      <c r="AE51" s="21">
        <v>218.39704900000001</v>
      </c>
      <c r="AF51" s="21">
        <v>278.94381700000002</v>
      </c>
    </row>
    <row r="52" spans="6:32" ht="15.6" x14ac:dyDescent="0.3">
      <c r="F52" s="1"/>
      <c r="G52" s="13"/>
      <c r="H52" s="13"/>
      <c r="I52" s="13"/>
      <c r="T52" s="19">
        <v>48</v>
      </c>
      <c r="U52" s="21">
        <v>293.64175399999999</v>
      </c>
      <c r="V52" s="19"/>
      <c r="W52" s="21">
        <v>262.29473899999999</v>
      </c>
      <c r="X52" s="19">
        <v>170.95903000000001</v>
      </c>
      <c r="Y52" s="19">
        <v>217.569962</v>
      </c>
      <c r="AC52" s="19">
        <v>48</v>
      </c>
      <c r="AD52" s="21">
        <v>241.336533</v>
      </c>
      <c r="AE52" s="21">
        <v>192.88928200000001</v>
      </c>
      <c r="AF52" s="21">
        <v>335.18472300000002</v>
      </c>
    </row>
    <row r="53" spans="6:32" ht="15.6" x14ac:dyDescent="0.3">
      <c r="F53" s="1"/>
      <c r="G53" s="13"/>
      <c r="H53" s="13"/>
      <c r="I53" s="13"/>
      <c r="T53" s="19">
        <v>49</v>
      </c>
      <c r="U53" s="19">
        <v>371.058289</v>
      </c>
      <c r="V53" s="19"/>
      <c r="W53" s="21">
        <v>288.49563599999999</v>
      </c>
      <c r="X53" s="19">
        <v>317.60253899999998</v>
      </c>
      <c r="Y53" s="19">
        <v>228.976349</v>
      </c>
      <c r="AC53" s="19">
        <v>49</v>
      </c>
      <c r="AD53" s="21">
        <v>239.61282299999999</v>
      </c>
      <c r="AE53" s="21">
        <v>170.38909899999999</v>
      </c>
      <c r="AF53" s="19">
        <v>407.57510400000001</v>
      </c>
    </row>
    <row r="54" spans="6:32" ht="15.6" x14ac:dyDescent="0.3">
      <c r="F54" s="1"/>
      <c r="G54" s="13"/>
      <c r="H54" s="13"/>
      <c r="I54" s="13"/>
      <c r="T54" s="19">
        <v>50</v>
      </c>
      <c r="U54" s="19">
        <v>388.70812999999998</v>
      </c>
      <c r="V54" s="19"/>
      <c r="W54" s="19">
        <v>314.29437300000001</v>
      </c>
      <c r="X54" s="19">
        <v>263.43746900000002</v>
      </c>
      <c r="Y54" s="19">
        <v>258.21951300000001</v>
      </c>
      <c r="AC54" s="19">
        <v>50</v>
      </c>
      <c r="AD54" s="19">
        <v>256.82928500000003</v>
      </c>
      <c r="AE54" s="21">
        <v>128.024124</v>
      </c>
      <c r="AF54" s="19">
        <v>320.93588299999999</v>
      </c>
    </row>
    <row r="55" spans="6:32" ht="15.6" x14ac:dyDescent="0.3">
      <c r="F55" s="1"/>
      <c r="G55" s="13"/>
      <c r="H55" s="13"/>
      <c r="I55" s="13"/>
      <c r="T55" s="19">
        <v>51</v>
      </c>
      <c r="U55" s="19">
        <v>334.75826999999998</v>
      </c>
      <c r="V55" s="19"/>
      <c r="W55" s="19">
        <v>396.39801</v>
      </c>
      <c r="X55" s="19">
        <v>382.84713699999998</v>
      </c>
      <c r="Y55" s="19">
        <v>292.64831500000003</v>
      </c>
      <c r="AC55" s="19">
        <v>51</v>
      </c>
      <c r="AD55" s="19">
        <v>221.72183200000001</v>
      </c>
      <c r="AE55" s="21">
        <v>181.301331</v>
      </c>
      <c r="AF55" s="19">
        <v>319.54211400000003</v>
      </c>
    </row>
    <row r="56" spans="6:32" ht="15.6" x14ac:dyDescent="0.3">
      <c r="F56" s="1"/>
      <c r="G56" s="13"/>
      <c r="H56" s="13"/>
      <c r="I56" s="13"/>
      <c r="T56" s="19">
        <v>52</v>
      </c>
      <c r="U56" s="19">
        <v>425.40106200000002</v>
      </c>
      <c r="V56" s="19"/>
      <c r="W56" s="19">
        <v>206.783951</v>
      </c>
      <c r="X56" s="19">
        <v>289.17443800000001</v>
      </c>
      <c r="Y56" s="19">
        <v>201.57728599999999</v>
      </c>
      <c r="AC56" s="19">
        <v>52</v>
      </c>
      <c r="AD56" s="19">
        <v>313.75997899999999</v>
      </c>
      <c r="AE56" s="21">
        <v>140.955917</v>
      </c>
      <c r="AF56" s="19">
        <v>217.30091899999999</v>
      </c>
    </row>
    <row r="57" spans="6:32" ht="15.6" x14ac:dyDescent="0.3">
      <c r="F57" s="1"/>
      <c r="G57" s="13"/>
      <c r="H57" s="13"/>
      <c r="I57" s="13"/>
      <c r="T57" s="19">
        <v>53</v>
      </c>
      <c r="U57" s="19">
        <v>279.72125199999999</v>
      </c>
      <c r="V57" s="19"/>
      <c r="W57" s="19">
        <v>171.67083700000001</v>
      </c>
      <c r="X57" s="19">
        <v>260.32156400000002</v>
      </c>
      <c r="Y57" s="19">
        <v>240.25500500000001</v>
      </c>
      <c r="AC57" s="19">
        <v>53</v>
      </c>
      <c r="AD57" s="19">
        <v>315.74475100000001</v>
      </c>
      <c r="AE57" s="21">
        <v>175.10978700000001</v>
      </c>
      <c r="AF57" s="19">
        <v>340.69619799999998</v>
      </c>
    </row>
    <row r="58" spans="6:32" ht="15.6" x14ac:dyDescent="0.3">
      <c r="F58" s="1"/>
      <c r="G58" s="13"/>
      <c r="H58" s="13"/>
      <c r="I58" s="13"/>
      <c r="T58" s="19">
        <v>54</v>
      </c>
      <c r="U58" s="19">
        <v>390.381348</v>
      </c>
      <c r="V58" s="19"/>
      <c r="W58" s="19">
        <v>307.780823</v>
      </c>
      <c r="X58" s="19">
        <v>271.67596400000002</v>
      </c>
      <c r="Y58" s="19">
        <v>256.47882099999998</v>
      </c>
      <c r="AC58" s="19">
        <v>54</v>
      </c>
      <c r="AD58" s="19">
        <v>309.49282799999997</v>
      </c>
      <c r="AE58" s="21">
        <v>208.30444299999999</v>
      </c>
      <c r="AF58" s="19">
        <v>249.59229999999999</v>
      </c>
    </row>
    <row r="59" spans="6:32" ht="15.6" x14ac:dyDescent="0.3">
      <c r="F59" s="1"/>
      <c r="G59" s="13"/>
      <c r="H59" s="13"/>
      <c r="I59" s="13"/>
      <c r="T59" s="19">
        <v>55</v>
      </c>
      <c r="U59" s="19">
        <v>317.00656099999998</v>
      </c>
      <c r="V59" s="19"/>
      <c r="W59" s="19">
        <v>216.73748800000001</v>
      </c>
      <c r="X59" s="19"/>
      <c r="Y59" s="19">
        <v>208.104919</v>
      </c>
      <c r="AC59" s="19">
        <v>55</v>
      </c>
      <c r="AD59" s="19">
        <v>374.937073</v>
      </c>
      <c r="AE59" s="21">
        <v>244.232529</v>
      </c>
      <c r="AF59" s="19">
        <v>282.24032599999998</v>
      </c>
    </row>
    <row r="60" spans="6:32" ht="15.6" x14ac:dyDescent="0.3">
      <c r="F60" s="1"/>
      <c r="G60" s="13"/>
      <c r="H60" s="13"/>
      <c r="I60" s="13"/>
      <c r="T60" s="19">
        <v>56</v>
      </c>
      <c r="U60" s="19">
        <v>273.62979100000001</v>
      </c>
      <c r="V60" s="19"/>
      <c r="W60" s="19">
        <v>278.15490699999998</v>
      </c>
      <c r="X60" s="19"/>
      <c r="Y60" s="19"/>
      <c r="AC60" s="19">
        <v>56</v>
      </c>
      <c r="AD60" s="19">
        <v>358.72863799999999</v>
      </c>
      <c r="AE60" s="19">
        <v>232.98095699999999</v>
      </c>
      <c r="AF60" s="19">
        <v>266.04434199999997</v>
      </c>
    </row>
    <row r="61" spans="6:32" ht="15.6" x14ac:dyDescent="0.3">
      <c r="F61" s="1"/>
      <c r="G61" s="13"/>
      <c r="H61" s="13"/>
      <c r="I61" s="13"/>
      <c r="T61" s="19">
        <v>57</v>
      </c>
      <c r="U61" s="19">
        <v>357.486176</v>
      </c>
      <c r="V61" s="19"/>
      <c r="W61" s="19">
        <v>147.52950999999999</v>
      </c>
      <c r="X61" s="19"/>
      <c r="Y61" s="19"/>
      <c r="AC61" s="19">
        <v>57</v>
      </c>
      <c r="AD61" s="19">
        <v>322.66873199999998</v>
      </c>
      <c r="AE61" s="19">
        <v>199.31669600000001</v>
      </c>
      <c r="AF61" s="19">
        <v>295.91494799999998</v>
      </c>
    </row>
    <row r="62" spans="6:32" ht="15.6" x14ac:dyDescent="0.3">
      <c r="F62" s="1"/>
      <c r="G62" s="13"/>
      <c r="H62" s="13"/>
      <c r="I62" s="13"/>
      <c r="T62" s="19">
        <v>58</v>
      </c>
      <c r="U62" s="19">
        <v>285.655823</v>
      </c>
      <c r="V62" s="19"/>
      <c r="W62" s="19">
        <v>187.837219</v>
      </c>
      <c r="X62" s="19"/>
      <c r="Y62" s="19"/>
      <c r="AC62" s="19">
        <v>58</v>
      </c>
      <c r="AD62" s="19">
        <v>342.172729</v>
      </c>
      <c r="AE62" s="19">
        <v>199.65673799999999</v>
      </c>
      <c r="AF62" s="19">
        <v>274.16970800000001</v>
      </c>
    </row>
    <row r="63" spans="6:32" ht="15.6" x14ac:dyDescent="0.3">
      <c r="F63" s="1"/>
      <c r="G63" s="13"/>
      <c r="H63" s="13"/>
      <c r="I63" s="13"/>
      <c r="T63" s="19">
        <v>59</v>
      </c>
      <c r="U63" s="19">
        <v>340.27020299999998</v>
      </c>
      <c r="V63" s="19"/>
      <c r="W63" s="19">
        <v>303.76541099999997</v>
      </c>
      <c r="X63" s="19"/>
      <c r="Y63" s="19"/>
      <c r="AC63" s="19">
        <v>59</v>
      </c>
      <c r="AD63" s="19">
        <v>316.96658300000001</v>
      </c>
      <c r="AE63" s="19">
        <v>174.838043</v>
      </c>
      <c r="AF63" s="19">
        <v>249.932129</v>
      </c>
    </row>
    <row r="64" spans="6:32" ht="15.6" x14ac:dyDescent="0.3">
      <c r="F64" s="1"/>
      <c r="G64" s="13"/>
      <c r="H64" s="13"/>
      <c r="I64" s="13"/>
      <c r="T64" s="19">
        <v>60</v>
      </c>
      <c r="U64" s="19">
        <v>283.54379299999999</v>
      </c>
      <c r="V64" s="19"/>
      <c r="W64" s="19">
        <v>267.49636800000002</v>
      </c>
      <c r="X64" s="19"/>
      <c r="Y64" s="19"/>
      <c r="AC64" s="19">
        <v>60</v>
      </c>
      <c r="AD64" s="19">
        <v>321.219696</v>
      </c>
      <c r="AE64" s="19">
        <v>205.225708</v>
      </c>
      <c r="AF64" s="19">
        <v>220.468872</v>
      </c>
    </row>
    <row r="65" spans="6:32" ht="15.6" x14ac:dyDescent="0.3">
      <c r="F65" s="1"/>
      <c r="G65" s="13"/>
      <c r="H65" s="13"/>
      <c r="I65" s="13"/>
      <c r="T65" s="19">
        <v>61</v>
      </c>
      <c r="U65" s="19">
        <v>332.68158</v>
      </c>
      <c r="V65" s="19"/>
      <c r="W65" s="19">
        <v>185.879425</v>
      </c>
      <c r="X65" s="19"/>
      <c r="Y65" s="19"/>
      <c r="AC65" s="19">
        <v>61</v>
      </c>
      <c r="AD65" s="19">
        <v>282.53832999999997</v>
      </c>
      <c r="AE65" s="19">
        <v>187.992096</v>
      </c>
      <c r="AF65" s="19">
        <v>293.05813599999999</v>
      </c>
    </row>
    <row r="66" spans="6:32" ht="15.6" x14ac:dyDescent="0.3">
      <c r="F66" s="1"/>
      <c r="G66" s="13"/>
      <c r="H66" s="13"/>
      <c r="I66" s="13"/>
      <c r="T66" s="19">
        <v>62</v>
      </c>
      <c r="U66" s="19">
        <v>254.366119</v>
      </c>
      <c r="V66" s="19"/>
      <c r="W66" s="19">
        <v>241.776917</v>
      </c>
      <c r="X66" s="19"/>
      <c r="Y66" s="19"/>
      <c r="AC66" s="19">
        <v>62</v>
      </c>
      <c r="AD66" s="19">
        <v>238.03187600000001</v>
      </c>
      <c r="AE66" s="19">
        <v>191.569717</v>
      </c>
      <c r="AF66" s="19">
        <v>231.19697600000001</v>
      </c>
    </row>
    <row r="67" spans="6:32" ht="15.6" x14ac:dyDescent="0.3">
      <c r="F67" s="1"/>
      <c r="G67" s="13"/>
      <c r="H67" s="13"/>
      <c r="I67" s="13"/>
      <c r="T67" s="19">
        <v>63</v>
      </c>
      <c r="U67" s="19">
        <v>262.90695199999999</v>
      </c>
      <c r="V67" s="19"/>
      <c r="W67" s="19"/>
      <c r="X67" s="19"/>
      <c r="Y67" s="19"/>
      <c r="AC67" s="19">
        <v>63</v>
      </c>
      <c r="AD67" s="19">
        <v>351.53826900000001</v>
      </c>
      <c r="AE67" s="19">
        <v>152.29702800000001</v>
      </c>
      <c r="AF67" s="19">
        <v>256.09927399999998</v>
      </c>
    </row>
    <row r="68" spans="6:32" ht="15.6" x14ac:dyDescent="0.3">
      <c r="F68" s="1"/>
      <c r="G68" s="13"/>
      <c r="H68" s="13"/>
      <c r="I68" s="13"/>
      <c r="AC68" s="19">
        <v>64</v>
      </c>
      <c r="AD68" s="19">
        <v>250.557602</v>
      </c>
      <c r="AE68" s="19">
        <v>194.22277800000001</v>
      </c>
      <c r="AF68" s="19"/>
    </row>
    <row r="69" spans="6:32" ht="15.6" x14ac:dyDescent="0.3">
      <c r="F69" s="1"/>
      <c r="G69" s="13"/>
      <c r="H69" s="13"/>
      <c r="I69" s="13"/>
      <c r="AC69" s="19">
        <v>65</v>
      </c>
      <c r="AD69" s="19"/>
      <c r="AE69" s="19">
        <v>206.48469499999999</v>
      </c>
      <c r="AF69" s="19"/>
    </row>
    <row r="70" spans="6:32" ht="15.6" x14ac:dyDescent="0.3">
      <c r="G70" s="13"/>
      <c r="H70" s="13"/>
      <c r="I70" s="13"/>
      <c r="AC70" s="19">
        <v>66</v>
      </c>
      <c r="AD70" s="19"/>
      <c r="AE70" s="19">
        <v>128.611771</v>
      </c>
      <c r="AF70" s="19"/>
    </row>
    <row r="71" spans="6:32" ht="15.6" x14ac:dyDescent="0.3">
      <c r="G71" s="13"/>
      <c r="H71" s="13"/>
      <c r="I71" s="13"/>
      <c r="AC71" s="19">
        <v>67</v>
      </c>
      <c r="AD71" s="19"/>
      <c r="AE71" s="19">
        <v>185.99427800000001</v>
      </c>
      <c r="AF71" s="19"/>
    </row>
    <row r="72" spans="6:32" ht="15.6" x14ac:dyDescent="0.3">
      <c r="G72" s="13"/>
      <c r="H72" s="13"/>
      <c r="I72" s="13"/>
      <c r="AC72" s="19">
        <v>68</v>
      </c>
      <c r="AD72" s="19"/>
      <c r="AE72" s="19">
        <v>241.59318500000001</v>
      </c>
      <c r="AF72" s="19"/>
    </row>
    <row r="73" spans="6:32" ht="15.6" x14ac:dyDescent="0.3">
      <c r="G73" s="13"/>
      <c r="H73" s="13"/>
      <c r="I73" s="13"/>
      <c r="AC73" s="19">
        <v>69</v>
      </c>
      <c r="AD73" s="19"/>
      <c r="AE73" s="19">
        <v>200.563614</v>
      </c>
      <c r="AF73" s="19"/>
    </row>
    <row r="74" spans="6:32" ht="15.6" x14ac:dyDescent="0.3">
      <c r="G74" s="13"/>
      <c r="H74" s="13"/>
      <c r="I74" s="13"/>
      <c r="AC74" s="19">
        <v>70</v>
      </c>
      <c r="AD74" s="19"/>
      <c r="AE74" s="19">
        <v>134.33763099999999</v>
      </c>
      <c r="AF74" s="19"/>
    </row>
    <row r="75" spans="6:32" ht="15.6" x14ac:dyDescent="0.3">
      <c r="G75" s="13"/>
      <c r="H75" s="13"/>
      <c r="I75" s="13"/>
      <c r="AC75" s="19">
        <v>71</v>
      </c>
      <c r="AD75" s="19"/>
      <c r="AE75" s="19"/>
      <c r="AF75" s="19"/>
    </row>
    <row r="76" spans="6:32" ht="15.6" x14ac:dyDescent="0.3">
      <c r="G76" s="13"/>
      <c r="H76" s="13"/>
      <c r="I76" s="13"/>
      <c r="AC76" s="19">
        <v>72</v>
      </c>
      <c r="AD76" s="19"/>
      <c r="AE76" s="19"/>
      <c r="AF76" s="19"/>
    </row>
    <row r="77" spans="6:32" ht="15.6" x14ac:dyDescent="0.3">
      <c r="G77" s="13"/>
      <c r="H77" s="13"/>
      <c r="I77" s="13"/>
      <c r="AC77" s="19">
        <v>73</v>
      </c>
      <c r="AD77" s="19"/>
      <c r="AE77" s="19"/>
      <c r="AF77" s="19"/>
    </row>
    <row r="78" spans="6:32" ht="15.6" x14ac:dyDescent="0.3">
      <c r="G78" s="13"/>
      <c r="H78" s="13"/>
      <c r="I78" s="13"/>
      <c r="AC78" s="19">
        <v>74</v>
      </c>
      <c r="AD78" s="19"/>
      <c r="AE78" s="19"/>
      <c r="AF78" s="19"/>
    </row>
    <row r="79" spans="6:32" ht="15.6" x14ac:dyDescent="0.3">
      <c r="G79" s="13"/>
      <c r="H79" s="13"/>
      <c r="I79" s="13"/>
      <c r="AC79" s="19">
        <v>75</v>
      </c>
      <c r="AD79" s="19"/>
      <c r="AE79" s="19"/>
      <c r="AF79" s="19"/>
    </row>
    <row r="80" spans="6:32" x14ac:dyDescent="0.25">
      <c r="G80" s="13"/>
      <c r="H80" s="13"/>
      <c r="I80" s="13"/>
    </row>
    <row r="81" spans="7:9" x14ac:dyDescent="0.25">
      <c r="G81" s="13"/>
      <c r="H81" s="13"/>
      <c r="I81" s="13"/>
    </row>
    <row r="82" spans="7:9" x14ac:dyDescent="0.25">
      <c r="G82" s="13"/>
      <c r="H82" s="13"/>
      <c r="I82" s="13"/>
    </row>
    <row r="83" spans="7:9" x14ac:dyDescent="0.25">
      <c r="G83" s="13"/>
      <c r="H83" s="13"/>
      <c r="I83" s="13"/>
    </row>
    <row r="84" spans="7:9" x14ac:dyDescent="0.25">
      <c r="G84" s="13"/>
      <c r="H84" s="1"/>
      <c r="I84" s="13"/>
    </row>
    <row r="85" spans="7:9" x14ac:dyDescent="0.25">
      <c r="G85" s="13"/>
      <c r="I85" s="13"/>
    </row>
    <row r="86" spans="7:9" x14ac:dyDescent="0.25">
      <c r="G86" s="13"/>
      <c r="I86" s="13"/>
    </row>
    <row r="87" spans="7:9" x14ac:dyDescent="0.25">
      <c r="G87" s="13"/>
      <c r="I87" s="13"/>
    </row>
    <row r="88" spans="7:9" x14ac:dyDescent="0.25">
      <c r="G88" s="13"/>
      <c r="I88" s="13"/>
    </row>
    <row r="89" spans="7:9" x14ac:dyDescent="0.25">
      <c r="G89" s="13"/>
      <c r="I89" s="13"/>
    </row>
    <row r="90" spans="7:9" x14ac:dyDescent="0.25">
      <c r="G90" s="13"/>
      <c r="I90" s="13"/>
    </row>
    <row r="91" spans="7:9" x14ac:dyDescent="0.25">
      <c r="G91" s="13"/>
      <c r="I91" s="13"/>
    </row>
    <row r="92" spans="7:9" x14ac:dyDescent="0.25">
      <c r="G92" s="13"/>
      <c r="I92" s="13"/>
    </row>
    <row r="93" spans="7:9" x14ac:dyDescent="0.25">
      <c r="G93" s="13"/>
      <c r="I93" s="13"/>
    </row>
    <row r="94" spans="7:9" x14ac:dyDescent="0.25">
      <c r="G94" s="13"/>
      <c r="I94" s="13"/>
    </row>
    <row r="95" spans="7:9" x14ac:dyDescent="0.25">
      <c r="G95" s="13"/>
      <c r="I95" s="13"/>
    </row>
    <row r="96" spans="7:9" x14ac:dyDescent="0.25">
      <c r="G96" s="13"/>
      <c r="I96" s="13"/>
    </row>
    <row r="97" spans="7:9" x14ac:dyDescent="0.25">
      <c r="G97" s="13"/>
      <c r="I97" s="13"/>
    </row>
    <row r="98" spans="7:9" x14ac:dyDescent="0.25">
      <c r="G98" s="13"/>
      <c r="I98" s="13"/>
    </row>
    <row r="99" spans="7:9" x14ac:dyDescent="0.25">
      <c r="G99" s="13"/>
      <c r="I99" s="13"/>
    </row>
    <row r="100" spans="7:9" x14ac:dyDescent="0.25">
      <c r="G100" s="13"/>
      <c r="I100" s="13"/>
    </row>
    <row r="101" spans="7:9" x14ac:dyDescent="0.25">
      <c r="G101" s="13"/>
      <c r="I101" s="13"/>
    </row>
    <row r="102" spans="7:9" x14ac:dyDescent="0.25">
      <c r="G102" s="13"/>
      <c r="I102" s="13"/>
    </row>
  </sheetData>
  <mergeCells count="16">
    <mergeCell ref="AJ13:AN13"/>
    <mergeCell ref="AP13:AT13"/>
    <mergeCell ref="F1:G1"/>
    <mergeCell ref="J1:Q1"/>
    <mergeCell ref="F22:M22"/>
    <mergeCell ref="AJ1:AN1"/>
    <mergeCell ref="AP1:AT1"/>
    <mergeCell ref="AJ2:AN2"/>
    <mergeCell ref="AP2:AT2"/>
    <mergeCell ref="AJ12:AN12"/>
    <mergeCell ref="AP12:AT12"/>
    <mergeCell ref="T2:Y2"/>
    <mergeCell ref="AC2:AF2"/>
    <mergeCell ref="A1:C1"/>
    <mergeCell ref="T1:Y1"/>
    <mergeCell ref="AC1:A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393B-ABA4-4FC3-AE2D-89672C23D926}">
  <dimension ref="A1:AX79"/>
  <sheetViews>
    <sheetView zoomScale="80" zoomScaleNormal="80" workbookViewId="0">
      <selection activeCell="F23" sqref="F23:M23"/>
    </sheetView>
  </sheetViews>
  <sheetFormatPr defaultRowHeight="15.6" x14ac:dyDescent="0.3"/>
  <cols>
    <col min="1" max="1" width="46.6640625" style="2" customWidth="1"/>
    <col min="2" max="2" width="14.33203125" style="2" customWidth="1"/>
    <col min="3" max="3" width="38.88671875" style="2" customWidth="1"/>
    <col min="4" max="5" width="8.88671875" style="2"/>
    <col min="6" max="6" width="30" style="2" customWidth="1"/>
    <col min="7" max="7" width="30.77734375" style="2" customWidth="1"/>
    <col min="8" max="9" width="8.88671875" style="2"/>
    <col min="10" max="10" width="19.33203125" style="2" customWidth="1"/>
    <col min="11" max="11" width="19.6640625" style="2" customWidth="1"/>
    <col min="12" max="12" width="25.6640625" style="2" customWidth="1"/>
    <col min="13" max="13" width="25.21875" style="2" customWidth="1"/>
    <col min="14" max="14" width="21.21875" style="2" customWidth="1"/>
    <col min="15" max="15" width="17.5546875" style="2" customWidth="1"/>
    <col min="16" max="16" width="23.109375" style="2" customWidth="1"/>
    <col min="17" max="17" width="19.33203125" style="2" customWidth="1"/>
    <col min="18" max="20" width="8.88671875" style="2"/>
    <col min="21" max="21" width="17.21875" style="2" customWidth="1"/>
    <col min="22" max="22" width="18.109375" style="2" customWidth="1"/>
    <col min="23" max="23" width="19.44140625" style="2" customWidth="1"/>
    <col min="24" max="24" width="19.77734375" style="2" customWidth="1"/>
    <col min="25" max="25" width="22.5546875" style="2" customWidth="1"/>
    <col min="26" max="29" width="8.88671875" style="2"/>
    <col min="30" max="30" width="16.44140625" style="2" customWidth="1"/>
    <col min="31" max="31" width="16.109375" style="2" customWidth="1"/>
    <col min="32" max="32" width="17.77734375" style="2" customWidth="1"/>
    <col min="33" max="33" width="17.21875" style="2" customWidth="1"/>
    <col min="34" max="34" width="20.33203125" style="2" customWidth="1"/>
    <col min="35" max="35" width="8.88671875" style="2"/>
    <col min="36" max="37" width="8.88671875" style="19"/>
    <col min="38" max="38" width="8.88671875" style="2"/>
    <col min="39" max="39" width="21.6640625" style="2" customWidth="1"/>
    <col min="40" max="40" width="19" style="2" customWidth="1"/>
    <col min="41" max="41" width="14.21875" style="2" customWidth="1"/>
    <col min="42" max="43" width="14.77734375" style="2" customWidth="1"/>
    <col min="44" max="50" width="8.88671875" style="2"/>
    <col min="51" max="16384" width="8.88671875" style="19"/>
  </cols>
  <sheetData>
    <row r="1" spans="1:50" x14ac:dyDescent="0.3">
      <c r="A1" s="7" t="s">
        <v>31</v>
      </c>
      <c r="B1" s="7"/>
      <c r="C1" s="7"/>
      <c r="F1" s="32" t="s">
        <v>44</v>
      </c>
      <c r="G1" s="32"/>
      <c r="J1" s="32" t="s">
        <v>52</v>
      </c>
      <c r="K1" s="32"/>
      <c r="L1" s="32"/>
      <c r="M1" s="32"/>
      <c r="N1" s="32"/>
      <c r="O1" s="32"/>
      <c r="P1" s="32"/>
      <c r="Q1" s="32"/>
      <c r="U1" s="34" t="s">
        <v>64</v>
      </c>
      <c r="V1" s="34"/>
      <c r="W1" s="34"/>
      <c r="X1" s="34"/>
      <c r="Y1" s="34"/>
      <c r="AD1" s="29" t="s">
        <v>60</v>
      </c>
      <c r="AE1" s="29"/>
      <c r="AF1" s="29"/>
      <c r="AG1" s="29"/>
      <c r="AH1" s="29"/>
      <c r="AL1" s="34" t="s">
        <v>64</v>
      </c>
      <c r="AM1" s="34"/>
      <c r="AN1" s="34"/>
      <c r="AO1" s="34"/>
      <c r="AP1" s="34"/>
      <c r="AQ1" s="34"/>
      <c r="AR1" s="10"/>
      <c r="AS1" s="10"/>
      <c r="AT1" s="10"/>
      <c r="AU1" s="29" t="s">
        <v>60</v>
      </c>
      <c r="AV1" s="29"/>
      <c r="AW1" s="29"/>
      <c r="AX1" s="29"/>
    </row>
    <row r="2" spans="1:50" ht="16.2" thickBot="1" x14ac:dyDescent="0.35">
      <c r="K2" s="1" t="s">
        <v>45</v>
      </c>
      <c r="L2" s="1" t="s">
        <v>5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U2" s="33" t="s">
        <v>59</v>
      </c>
      <c r="V2" s="33"/>
      <c r="W2" s="33"/>
      <c r="X2" s="33"/>
      <c r="Y2" s="33"/>
      <c r="AD2" s="33" t="s">
        <v>59</v>
      </c>
      <c r="AE2" s="33"/>
      <c r="AF2" s="33"/>
      <c r="AG2" s="33"/>
      <c r="AH2" s="33"/>
      <c r="AL2" s="30" t="s">
        <v>76</v>
      </c>
      <c r="AM2" s="30"/>
      <c r="AN2" s="30"/>
      <c r="AO2" s="30"/>
      <c r="AP2" s="30"/>
      <c r="AQ2" s="30"/>
      <c r="AU2" s="31" t="s">
        <v>76</v>
      </c>
      <c r="AV2" s="31"/>
      <c r="AW2" s="31"/>
      <c r="AX2" s="31"/>
    </row>
    <row r="3" spans="1:50" ht="16.2" thickTop="1" x14ac:dyDescent="0.3">
      <c r="A3" s="2" t="s">
        <v>95</v>
      </c>
      <c r="F3" s="1" t="s">
        <v>0</v>
      </c>
      <c r="G3" s="1" t="s">
        <v>76</v>
      </c>
      <c r="J3" s="1" t="s">
        <v>66</v>
      </c>
      <c r="K3" s="1" t="s">
        <v>19</v>
      </c>
      <c r="L3" s="1" t="s">
        <v>51</v>
      </c>
      <c r="M3" s="1">
        <v>4.5</v>
      </c>
      <c r="N3" s="1">
        <v>4.5</v>
      </c>
      <c r="O3" s="1">
        <v>0</v>
      </c>
      <c r="P3" s="1">
        <v>7.5</v>
      </c>
      <c r="Q3" s="1" t="s">
        <v>51</v>
      </c>
      <c r="U3" s="16" t="s">
        <v>57</v>
      </c>
      <c r="V3" s="16" t="s">
        <v>66</v>
      </c>
      <c r="W3" s="16" t="s">
        <v>58</v>
      </c>
      <c r="X3" s="16" t="s">
        <v>54</v>
      </c>
      <c r="Y3" s="16" t="s">
        <v>66</v>
      </c>
      <c r="AD3" s="16" t="s">
        <v>57</v>
      </c>
      <c r="AE3" s="16" t="s">
        <v>66</v>
      </c>
      <c r="AF3" s="16" t="s">
        <v>58</v>
      </c>
      <c r="AG3" s="16" t="s">
        <v>54</v>
      </c>
      <c r="AH3" s="16" t="s">
        <v>66</v>
      </c>
      <c r="AL3" s="2" t="s">
        <v>55</v>
      </c>
      <c r="AM3" s="2" t="s">
        <v>83</v>
      </c>
      <c r="AN3" s="2" t="s">
        <v>84</v>
      </c>
      <c r="AO3" s="2" t="s">
        <v>85</v>
      </c>
      <c r="AP3" s="2" t="s">
        <v>86</v>
      </c>
      <c r="AQ3" s="2" t="s">
        <v>87</v>
      </c>
      <c r="AU3" s="2" t="s">
        <v>55</v>
      </c>
      <c r="AV3" s="2" t="s">
        <v>77</v>
      </c>
      <c r="AW3" s="2" t="s">
        <v>78</v>
      </c>
      <c r="AX3" s="2" t="s">
        <v>79</v>
      </c>
    </row>
    <row r="4" spans="1:50" x14ac:dyDescent="0.3">
      <c r="F4" s="1"/>
      <c r="G4" s="1"/>
      <c r="J4" s="1" t="s">
        <v>53</v>
      </c>
      <c r="K4" s="1" t="s">
        <v>19</v>
      </c>
      <c r="L4" s="1">
        <v>3.5714000000000003E-2</v>
      </c>
      <c r="M4" s="1">
        <v>3</v>
      </c>
      <c r="N4" s="1">
        <v>7</v>
      </c>
      <c r="O4" s="1">
        <v>-4</v>
      </c>
      <c r="P4" s="1">
        <v>0</v>
      </c>
      <c r="Q4" s="1">
        <v>0.14285700000000001</v>
      </c>
      <c r="U4" s="17" t="s">
        <v>83</v>
      </c>
      <c r="V4" s="14">
        <v>2.0307637E-2</v>
      </c>
      <c r="W4" s="14">
        <v>1.3603881999999999E-2</v>
      </c>
      <c r="X4" s="14">
        <v>3.5497951999999999E-2</v>
      </c>
      <c r="Y4" s="14">
        <v>1.7178025999999999E-2</v>
      </c>
      <c r="AD4" s="17" t="s">
        <v>77</v>
      </c>
      <c r="AE4" s="17">
        <v>4.4849846999999998E-2</v>
      </c>
      <c r="AF4" s="17">
        <v>4.0518142E-2</v>
      </c>
      <c r="AG4" s="17">
        <v>4.2705814000000002E-2</v>
      </c>
      <c r="AH4" s="17">
        <v>4.7744262000000003E-2</v>
      </c>
      <c r="AL4" s="19">
        <v>0</v>
      </c>
      <c r="AM4" s="19">
        <v>0.41161999999999999</v>
      </c>
      <c r="AN4" s="19">
        <v>0.57821999999999996</v>
      </c>
      <c r="AO4" s="19">
        <v>0.83655999999999997</v>
      </c>
      <c r="AP4" s="19">
        <v>0.97519</v>
      </c>
      <c r="AQ4" s="19">
        <v>0.64422999999999997</v>
      </c>
      <c r="AU4" s="19">
        <v>0</v>
      </c>
      <c r="AV4" s="19">
        <v>0.58919999999999995</v>
      </c>
      <c r="AW4" s="19">
        <v>0.69218000000000002</v>
      </c>
      <c r="AX4" s="19">
        <v>0.26519999999999999</v>
      </c>
    </row>
    <row r="5" spans="1:50" x14ac:dyDescent="0.3">
      <c r="A5" s="2" t="s">
        <v>97</v>
      </c>
      <c r="F5" s="1" t="s">
        <v>3</v>
      </c>
      <c r="G5" s="1" t="s">
        <v>63</v>
      </c>
      <c r="J5" s="1" t="s">
        <v>54</v>
      </c>
      <c r="K5" s="1" t="s">
        <v>19</v>
      </c>
      <c r="L5" s="1">
        <v>0.78571400000000002</v>
      </c>
      <c r="M5" s="1">
        <v>4.8</v>
      </c>
      <c r="N5" s="1">
        <v>4</v>
      </c>
      <c r="O5" s="1">
        <v>0.8</v>
      </c>
      <c r="P5" s="1">
        <v>6</v>
      </c>
      <c r="Q5" s="1" t="s">
        <v>51</v>
      </c>
      <c r="U5" s="17" t="s">
        <v>84</v>
      </c>
      <c r="V5" s="14">
        <v>2.9184011999999999E-2</v>
      </c>
      <c r="W5" s="14">
        <v>2.5787431999999999E-2</v>
      </c>
      <c r="X5" s="14">
        <v>3.9037238000000002E-2</v>
      </c>
      <c r="Y5" s="14">
        <v>3.6649836999999998E-2</v>
      </c>
      <c r="AD5" s="17" t="s">
        <v>78</v>
      </c>
      <c r="AE5" s="17">
        <v>0.10425845</v>
      </c>
      <c r="AF5" s="17">
        <v>0.11367128</v>
      </c>
      <c r="AG5" s="17">
        <v>0.14520167</v>
      </c>
      <c r="AH5" s="17">
        <v>0.11393204</v>
      </c>
      <c r="AL5" s="19">
        <v>1</v>
      </c>
      <c r="AM5" s="19">
        <v>0.38162000000000001</v>
      </c>
      <c r="AN5" s="19">
        <v>0.67557</v>
      </c>
      <c r="AO5" s="19">
        <v>0.76539999999999997</v>
      </c>
      <c r="AP5" s="19">
        <v>0.88092999999999999</v>
      </c>
      <c r="AQ5" s="19">
        <v>0.69124000000000008</v>
      </c>
      <c r="AU5" s="19">
        <v>1</v>
      </c>
      <c r="AV5" s="19">
        <v>0.61893999999999993</v>
      </c>
      <c r="AW5" s="19">
        <v>0.51890999999999998</v>
      </c>
      <c r="AX5" s="19">
        <v>0.32058000000000003</v>
      </c>
    </row>
    <row r="6" spans="1:50" x14ac:dyDescent="0.3">
      <c r="F6" s="1" t="s">
        <v>2</v>
      </c>
      <c r="G6" s="1" t="s">
        <v>2</v>
      </c>
      <c r="J6" s="1" t="s">
        <v>81</v>
      </c>
      <c r="K6" s="1" t="s">
        <v>19</v>
      </c>
      <c r="L6" s="1">
        <v>0.14285700000000001</v>
      </c>
      <c r="M6" s="1">
        <v>3.4</v>
      </c>
      <c r="N6" s="1">
        <v>6.3330000000000002</v>
      </c>
      <c r="O6" s="1">
        <v>-2.9329999999999998</v>
      </c>
      <c r="P6" s="1">
        <v>2</v>
      </c>
      <c r="Q6" s="1">
        <v>0.57142899999999996</v>
      </c>
      <c r="U6" s="17" t="s">
        <v>85</v>
      </c>
      <c r="V6" s="14">
        <v>5.7778548999999998E-2</v>
      </c>
      <c r="W6" s="14">
        <v>1.8156736E-2</v>
      </c>
      <c r="X6" s="14">
        <v>7.4900306E-2</v>
      </c>
      <c r="Y6" s="14">
        <v>4.3847258E-2</v>
      </c>
      <c r="AD6" s="17" t="s">
        <v>79</v>
      </c>
      <c r="AE6" s="17">
        <v>3.0899754000000001E-2</v>
      </c>
      <c r="AF6" s="17">
        <v>3.2147283999999998E-2</v>
      </c>
      <c r="AG6" s="17">
        <v>3.0128769E-2</v>
      </c>
      <c r="AH6" s="17">
        <v>4.6453474000000002E-2</v>
      </c>
      <c r="AL6" s="19">
        <v>2</v>
      </c>
      <c r="AM6" s="19">
        <v>0.35083999999999999</v>
      </c>
      <c r="AN6" s="19">
        <v>0.80086000000000002</v>
      </c>
      <c r="AO6" s="19">
        <v>0.81577</v>
      </c>
      <c r="AP6" s="19">
        <v>2.5542500000000001</v>
      </c>
      <c r="AQ6" s="19">
        <v>0.72977000000000003</v>
      </c>
      <c r="AU6" s="19">
        <v>2</v>
      </c>
      <c r="AV6" s="19">
        <v>0.47165999999999997</v>
      </c>
      <c r="AW6" s="19">
        <v>0.62197000000000002</v>
      </c>
      <c r="AX6" s="19">
        <v>0.34281</v>
      </c>
    </row>
    <row r="7" spans="1:50" x14ac:dyDescent="0.3">
      <c r="A7" s="2" t="s">
        <v>24</v>
      </c>
      <c r="F7" s="1" t="s">
        <v>1</v>
      </c>
      <c r="G7" s="1" t="s">
        <v>23</v>
      </c>
      <c r="J7" s="1"/>
      <c r="K7" s="1"/>
      <c r="L7" s="1"/>
      <c r="M7" s="1"/>
      <c r="N7" s="1"/>
      <c r="O7" s="1"/>
      <c r="P7" s="1"/>
      <c r="Q7" s="1"/>
      <c r="U7" s="17" t="s">
        <v>86</v>
      </c>
      <c r="V7" s="14">
        <v>6.7147337000000001E-2</v>
      </c>
      <c r="W7" s="14">
        <v>5.8418613000000001E-2</v>
      </c>
      <c r="X7" s="14">
        <v>6.9178742000000001E-2</v>
      </c>
      <c r="Y7" s="14">
        <v>6.9579789000000003E-2</v>
      </c>
      <c r="AD7" s="17"/>
      <c r="AE7" s="17"/>
      <c r="AF7" s="17"/>
      <c r="AG7" s="17"/>
      <c r="AH7" s="17"/>
      <c r="AL7" s="19">
        <v>3</v>
      </c>
      <c r="AM7" s="19">
        <v>0.27178000000000002</v>
      </c>
      <c r="AN7" s="19">
        <v>0.72419</v>
      </c>
      <c r="AO7" s="19">
        <v>0.67957000000000001</v>
      </c>
      <c r="AP7" s="19">
        <v>1.0859099999999999</v>
      </c>
      <c r="AQ7" s="19">
        <v>0.75241000000000002</v>
      </c>
      <c r="AU7" s="19">
        <v>3</v>
      </c>
      <c r="AV7" s="19">
        <v>0.56186999999999998</v>
      </c>
      <c r="AW7" s="19">
        <v>0.55488999999999999</v>
      </c>
      <c r="AX7" s="19">
        <v>0.24542999999999998</v>
      </c>
    </row>
    <row r="8" spans="1:50" ht="16.2" thickBot="1" x14ac:dyDescent="0.35">
      <c r="F8" s="1"/>
      <c r="G8" s="1"/>
      <c r="U8" s="17" t="s">
        <v>87</v>
      </c>
      <c r="V8" s="14">
        <v>8.4699464000000002E-2</v>
      </c>
      <c r="W8" s="14">
        <v>7.3569066000000002E-2</v>
      </c>
      <c r="X8" s="14">
        <v>5.5327119000000001E-2</v>
      </c>
      <c r="Y8" s="14">
        <v>6.3787117000000004E-2</v>
      </c>
      <c r="AD8" s="18"/>
      <c r="AE8" s="18"/>
      <c r="AF8" s="18"/>
      <c r="AG8" s="18"/>
      <c r="AH8" s="18"/>
      <c r="AL8" s="19">
        <v>4</v>
      </c>
      <c r="AM8" s="19">
        <v>0.45816000000000001</v>
      </c>
      <c r="AN8" s="19">
        <v>0.64327999999999996</v>
      </c>
      <c r="AO8" s="19">
        <v>0.73541999999999996</v>
      </c>
      <c r="AP8" s="19">
        <v>1.2190799999999999</v>
      </c>
      <c r="AQ8" s="19">
        <v>0.83816000000000002</v>
      </c>
      <c r="AU8" s="19">
        <v>4</v>
      </c>
      <c r="AV8" s="19">
        <v>0.5897</v>
      </c>
      <c r="AW8" s="19">
        <v>0.53359000000000001</v>
      </c>
      <c r="AX8" s="19">
        <v>0.25496000000000002</v>
      </c>
    </row>
    <row r="9" spans="1:50" ht="16.8" thickTop="1" thickBot="1" x14ac:dyDescent="0.35">
      <c r="A9" s="2" t="s">
        <v>25</v>
      </c>
      <c r="F9" s="1" t="s">
        <v>32</v>
      </c>
      <c r="G9" s="1"/>
      <c r="U9" s="18"/>
      <c r="V9" s="18"/>
      <c r="W9" s="18"/>
      <c r="X9" s="18"/>
      <c r="Y9" s="18"/>
      <c r="AL9" s="19">
        <v>5</v>
      </c>
      <c r="AM9" s="19">
        <v>0.43194999999999995</v>
      </c>
      <c r="AN9" s="19">
        <v>0.56339000000000006</v>
      </c>
      <c r="AO9" s="19">
        <v>0.64626000000000006</v>
      </c>
      <c r="AP9" s="19">
        <v>1.3430200000000001</v>
      </c>
      <c r="AQ9" s="19">
        <v>0.8051600000000001</v>
      </c>
      <c r="AU9" s="19">
        <v>5</v>
      </c>
      <c r="AV9" s="19">
        <v>0.61221999999999999</v>
      </c>
      <c r="AW9" s="19">
        <v>0.66884999999999994</v>
      </c>
      <c r="AX9" s="19">
        <v>0.25829999999999997</v>
      </c>
    </row>
    <row r="10" spans="1:50" ht="16.2" thickTop="1" x14ac:dyDescent="0.3">
      <c r="F10" s="1" t="s">
        <v>33</v>
      </c>
      <c r="G10" s="1" t="s">
        <v>34</v>
      </c>
      <c r="AL10" s="19">
        <v>6</v>
      </c>
      <c r="AM10" s="19">
        <v>0.45319999999999999</v>
      </c>
      <c r="AN10" s="19">
        <v>0.73887999999999998</v>
      </c>
      <c r="AO10" s="19">
        <v>0.75566</v>
      </c>
      <c r="AP10" s="19">
        <v>1.33853</v>
      </c>
      <c r="AQ10" s="19">
        <v>0.65282999999999991</v>
      </c>
      <c r="AU10" s="19">
        <v>6</v>
      </c>
      <c r="AV10" s="19">
        <v>0.55845</v>
      </c>
      <c r="AW10" s="19">
        <v>0.63535999999999992</v>
      </c>
      <c r="AX10" s="19">
        <v>0.38810999999999996</v>
      </c>
    </row>
    <row r="11" spans="1:50" x14ac:dyDescent="0.3">
      <c r="A11" s="2" t="s">
        <v>26</v>
      </c>
      <c r="B11" s="2" t="s">
        <v>27</v>
      </c>
      <c r="C11" s="2" t="s">
        <v>28</v>
      </c>
      <c r="F11" s="1" t="s">
        <v>35</v>
      </c>
      <c r="G11" s="1" t="s">
        <v>36</v>
      </c>
      <c r="AL11" s="19">
        <v>7</v>
      </c>
      <c r="AM11" s="19">
        <v>0.47983999999999999</v>
      </c>
      <c r="AN11" s="19">
        <v>0.68035000000000001</v>
      </c>
      <c r="AO11" s="19">
        <v>0.87278999999999995</v>
      </c>
      <c r="AP11" s="19">
        <v>1.11063</v>
      </c>
      <c r="AQ11" s="19">
        <v>0.77535999999999994</v>
      </c>
      <c r="AU11" s="19">
        <v>7</v>
      </c>
      <c r="AV11" s="19">
        <v>0.58892999999999995</v>
      </c>
      <c r="AW11" s="19">
        <v>0.58901000000000003</v>
      </c>
      <c r="AX11" s="19">
        <v>0.4088</v>
      </c>
    </row>
    <row r="12" spans="1:50" x14ac:dyDescent="0.3">
      <c r="F12" s="1" t="s">
        <v>37</v>
      </c>
      <c r="G12" s="1" t="s">
        <v>38</v>
      </c>
      <c r="AL12" s="19">
        <v>8</v>
      </c>
      <c r="AM12" s="19">
        <v>0.37992999999999999</v>
      </c>
      <c r="AN12" s="19">
        <v>0.55696000000000001</v>
      </c>
      <c r="AO12" s="19">
        <v>0.84230000000000005</v>
      </c>
      <c r="AP12" s="19">
        <v>1.0972500000000001</v>
      </c>
      <c r="AQ12" s="19">
        <v>0.94932000000000005</v>
      </c>
      <c r="AU12" s="19">
        <v>8</v>
      </c>
      <c r="AV12" s="19">
        <v>0.48696000000000006</v>
      </c>
      <c r="AW12" s="19">
        <v>0.59567000000000003</v>
      </c>
      <c r="AX12" s="19">
        <v>0.46918000000000004</v>
      </c>
    </row>
    <row r="13" spans="1:50" x14ac:dyDescent="0.3">
      <c r="A13" s="2" t="s">
        <v>29</v>
      </c>
      <c r="B13" s="2" t="s">
        <v>30</v>
      </c>
      <c r="C13" s="2" t="s">
        <v>98</v>
      </c>
      <c r="F13" s="1" t="s">
        <v>39</v>
      </c>
      <c r="G13" s="1" t="s">
        <v>40</v>
      </c>
      <c r="AL13" s="19">
        <v>9</v>
      </c>
      <c r="AM13" s="19">
        <v>0.45485999999999999</v>
      </c>
      <c r="AN13" s="19">
        <v>0.61675999999999997</v>
      </c>
      <c r="AO13" s="19">
        <v>0.7801800000000001</v>
      </c>
      <c r="AP13" s="19">
        <v>1.21519</v>
      </c>
      <c r="AQ13" s="19">
        <v>0.68964000000000003</v>
      </c>
      <c r="AU13" s="19">
        <v>9</v>
      </c>
      <c r="AV13" s="19">
        <v>0.54274</v>
      </c>
      <c r="AW13" s="19">
        <v>0.61060000000000003</v>
      </c>
      <c r="AX13" s="19">
        <v>0.49259999999999998</v>
      </c>
    </row>
    <row r="14" spans="1:50" x14ac:dyDescent="0.3">
      <c r="F14" s="1" t="s">
        <v>41</v>
      </c>
      <c r="G14" s="1">
        <v>0.05</v>
      </c>
      <c r="U14" s="34" t="s">
        <v>64</v>
      </c>
      <c r="V14" s="34"/>
      <c r="W14" s="34"/>
      <c r="X14" s="34"/>
      <c r="Y14" s="34"/>
      <c r="AD14" s="29" t="s">
        <v>60</v>
      </c>
      <c r="AE14" s="29"/>
      <c r="AF14" s="29"/>
      <c r="AG14" s="29"/>
      <c r="AH14" s="29"/>
      <c r="AL14" s="19">
        <v>10</v>
      </c>
      <c r="AM14" s="19">
        <v>0.32342000000000004</v>
      </c>
      <c r="AN14" s="19">
        <v>0.69056000000000006</v>
      </c>
      <c r="AO14" s="19">
        <v>0.88683000000000001</v>
      </c>
      <c r="AP14" s="19">
        <v>1.3260099999999999</v>
      </c>
      <c r="AQ14" s="19">
        <v>0.71278999999999992</v>
      </c>
      <c r="AU14" s="19">
        <v>10</v>
      </c>
      <c r="AV14" s="19">
        <v>0.42120999999999997</v>
      </c>
      <c r="AW14" s="19">
        <v>0.41596</v>
      </c>
      <c r="AX14" s="19">
        <v>0.36443000000000003</v>
      </c>
    </row>
    <row r="15" spans="1:50" ht="16.2" thickBot="1" x14ac:dyDescent="0.35">
      <c r="F15" s="1"/>
      <c r="G15" s="1"/>
      <c r="U15" s="33" t="s">
        <v>59</v>
      </c>
      <c r="V15" s="33"/>
      <c r="W15" s="33"/>
      <c r="X15" s="33"/>
      <c r="Y15" s="33"/>
      <c r="AD15" s="33" t="s">
        <v>59</v>
      </c>
      <c r="AE15" s="33"/>
      <c r="AF15" s="33"/>
      <c r="AG15" s="33"/>
      <c r="AH15" s="33"/>
      <c r="AL15" s="19">
        <v>11</v>
      </c>
      <c r="AM15" s="19">
        <v>0.35846999999999996</v>
      </c>
      <c r="AN15" s="19">
        <v>0.55574000000000001</v>
      </c>
      <c r="AO15" s="19">
        <v>1.0067600000000001</v>
      </c>
      <c r="AP15" s="19">
        <v>1.06847</v>
      </c>
      <c r="AQ15" s="19">
        <v>1.1173199999999999</v>
      </c>
      <c r="AU15" s="19">
        <v>11</v>
      </c>
      <c r="AV15" s="19">
        <v>0.59348999999999996</v>
      </c>
      <c r="AW15" s="19">
        <v>0.68037000000000003</v>
      </c>
      <c r="AX15" s="19">
        <v>0.40391000000000005</v>
      </c>
    </row>
    <row r="16" spans="1:50" ht="16.2" thickTop="1" x14ac:dyDescent="0.3">
      <c r="F16" s="1" t="s">
        <v>42</v>
      </c>
      <c r="G16" s="1">
        <v>4</v>
      </c>
      <c r="U16" s="16" t="s">
        <v>57</v>
      </c>
      <c r="V16" s="16" t="s">
        <v>66</v>
      </c>
      <c r="W16" s="16" t="s">
        <v>58</v>
      </c>
      <c r="X16" s="16" t="s">
        <v>54</v>
      </c>
      <c r="Y16" s="16" t="s">
        <v>66</v>
      </c>
      <c r="AD16" s="16" t="s">
        <v>57</v>
      </c>
      <c r="AE16" s="16" t="s">
        <v>66</v>
      </c>
      <c r="AF16" s="16" t="s">
        <v>58</v>
      </c>
      <c r="AG16" s="16" t="s">
        <v>54</v>
      </c>
      <c r="AH16" s="16" t="s">
        <v>66</v>
      </c>
      <c r="AL16" s="19">
        <v>12</v>
      </c>
      <c r="AM16" s="19">
        <v>0.37853999999999999</v>
      </c>
      <c r="AN16" s="19">
        <v>0.51675000000000004</v>
      </c>
      <c r="AO16" s="19">
        <v>1.15934</v>
      </c>
      <c r="AP16" s="19">
        <v>1.02301</v>
      </c>
      <c r="AQ16" s="19">
        <v>0.95118999999999998</v>
      </c>
      <c r="AU16" s="19">
        <v>12</v>
      </c>
      <c r="AV16" s="19">
        <v>0.50360000000000005</v>
      </c>
      <c r="AW16" s="19">
        <v>0.72052000000000005</v>
      </c>
      <c r="AX16" s="19">
        <v>0.36587000000000003</v>
      </c>
    </row>
    <row r="17" spans="6:50" x14ac:dyDescent="0.3">
      <c r="F17" s="1" t="s">
        <v>43</v>
      </c>
      <c r="G17" s="1">
        <v>1</v>
      </c>
      <c r="U17" s="17" t="s">
        <v>83</v>
      </c>
      <c r="V17" s="17">
        <f>(V4*100)/$V4</f>
        <v>100</v>
      </c>
      <c r="W17" s="17">
        <f t="shared" ref="W17:Y17" si="0">(W4*100)/$V4</f>
        <v>66.988995322301662</v>
      </c>
      <c r="X17" s="17">
        <f t="shared" si="0"/>
        <v>174.80099727998882</v>
      </c>
      <c r="Y17" s="17">
        <f t="shared" si="0"/>
        <v>84.588994770784993</v>
      </c>
      <c r="AD17" s="17" t="s">
        <v>77</v>
      </c>
      <c r="AE17" s="17">
        <f>(AE4*100)/$AE4</f>
        <v>100</v>
      </c>
      <c r="AF17" s="17">
        <f t="shared" ref="AF17:AH17" si="1">(AF4*100)/$AE4</f>
        <v>90.341761923959297</v>
      </c>
      <c r="AG17" s="17">
        <f t="shared" si="1"/>
        <v>95.219531072201889</v>
      </c>
      <c r="AH17" s="17">
        <f t="shared" si="1"/>
        <v>106.45356716601511</v>
      </c>
      <c r="AL17" s="19">
        <v>13</v>
      </c>
      <c r="AM17" s="19">
        <v>0.40671000000000002</v>
      </c>
      <c r="AN17" s="19">
        <v>0.64054</v>
      </c>
      <c r="AO17" s="19">
        <v>0.66844000000000003</v>
      </c>
      <c r="AP17" s="19">
        <v>0.50482000000000005</v>
      </c>
      <c r="AQ17" s="19">
        <v>0.93459000000000003</v>
      </c>
      <c r="AU17" s="19">
        <v>13</v>
      </c>
      <c r="AV17" s="19">
        <v>0.43864000000000003</v>
      </c>
      <c r="AW17" s="19">
        <v>0.69384000000000001</v>
      </c>
      <c r="AX17" s="19">
        <v>0.26049</v>
      </c>
    </row>
    <row r="18" spans="6:50" x14ac:dyDescent="0.3">
      <c r="U18" s="17" t="s">
        <v>84</v>
      </c>
      <c r="V18" s="17">
        <f t="shared" ref="V18:Y21" si="2">(V5*100)/$V5</f>
        <v>100</v>
      </c>
      <c r="W18" s="17">
        <f t="shared" si="2"/>
        <v>88.361504237320077</v>
      </c>
      <c r="X18" s="17">
        <f t="shared" si="2"/>
        <v>133.76241073365787</v>
      </c>
      <c r="Y18" s="17">
        <f t="shared" si="2"/>
        <v>125.58190080239824</v>
      </c>
      <c r="AD18" s="17" t="s">
        <v>78</v>
      </c>
      <c r="AE18" s="17">
        <f t="shared" ref="AE18:AH19" si="3">(AE5*100)/$AE5</f>
        <v>100</v>
      </c>
      <c r="AF18" s="17">
        <f t="shared" si="3"/>
        <v>109.02836172991253</v>
      </c>
      <c r="AG18" s="17">
        <f t="shared" si="3"/>
        <v>139.27088883443022</v>
      </c>
      <c r="AH18" s="17">
        <f t="shared" si="3"/>
        <v>109.27847095367329</v>
      </c>
      <c r="AL18" s="19">
        <v>14</v>
      </c>
      <c r="AM18" s="19">
        <v>0.34044999999999997</v>
      </c>
      <c r="AN18" s="19">
        <v>0.58506000000000002</v>
      </c>
      <c r="AO18" s="19">
        <v>0.72848000000000002</v>
      </c>
      <c r="AP18" s="19">
        <v>0.63443000000000005</v>
      </c>
      <c r="AQ18" s="19">
        <v>1.0388999999999999</v>
      </c>
      <c r="AU18" s="19">
        <v>14</v>
      </c>
      <c r="AV18" s="19">
        <v>0.53615999999999997</v>
      </c>
      <c r="AW18" s="19">
        <v>0.58284000000000002</v>
      </c>
      <c r="AX18" s="19">
        <v>0.45945999999999998</v>
      </c>
    </row>
    <row r="19" spans="6:50" x14ac:dyDescent="0.3">
      <c r="U19" s="17" t="s">
        <v>85</v>
      </c>
      <c r="V19" s="17">
        <f t="shared" si="2"/>
        <v>100</v>
      </c>
      <c r="W19" s="17">
        <f t="shared" si="2"/>
        <v>31.4247005406799</v>
      </c>
      <c r="X19" s="17">
        <f t="shared" si="2"/>
        <v>129.63341464320953</v>
      </c>
      <c r="Y19" s="17">
        <f t="shared" si="2"/>
        <v>75.888472034837704</v>
      </c>
      <c r="AD19" s="17" t="s">
        <v>79</v>
      </c>
      <c r="AE19" s="17">
        <f t="shared" si="3"/>
        <v>100</v>
      </c>
      <c r="AF19" s="17">
        <f t="shared" si="3"/>
        <v>104.03734605783592</v>
      </c>
      <c r="AG19" s="17">
        <f t="shared" si="3"/>
        <v>97.504883048583494</v>
      </c>
      <c r="AH19" s="17">
        <f t="shared" si="3"/>
        <v>150.33606416413542</v>
      </c>
      <c r="AL19" s="19">
        <v>15</v>
      </c>
      <c r="AM19" s="19">
        <v>0.35285999999999995</v>
      </c>
      <c r="AN19" s="19">
        <v>0.56930000000000003</v>
      </c>
      <c r="AO19" s="19">
        <v>0.84366999999999992</v>
      </c>
      <c r="AP19" s="19">
        <v>0.62799999999999989</v>
      </c>
      <c r="AQ19" s="19">
        <v>0.85243000000000002</v>
      </c>
      <c r="AU19" s="19">
        <v>15</v>
      </c>
      <c r="AV19" s="19">
        <v>0.50300999999999996</v>
      </c>
      <c r="AW19" s="19">
        <v>0.61148000000000002</v>
      </c>
      <c r="AX19" s="19">
        <v>0.42795</v>
      </c>
    </row>
    <row r="20" spans="6:50" x14ac:dyDescent="0.3">
      <c r="U20" s="17" t="s">
        <v>86</v>
      </c>
      <c r="V20" s="17">
        <f t="shared" si="2"/>
        <v>100</v>
      </c>
      <c r="W20" s="17">
        <f t="shared" si="2"/>
        <v>87.000640099844901</v>
      </c>
      <c r="X20" s="17">
        <f t="shared" si="2"/>
        <v>103.02529495696903</v>
      </c>
      <c r="Y20" s="17">
        <f t="shared" si="2"/>
        <v>103.62255914929285</v>
      </c>
      <c r="AD20" s="17"/>
      <c r="AE20" s="17"/>
      <c r="AF20" s="17"/>
      <c r="AG20" s="17"/>
      <c r="AH20" s="17"/>
      <c r="AL20" s="20">
        <v>16</v>
      </c>
      <c r="AM20" s="21">
        <v>0.30264000000000002</v>
      </c>
      <c r="AN20" s="21">
        <v>0.49302000000000001</v>
      </c>
      <c r="AO20" s="21">
        <v>0.33357102</v>
      </c>
      <c r="AP20" s="21">
        <v>0.54094999999999993</v>
      </c>
      <c r="AQ20" s="21">
        <v>0.62885999999999997</v>
      </c>
      <c r="AU20" s="20">
        <v>16</v>
      </c>
      <c r="AV20" s="21">
        <v>0.44408999999999998</v>
      </c>
      <c r="AW20" s="21">
        <v>0.50541999999999998</v>
      </c>
      <c r="AX20" s="21">
        <v>0.40967999999999999</v>
      </c>
    </row>
    <row r="21" spans="6:50" ht="16.2" thickBot="1" x14ac:dyDescent="0.35">
      <c r="U21" s="17" t="s">
        <v>87</v>
      </c>
      <c r="V21" s="17">
        <f t="shared" si="2"/>
        <v>99.999999999999986</v>
      </c>
      <c r="W21" s="17">
        <f t="shared" si="2"/>
        <v>86.85895107907649</v>
      </c>
      <c r="X21" s="17">
        <f t="shared" si="2"/>
        <v>65.321687277737666</v>
      </c>
      <c r="Y21" s="17">
        <f t="shared" si="2"/>
        <v>75.309941748863963</v>
      </c>
      <c r="AD21" s="18"/>
      <c r="AE21" s="18"/>
      <c r="AF21" s="18"/>
      <c r="AG21" s="18"/>
      <c r="AH21" s="18"/>
      <c r="AL21" s="20">
        <v>17</v>
      </c>
      <c r="AM21" s="21">
        <v>0.33065999999999995</v>
      </c>
      <c r="AN21" s="21">
        <v>0.44880000000000003</v>
      </c>
      <c r="AO21" s="21">
        <v>0.88727329999999993</v>
      </c>
      <c r="AP21" s="21">
        <v>0.91742000000000001</v>
      </c>
      <c r="AQ21" s="21">
        <v>0.89032</v>
      </c>
      <c r="AU21" s="20">
        <v>17</v>
      </c>
      <c r="AV21" s="21">
        <v>0.49626999999999999</v>
      </c>
      <c r="AW21" s="21">
        <v>0.46331</v>
      </c>
      <c r="AX21" s="21">
        <v>0.33508000000000004</v>
      </c>
    </row>
    <row r="22" spans="6:50" ht="16.8" thickTop="1" thickBot="1" x14ac:dyDescent="0.35">
      <c r="U22" s="18"/>
      <c r="V22" s="18"/>
      <c r="W22" s="18"/>
      <c r="X22" s="18"/>
      <c r="Y22" s="18"/>
      <c r="AL22" s="20">
        <v>18</v>
      </c>
      <c r="AM22" s="21">
        <v>0.34401000000000004</v>
      </c>
      <c r="AN22" s="21">
        <v>0.51180999999999999</v>
      </c>
      <c r="AO22" s="21">
        <v>4.1834476000000002E-2</v>
      </c>
      <c r="AP22" s="21">
        <v>1.3053999999999999</v>
      </c>
      <c r="AQ22" s="21">
        <v>0.98096000000000005</v>
      </c>
      <c r="AU22" s="20">
        <v>18</v>
      </c>
      <c r="AV22" s="21">
        <v>0.39352999999999999</v>
      </c>
      <c r="AW22" s="21">
        <v>0.59943999999999997</v>
      </c>
      <c r="AX22" s="21">
        <v>0.28117999999999999</v>
      </c>
    </row>
    <row r="23" spans="6:50" ht="16.2" thickTop="1" x14ac:dyDescent="0.3">
      <c r="F23" s="32" t="s">
        <v>143</v>
      </c>
      <c r="G23" s="32"/>
      <c r="H23" s="32"/>
      <c r="I23" s="32"/>
      <c r="J23" s="32"/>
      <c r="K23" s="32"/>
      <c r="L23" s="32"/>
      <c r="M23" s="32"/>
      <c r="AL23" s="20">
        <v>19</v>
      </c>
      <c r="AM23" s="21">
        <v>0.36878</v>
      </c>
      <c r="AN23" s="21">
        <v>0.56585000000000008</v>
      </c>
      <c r="AO23" s="21">
        <v>4.1834476000000002E-2</v>
      </c>
      <c r="AP23" s="21">
        <v>0.87079000000000006</v>
      </c>
      <c r="AQ23" s="21">
        <v>0.80821000000000009</v>
      </c>
      <c r="AU23" s="20">
        <v>19</v>
      </c>
      <c r="AV23" s="21">
        <v>0.40003999999999995</v>
      </c>
      <c r="AW23" s="21">
        <v>0.57328999999999997</v>
      </c>
      <c r="AX23" s="21">
        <v>0.3417</v>
      </c>
    </row>
    <row r="24" spans="6:50" x14ac:dyDescent="0.3">
      <c r="AL24" s="20">
        <v>20</v>
      </c>
      <c r="AM24" s="21">
        <v>0.39904000000000001</v>
      </c>
      <c r="AN24" s="21">
        <v>0.52262000000000008</v>
      </c>
      <c r="AO24" s="21">
        <v>0.95281000000000005</v>
      </c>
      <c r="AP24" s="21">
        <v>0.76253000000000004</v>
      </c>
      <c r="AQ24" s="21">
        <v>0.70448</v>
      </c>
      <c r="AU24" s="20">
        <v>20</v>
      </c>
      <c r="AV24" s="21">
        <v>0.37280000000000002</v>
      </c>
      <c r="AW24" s="21">
        <v>0.52919000000000005</v>
      </c>
      <c r="AX24" s="21">
        <v>0.38608999999999999</v>
      </c>
    </row>
    <row r="25" spans="6:50" x14ac:dyDescent="0.3">
      <c r="F25" s="2" t="s">
        <v>26</v>
      </c>
      <c r="G25" s="2" t="s">
        <v>30</v>
      </c>
      <c r="H25" s="2" t="s">
        <v>177</v>
      </c>
      <c r="AL25" s="20">
        <v>21</v>
      </c>
      <c r="AM25" s="21">
        <v>0.42068</v>
      </c>
      <c r="AN25" s="21">
        <v>0.72833999999999999</v>
      </c>
      <c r="AO25" s="21">
        <v>0.48018263</v>
      </c>
      <c r="AP25" s="21">
        <v>0.85087000000000002</v>
      </c>
      <c r="AQ25" s="21">
        <v>0.70618000000000003</v>
      </c>
      <c r="AU25" s="20">
        <v>21</v>
      </c>
      <c r="AV25" s="21">
        <v>0.42337000000000002</v>
      </c>
      <c r="AW25" s="21">
        <v>0.61687000000000003</v>
      </c>
      <c r="AX25" s="21">
        <v>0.38063000000000002</v>
      </c>
    </row>
    <row r="26" spans="6:50" x14ac:dyDescent="0.3">
      <c r="AL26" s="20">
        <v>22</v>
      </c>
      <c r="AM26" s="21">
        <v>0.54820999999999998</v>
      </c>
      <c r="AN26" s="21">
        <v>0.55179</v>
      </c>
      <c r="AO26" s="21">
        <v>4.1834476000000002E-2</v>
      </c>
      <c r="AP26" s="21">
        <v>0.82127000000000006</v>
      </c>
      <c r="AQ26" s="21">
        <v>0.73585999999999996</v>
      </c>
      <c r="AU26" s="20">
        <v>22</v>
      </c>
      <c r="AV26" s="21">
        <v>0.52784999999999993</v>
      </c>
      <c r="AW26" s="21">
        <v>0.68435000000000001</v>
      </c>
      <c r="AX26" s="21">
        <v>0.35976000000000002</v>
      </c>
    </row>
    <row r="27" spans="6:50" x14ac:dyDescent="0.3">
      <c r="F27" s="2" t="s">
        <v>29</v>
      </c>
      <c r="G27" s="2" t="s">
        <v>30</v>
      </c>
      <c r="H27" s="2" t="s">
        <v>178</v>
      </c>
      <c r="AL27" s="20">
        <v>23</v>
      </c>
      <c r="AM27" s="21">
        <v>0.49026999999999998</v>
      </c>
      <c r="AN27" s="21">
        <v>0.68576999999999999</v>
      </c>
      <c r="AO27" s="21">
        <v>1.2292400000000001</v>
      </c>
      <c r="AP27" s="21">
        <v>0.81907999999999992</v>
      </c>
      <c r="AQ27" s="21">
        <v>0.68755999999999995</v>
      </c>
      <c r="AU27" s="20">
        <v>23</v>
      </c>
      <c r="AV27" s="21">
        <v>0.39283000000000001</v>
      </c>
      <c r="AW27" s="21">
        <v>0.64583000000000002</v>
      </c>
      <c r="AX27" s="21">
        <v>0.27279999999999999</v>
      </c>
    </row>
    <row r="28" spans="6:50" x14ac:dyDescent="0.3">
      <c r="AL28" s="20">
        <v>24</v>
      </c>
      <c r="AM28" s="21">
        <v>0.50341999999999998</v>
      </c>
      <c r="AN28" s="21">
        <v>0.63624999999999998</v>
      </c>
      <c r="AO28" s="21">
        <v>1.04677</v>
      </c>
      <c r="AP28" s="21">
        <v>0.76745999999999992</v>
      </c>
      <c r="AQ28" s="21">
        <v>0.73655000000000004</v>
      </c>
      <c r="AU28" s="20">
        <v>24</v>
      </c>
      <c r="AV28" s="21">
        <v>0.50224000000000002</v>
      </c>
      <c r="AW28" s="21">
        <v>0.65637000000000001</v>
      </c>
      <c r="AX28" s="21">
        <v>0.23608000000000001</v>
      </c>
    </row>
    <row r="29" spans="6:50" x14ac:dyDescent="0.3">
      <c r="F29" s="2" t="s">
        <v>157</v>
      </c>
      <c r="G29" s="2" t="s">
        <v>149</v>
      </c>
      <c r="H29" s="2" t="s">
        <v>150</v>
      </c>
      <c r="I29" s="2" t="s">
        <v>158</v>
      </c>
      <c r="J29" s="2" t="s">
        <v>159</v>
      </c>
      <c r="K29" s="2" t="s">
        <v>160</v>
      </c>
      <c r="AL29" s="20">
        <v>25</v>
      </c>
      <c r="AM29" s="21">
        <v>0.45615999999999995</v>
      </c>
      <c r="AN29" s="21">
        <v>0.64273000000000002</v>
      </c>
      <c r="AO29" s="21">
        <v>1.01454</v>
      </c>
      <c r="AP29" s="21">
        <v>0.84858</v>
      </c>
      <c r="AQ29" s="21">
        <v>0.63087000000000004</v>
      </c>
      <c r="AU29" s="20">
        <v>25</v>
      </c>
      <c r="AV29" s="21">
        <v>0.44194999999999995</v>
      </c>
      <c r="AW29" s="21">
        <v>0.62285000000000001</v>
      </c>
      <c r="AX29" s="21">
        <v>0.28671999999999997</v>
      </c>
    </row>
    <row r="30" spans="6:50" x14ac:dyDescent="0.3">
      <c r="F30" s="2" t="s">
        <v>63</v>
      </c>
      <c r="G30" s="2">
        <v>5</v>
      </c>
      <c r="H30" s="2">
        <v>0</v>
      </c>
      <c r="I30" s="2">
        <v>72.126999999999995</v>
      </c>
      <c r="J30" s="2">
        <v>24.417999999999999</v>
      </c>
      <c r="K30" s="2">
        <v>10.92</v>
      </c>
      <c r="AL30" s="20">
        <v>26</v>
      </c>
      <c r="AM30" s="21">
        <v>0.46723999999999999</v>
      </c>
      <c r="AN30" s="21">
        <v>0.64493</v>
      </c>
      <c r="AO30" s="21">
        <v>1.4407900000000002</v>
      </c>
      <c r="AP30" s="21">
        <v>1.15113</v>
      </c>
      <c r="AQ30" s="21">
        <v>0.68417000000000006</v>
      </c>
      <c r="AU30" s="20">
        <v>26</v>
      </c>
      <c r="AV30" s="21">
        <v>0.47847000000000001</v>
      </c>
      <c r="AW30" s="21">
        <v>0.66259999999999997</v>
      </c>
      <c r="AX30" s="21">
        <v>0.25073999999999996</v>
      </c>
    </row>
    <row r="31" spans="6:50" x14ac:dyDescent="0.3">
      <c r="F31" s="2" t="s">
        <v>23</v>
      </c>
      <c r="G31" s="2">
        <v>3</v>
      </c>
      <c r="H31" s="2">
        <v>0</v>
      </c>
      <c r="I31" s="2">
        <v>101.136</v>
      </c>
      <c r="J31" s="2">
        <v>9.6750000000000007</v>
      </c>
      <c r="K31" s="2">
        <v>5.5860000000000003</v>
      </c>
      <c r="AL31" s="20">
        <v>27</v>
      </c>
      <c r="AM31" s="21">
        <v>0.44602999999999998</v>
      </c>
      <c r="AN31" s="21">
        <v>0.63954999999999995</v>
      </c>
      <c r="AO31" s="21">
        <v>1.0849</v>
      </c>
      <c r="AP31" s="21">
        <v>1.02946</v>
      </c>
      <c r="AQ31" s="21">
        <v>0.65290000000000004</v>
      </c>
      <c r="AU31" s="20">
        <v>27</v>
      </c>
      <c r="AV31" s="21">
        <v>0.41300000000000003</v>
      </c>
      <c r="AW31" s="21">
        <v>0.67358000000000007</v>
      </c>
      <c r="AX31" s="21">
        <v>0.37178</v>
      </c>
    </row>
    <row r="32" spans="6:50" x14ac:dyDescent="0.3">
      <c r="AL32" s="20">
        <v>28</v>
      </c>
      <c r="AM32" s="21">
        <v>0.47436</v>
      </c>
      <c r="AN32" s="21">
        <v>0.67535999999999996</v>
      </c>
      <c r="AO32" s="21">
        <v>1.04823</v>
      </c>
      <c r="AP32" s="21">
        <v>1.1713199999999999</v>
      </c>
      <c r="AQ32" s="21">
        <v>0.58084000000000002</v>
      </c>
      <c r="AU32" s="20">
        <v>28</v>
      </c>
      <c r="AV32" s="21">
        <v>0.41341999999999995</v>
      </c>
      <c r="AW32" s="21">
        <v>0.56035000000000001</v>
      </c>
      <c r="AX32" s="21">
        <v>0.31286000000000003</v>
      </c>
    </row>
    <row r="33" spans="6:50" x14ac:dyDescent="0.3">
      <c r="F33" s="2" t="s">
        <v>161</v>
      </c>
      <c r="G33" s="2">
        <v>-29.009</v>
      </c>
      <c r="AL33" s="20">
        <v>29</v>
      </c>
      <c r="AM33" s="21">
        <v>0.40078000000000003</v>
      </c>
      <c r="AN33" s="21">
        <v>0.54923</v>
      </c>
      <c r="AO33" s="21">
        <v>0.81355999999999995</v>
      </c>
      <c r="AP33" s="21">
        <v>0.87465999999999999</v>
      </c>
      <c r="AQ33" s="21">
        <v>0.57417000000000007</v>
      </c>
      <c r="AU33" s="20">
        <v>29</v>
      </c>
      <c r="AV33" s="21">
        <v>0.40835000000000005</v>
      </c>
      <c r="AW33" s="21">
        <v>0.58841999999999994</v>
      </c>
      <c r="AX33" s="21">
        <v>0.27501999999999999</v>
      </c>
    </row>
    <row r="34" spans="6:50" x14ac:dyDescent="0.3">
      <c r="AL34" s="20">
        <v>30</v>
      </c>
      <c r="AM34" s="21">
        <v>0.71224999999999994</v>
      </c>
      <c r="AN34" s="21">
        <v>0.55757000000000001</v>
      </c>
      <c r="AO34" s="21">
        <v>0.81554000000000004</v>
      </c>
      <c r="AP34" s="21">
        <v>0.95866000000000007</v>
      </c>
      <c r="AQ34" s="21">
        <v>0.66485000000000005</v>
      </c>
      <c r="AU34" s="20">
        <v>30</v>
      </c>
      <c r="AV34" s="21">
        <v>0.48366999999999999</v>
      </c>
      <c r="AW34" s="21">
        <v>0.6522</v>
      </c>
      <c r="AX34" s="21">
        <v>0.26700999999999997</v>
      </c>
    </row>
    <row r="35" spans="6:50" x14ac:dyDescent="0.3">
      <c r="F35" s="2" t="s">
        <v>179</v>
      </c>
      <c r="AL35" s="19">
        <v>31</v>
      </c>
      <c r="AM35" s="21">
        <v>0.38538000000000006</v>
      </c>
      <c r="AN35" s="21">
        <v>0.70899000000000001</v>
      </c>
      <c r="AO35" s="21">
        <v>0.68294999999999995</v>
      </c>
      <c r="AP35" s="21">
        <v>1.1256299999999999</v>
      </c>
      <c r="AQ35" s="21">
        <v>0.65425999999999995</v>
      </c>
      <c r="AU35" s="42">
        <v>31</v>
      </c>
      <c r="AV35" s="21">
        <v>0.44125999999999999</v>
      </c>
      <c r="AW35" s="21">
        <v>0.75148999999999999</v>
      </c>
      <c r="AX35" s="21">
        <v>0.26905000000000001</v>
      </c>
    </row>
    <row r="36" spans="6:50" x14ac:dyDescent="0.3">
      <c r="AL36" s="19">
        <v>32</v>
      </c>
      <c r="AM36" s="21">
        <v>0.34007000000000004</v>
      </c>
      <c r="AN36" s="21">
        <v>0.63529999999999998</v>
      </c>
      <c r="AO36" s="21">
        <v>0.69439000000000006</v>
      </c>
      <c r="AP36" s="21">
        <v>0.85612999999999995</v>
      </c>
      <c r="AQ36" s="21">
        <v>0.73798000000000008</v>
      </c>
      <c r="AU36" s="42">
        <v>32</v>
      </c>
      <c r="AV36" s="21">
        <v>0.51180000000000003</v>
      </c>
      <c r="AW36" s="21">
        <v>0.70033999999999996</v>
      </c>
      <c r="AX36" s="21">
        <v>0.27788000000000002</v>
      </c>
    </row>
    <row r="37" spans="6:50" x14ac:dyDescent="0.3">
      <c r="F37" s="2" t="s">
        <v>180</v>
      </c>
      <c r="AL37" s="19">
        <v>33</v>
      </c>
      <c r="AM37" s="21">
        <v>0.28797</v>
      </c>
      <c r="AN37" s="19">
        <v>0.60982999999999998</v>
      </c>
      <c r="AO37" s="21">
        <v>0.76079999999999992</v>
      </c>
      <c r="AP37" s="21">
        <v>0.86430000000000007</v>
      </c>
      <c r="AQ37" s="21">
        <v>0.60885</v>
      </c>
      <c r="AU37" s="42">
        <v>33</v>
      </c>
      <c r="AV37" s="21">
        <v>0.37165999999999999</v>
      </c>
      <c r="AW37" s="21">
        <v>0.79305999999999999</v>
      </c>
      <c r="AX37" s="21">
        <v>0.26846999999999999</v>
      </c>
    </row>
    <row r="38" spans="6:50" x14ac:dyDescent="0.3">
      <c r="AL38" s="19">
        <v>34</v>
      </c>
      <c r="AM38" s="21">
        <v>0.28889000000000004</v>
      </c>
      <c r="AN38" s="19">
        <v>0.46656999999999998</v>
      </c>
      <c r="AO38" s="21">
        <v>0.88428000000000007</v>
      </c>
      <c r="AP38" s="21">
        <v>0.81370999999999993</v>
      </c>
      <c r="AQ38" s="21">
        <v>0.63871</v>
      </c>
      <c r="AU38" s="42">
        <v>34</v>
      </c>
      <c r="AV38" s="21">
        <v>0.49958000000000002</v>
      </c>
      <c r="AW38" s="21">
        <v>0.67879999999999996</v>
      </c>
      <c r="AX38" s="21">
        <v>0.26178000000000001</v>
      </c>
    </row>
    <row r="39" spans="6:50" x14ac:dyDescent="0.3">
      <c r="AL39" s="19">
        <v>35</v>
      </c>
      <c r="AM39" s="21">
        <v>0.32169999999999999</v>
      </c>
      <c r="AN39" s="19">
        <v>0.54973000000000005</v>
      </c>
      <c r="AO39" s="21">
        <v>0.99214000000000002</v>
      </c>
      <c r="AP39" s="21">
        <v>0.88463000000000003</v>
      </c>
      <c r="AQ39" s="21">
        <v>0.53975000000000006</v>
      </c>
      <c r="AU39" s="42">
        <v>35</v>
      </c>
      <c r="AV39" s="21">
        <v>0.45992</v>
      </c>
      <c r="AW39" s="21">
        <v>0.78844999999999998</v>
      </c>
      <c r="AX39" s="21">
        <v>0.28021000000000001</v>
      </c>
    </row>
    <row r="40" spans="6:50" x14ac:dyDescent="0.3">
      <c r="AL40" s="19">
        <v>36</v>
      </c>
      <c r="AM40" s="21">
        <v>0.31482999999999994</v>
      </c>
      <c r="AN40" s="19">
        <v>0.53827000000000003</v>
      </c>
      <c r="AO40" s="21">
        <v>1.0036399999999999</v>
      </c>
      <c r="AP40" s="21">
        <v>0.91998999999999997</v>
      </c>
      <c r="AQ40" s="21">
        <v>0.72955999999999999</v>
      </c>
      <c r="AU40" s="42">
        <v>36</v>
      </c>
      <c r="AV40" s="21">
        <v>0.51948000000000005</v>
      </c>
      <c r="AW40" s="21">
        <v>0.77329999999999999</v>
      </c>
      <c r="AX40" s="21">
        <v>0.27676000000000001</v>
      </c>
    </row>
    <row r="41" spans="6:50" x14ac:dyDescent="0.3">
      <c r="AL41" s="19">
        <v>37</v>
      </c>
      <c r="AM41" s="21">
        <v>0.29486000000000001</v>
      </c>
      <c r="AN41" s="19">
        <v>0.58404999999999996</v>
      </c>
      <c r="AO41" s="21">
        <v>0.67969999999999997</v>
      </c>
      <c r="AP41" s="21">
        <v>0.88339999999999996</v>
      </c>
      <c r="AQ41" s="21">
        <v>0.78631999999999991</v>
      </c>
      <c r="AU41" s="42">
        <v>37</v>
      </c>
      <c r="AV41" s="21">
        <v>0.45965</v>
      </c>
      <c r="AW41" s="21">
        <v>0.79909999999999992</v>
      </c>
      <c r="AX41" s="21">
        <v>0.27354000000000001</v>
      </c>
    </row>
    <row r="42" spans="6:50" x14ac:dyDescent="0.3">
      <c r="AL42" s="19">
        <v>38</v>
      </c>
      <c r="AM42" s="21">
        <v>0.32592000000000004</v>
      </c>
      <c r="AN42" s="19">
        <v>0.46371000000000001</v>
      </c>
      <c r="AO42" s="21">
        <v>0.66417999999999999</v>
      </c>
      <c r="AP42" s="21">
        <v>0.59318000000000004</v>
      </c>
      <c r="AQ42" s="21">
        <v>0.71011000000000002</v>
      </c>
      <c r="AU42" s="42">
        <v>38</v>
      </c>
      <c r="AV42" s="21">
        <v>0.40790999999999999</v>
      </c>
      <c r="AW42" s="21">
        <v>0.68485000000000007</v>
      </c>
      <c r="AX42" s="21">
        <v>0.33196000000000003</v>
      </c>
    </row>
    <row r="43" spans="6:50" x14ac:dyDescent="0.3">
      <c r="AL43" s="19">
        <v>39</v>
      </c>
      <c r="AM43" s="21">
        <v>0.31630999999999998</v>
      </c>
      <c r="AN43" s="19">
        <v>0.68013000000000001</v>
      </c>
      <c r="AO43" s="21">
        <v>0.59523999999999999</v>
      </c>
      <c r="AP43" s="21">
        <v>0.71711999999999998</v>
      </c>
      <c r="AQ43" s="21">
        <v>0.70097999999999994</v>
      </c>
      <c r="AU43" s="42">
        <v>39</v>
      </c>
      <c r="AV43" s="21">
        <v>0.56720000000000004</v>
      </c>
      <c r="AW43" s="21">
        <v>0.58062000000000002</v>
      </c>
      <c r="AX43" s="21">
        <v>0.33154999999999996</v>
      </c>
    </row>
    <row r="44" spans="6:50" x14ac:dyDescent="0.3">
      <c r="AL44" s="19">
        <v>40</v>
      </c>
      <c r="AM44" s="21">
        <v>0.32540000000000002</v>
      </c>
      <c r="AN44" s="19">
        <v>0.65093999999999996</v>
      </c>
      <c r="AO44" s="21">
        <v>0.64066000000000001</v>
      </c>
      <c r="AP44" s="19">
        <v>0.74587000000000003</v>
      </c>
      <c r="AQ44" s="21">
        <v>0.91556999999999999</v>
      </c>
      <c r="AU44" s="42">
        <v>40</v>
      </c>
      <c r="AV44" s="21">
        <v>0.47167000000000003</v>
      </c>
      <c r="AW44" s="21">
        <v>0.58196999999999999</v>
      </c>
      <c r="AX44" s="21">
        <v>0.2999</v>
      </c>
    </row>
    <row r="45" spans="6:50" x14ac:dyDescent="0.3">
      <c r="AL45" s="19">
        <v>41</v>
      </c>
      <c r="AM45" s="21">
        <v>0.34863</v>
      </c>
      <c r="AN45" s="19">
        <v>0.56684999999999997</v>
      </c>
      <c r="AO45" s="21">
        <v>0.8049099999999999</v>
      </c>
      <c r="AP45" s="19">
        <v>0.91519000000000006</v>
      </c>
      <c r="AQ45" s="19">
        <v>0.66475999999999991</v>
      </c>
      <c r="AU45" s="42">
        <v>41</v>
      </c>
      <c r="AV45" s="21">
        <v>0.44550000000000001</v>
      </c>
      <c r="AW45" s="21">
        <v>0.55357000000000001</v>
      </c>
      <c r="AX45" s="21">
        <v>0.35208999999999996</v>
      </c>
    </row>
    <row r="46" spans="6:50" x14ac:dyDescent="0.3">
      <c r="AL46" s="19">
        <v>42</v>
      </c>
      <c r="AM46" s="21">
        <v>0.37671999999999994</v>
      </c>
      <c r="AN46" s="19">
        <v>0.53254999999999997</v>
      </c>
      <c r="AO46" s="21">
        <v>0.88604000000000005</v>
      </c>
      <c r="AP46" s="19">
        <v>0.84550999999999998</v>
      </c>
      <c r="AQ46" s="19">
        <v>0.74940000000000007</v>
      </c>
      <c r="AU46" s="42">
        <v>42</v>
      </c>
      <c r="AV46" s="21">
        <v>0.42479999999999996</v>
      </c>
      <c r="AW46" s="21">
        <v>0.53240999999999994</v>
      </c>
      <c r="AX46" s="21">
        <v>0.36094999999999999</v>
      </c>
    </row>
    <row r="47" spans="6:50" x14ac:dyDescent="0.3">
      <c r="AL47" s="19">
        <v>43</v>
      </c>
      <c r="AM47" s="21">
        <v>0.29692000000000002</v>
      </c>
      <c r="AN47" s="19">
        <v>0.50065999999999999</v>
      </c>
      <c r="AO47" s="21">
        <v>0.9901899999999999</v>
      </c>
      <c r="AP47" s="19">
        <v>0.82338</v>
      </c>
      <c r="AQ47" s="19">
        <v>0.67818000000000001</v>
      </c>
      <c r="AU47" s="42">
        <v>43</v>
      </c>
      <c r="AV47" s="21">
        <v>0.40754999999999997</v>
      </c>
      <c r="AW47" s="21">
        <v>0.44373999999999997</v>
      </c>
      <c r="AX47" s="21">
        <v>0.44006000000000001</v>
      </c>
    </row>
    <row r="48" spans="6:50" x14ac:dyDescent="0.3">
      <c r="AL48" s="19">
        <v>44</v>
      </c>
      <c r="AM48" s="21">
        <v>0.28026000000000001</v>
      </c>
      <c r="AN48" s="19">
        <v>0.57285999999999992</v>
      </c>
      <c r="AO48" s="21">
        <v>0.99370999999999998</v>
      </c>
      <c r="AP48" s="19">
        <v>0.7182900000000001</v>
      </c>
      <c r="AQ48" s="19">
        <v>0.80637000000000003</v>
      </c>
      <c r="AU48" s="42">
        <v>44</v>
      </c>
      <c r="AV48" s="21">
        <v>0.43623000000000001</v>
      </c>
      <c r="AW48" s="21">
        <v>0.39567999999999998</v>
      </c>
      <c r="AX48" s="21">
        <v>0.40644000000000002</v>
      </c>
    </row>
    <row r="49" spans="38:50" x14ac:dyDescent="0.3">
      <c r="AL49" s="19">
        <v>45</v>
      </c>
      <c r="AM49" s="21">
        <v>0.31975999999999999</v>
      </c>
      <c r="AN49" s="19">
        <v>0.53417999999999999</v>
      </c>
      <c r="AO49" s="21">
        <v>0.90006000000000008</v>
      </c>
      <c r="AP49" s="19">
        <v>0.93053999999999992</v>
      </c>
      <c r="AQ49" s="19">
        <v>0.88127</v>
      </c>
      <c r="AU49" s="42">
        <v>45</v>
      </c>
      <c r="AV49" s="21">
        <v>0.46605000000000002</v>
      </c>
      <c r="AW49" s="21">
        <v>0.40200999999999998</v>
      </c>
      <c r="AX49" s="21">
        <v>0.43981999999999999</v>
      </c>
    </row>
    <row r="50" spans="38:50" x14ac:dyDescent="0.3">
      <c r="AL50" s="19">
        <v>46</v>
      </c>
      <c r="AM50" s="21">
        <v>0.29414000000000001</v>
      </c>
      <c r="AN50" s="19">
        <v>0.54475000000000007</v>
      </c>
      <c r="AO50" s="21">
        <v>0.92849000000000004</v>
      </c>
      <c r="AP50" s="19">
        <v>0.73220999999999992</v>
      </c>
      <c r="AQ50" s="19">
        <v>0.75019999999999998</v>
      </c>
      <c r="AU50" s="42">
        <v>46</v>
      </c>
      <c r="AV50" s="21">
        <v>0.38965</v>
      </c>
      <c r="AW50" s="21">
        <v>0.56403999999999999</v>
      </c>
      <c r="AX50" s="21">
        <v>0.39281000000000005</v>
      </c>
    </row>
    <row r="51" spans="38:50" x14ac:dyDescent="0.3">
      <c r="AL51" s="19">
        <v>47</v>
      </c>
      <c r="AM51" s="21">
        <v>0.27011000000000002</v>
      </c>
      <c r="AN51" s="19">
        <v>0.59207999999999994</v>
      </c>
      <c r="AO51" s="21">
        <v>0.92689999999999995</v>
      </c>
      <c r="AP51" s="19">
        <v>0.98119000000000001</v>
      </c>
      <c r="AQ51" s="19">
        <v>0.62927999999999995</v>
      </c>
      <c r="AU51" s="19">
        <v>47</v>
      </c>
      <c r="AV51" s="21">
        <v>0.33363999999999999</v>
      </c>
      <c r="AW51" s="21">
        <v>0.46431</v>
      </c>
      <c r="AX51" s="21">
        <v>0.30864999999999998</v>
      </c>
    </row>
    <row r="52" spans="38:50" x14ac:dyDescent="0.3">
      <c r="AL52" s="19">
        <v>48</v>
      </c>
      <c r="AM52" s="21">
        <v>0.25353000000000003</v>
      </c>
      <c r="AN52" s="19"/>
      <c r="AO52" s="21">
        <v>1.02298</v>
      </c>
      <c r="AP52" s="19">
        <v>0.81530000000000002</v>
      </c>
      <c r="AQ52" s="19">
        <v>0.69728000000000001</v>
      </c>
      <c r="AU52" s="19">
        <v>48</v>
      </c>
      <c r="AV52" s="21">
        <v>0.39561000000000002</v>
      </c>
      <c r="AW52" s="21">
        <v>0.55433999999999994</v>
      </c>
      <c r="AX52" s="21">
        <v>0.31526999999999999</v>
      </c>
    </row>
    <row r="53" spans="38:50" x14ac:dyDescent="0.3">
      <c r="AL53" s="19">
        <v>49</v>
      </c>
      <c r="AM53" s="19">
        <v>0.29687000000000002</v>
      </c>
      <c r="AN53" s="19"/>
      <c r="AO53" s="21">
        <v>0.94825000000000004</v>
      </c>
      <c r="AP53" s="19">
        <v>0.81957000000000002</v>
      </c>
      <c r="AQ53" s="19">
        <v>0.79032000000000002</v>
      </c>
      <c r="AU53" s="19">
        <v>49</v>
      </c>
      <c r="AV53" s="21">
        <v>0.44357000000000002</v>
      </c>
      <c r="AW53" s="21">
        <v>0.59394000000000002</v>
      </c>
      <c r="AX53" s="19">
        <v>0.32252000000000003</v>
      </c>
    </row>
    <row r="54" spans="38:50" x14ac:dyDescent="0.3">
      <c r="AL54" s="19">
        <v>50</v>
      </c>
      <c r="AM54" s="19">
        <v>0.26982</v>
      </c>
      <c r="AN54" s="19"/>
      <c r="AO54" s="19">
        <v>0.90893000000000002</v>
      </c>
      <c r="AP54" s="19">
        <v>0.77303999999999995</v>
      </c>
      <c r="AQ54" s="19">
        <v>0.74442999999999993</v>
      </c>
      <c r="AU54" s="19">
        <v>50</v>
      </c>
      <c r="AV54" s="19">
        <v>0.42574000000000001</v>
      </c>
      <c r="AW54" s="21">
        <v>0.62860000000000005</v>
      </c>
      <c r="AX54" s="19">
        <v>0.32227</v>
      </c>
    </row>
    <row r="55" spans="38:50" x14ac:dyDescent="0.3">
      <c r="AL55" s="19">
        <v>51</v>
      </c>
      <c r="AM55" s="19">
        <v>0.31020999999999999</v>
      </c>
      <c r="AN55" s="19"/>
      <c r="AO55" s="19">
        <v>0.88891999999999993</v>
      </c>
      <c r="AP55" s="19">
        <v>0.85072999999999999</v>
      </c>
      <c r="AQ55" s="19">
        <v>0.60677999999999999</v>
      </c>
      <c r="AU55" s="19">
        <v>51</v>
      </c>
      <c r="AV55" s="19">
        <v>0.47667000000000004</v>
      </c>
      <c r="AW55" s="21">
        <v>0.61559000000000008</v>
      </c>
      <c r="AX55" s="19">
        <v>0.54067999999999994</v>
      </c>
    </row>
    <row r="56" spans="38:50" x14ac:dyDescent="0.3">
      <c r="AL56" s="19">
        <v>52</v>
      </c>
      <c r="AM56" s="19">
        <v>0.32257000000000002</v>
      </c>
      <c r="AN56" s="19"/>
      <c r="AO56" s="19">
        <v>0.57928000000000002</v>
      </c>
      <c r="AP56" s="19">
        <v>0.81091999999999997</v>
      </c>
      <c r="AQ56" s="19">
        <v>0.65451999999999999</v>
      </c>
      <c r="AU56" s="19">
        <v>52</v>
      </c>
      <c r="AV56" s="19">
        <v>0.49445000000000006</v>
      </c>
      <c r="AW56" s="21">
        <v>0.70643999999999996</v>
      </c>
      <c r="AX56" s="19">
        <v>0.50168000000000001</v>
      </c>
    </row>
    <row r="57" spans="38:50" x14ac:dyDescent="0.3">
      <c r="AL57" s="19">
        <v>53</v>
      </c>
      <c r="AM57" s="19">
        <v>0.34142</v>
      </c>
      <c r="AN57" s="19"/>
      <c r="AO57" s="19">
        <v>0.74275999999999998</v>
      </c>
      <c r="AP57" s="19">
        <v>0.93308999999999997</v>
      </c>
      <c r="AQ57" s="19">
        <v>0.74852000000000007</v>
      </c>
      <c r="AU57" s="19">
        <v>53</v>
      </c>
      <c r="AV57" s="19">
        <v>0.32238</v>
      </c>
      <c r="AW57" s="21">
        <v>0.74686000000000008</v>
      </c>
      <c r="AX57" s="19">
        <v>0.43784000000000001</v>
      </c>
    </row>
    <row r="58" spans="38:50" x14ac:dyDescent="0.3">
      <c r="AL58" s="19">
        <v>54</v>
      </c>
      <c r="AM58" s="19">
        <v>0.32991999999999999</v>
      </c>
      <c r="AN58" s="19"/>
      <c r="AO58" s="19">
        <v>0.82963999999999993</v>
      </c>
      <c r="AP58" s="19">
        <v>1.14333</v>
      </c>
      <c r="AQ58" s="19">
        <v>0.88629000000000002</v>
      </c>
      <c r="AU58" s="19">
        <v>54</v>
      </c>
      <c r="AV58" s="19">
        <v>0.48559999999999998</v>
      </c>
      <c r="AW58" s="21">
        <v>0.76466000000000012</v>
      </c>
      <c r="AX58" s="19">
        <v>0.30146000000000001</v>
      </c>
    </row>
    <row r="59" spans="38:50" x14ac:dyDescent="0.3">
      <c r="AL59" s="19">
        <v>55</v>
      </c>
      <c r="AM59" s="19">
        <v>0.36172000000000004</v>
      </c>
      <c r="AN59" s="19"/>
      <c r="AO59" s="19">
        <v>0.90972999999999993</v>
      </c>
      <c r="AP59" s="19"/>
      <c r="AQ59" s="19">
        <v>0.76764999999999994</v>
      </c>
      <c r="AU59" s="19">
        <v>55</v>
      </c>
      <c r="AV59" s="19">
        <v>0.53991</v>
      </c>
      <c r="AW59" s="21">
        <v>0.62490000000000001</v>
      </c>
      <c r="AX59" s="19">
        <v>0.43418999999999996</v>
      </c>
    </row>
    <row r="60" spans="38:50" x14ac:dyDescent="0.3">
      <c r="AL60" s="19">
        <v>56</v>
      </c>
      <c r="AM60" s="19">
        <v>0.26730999999999999</v>
      </c>
      <c r="AN60" s="19"/>
      <c r="AO60" s="19">
        <v>0.8198700000000001</v>
      </c>
      <c r="AP60" s="19"/>
      <c r="AQ60" s="19"/>
      <c r="AU60" s="19">
        <v>56</v>
      </c>
      <c r="AV60" s="19">
        <v>0.44503000000000004</v>
      </c>
      <c r="AW60" s="19">
        <v>0.51927000000000001</v>
      </c>
      <c r="AX60" s="19">
        <v>0.40478999999999998</v>
      </c>
    </row>
    <row r="61" spans="38:50" x14ac:dyDescent="0.3">
      <c r="AL61" s="19">
        <v>57</v>
      </c>
      <c r="AM61" s="19">
        <v>0.33321000000000001</v>
      </c>
      <c r="AN61" s="19"/>
      <c r="AO61" s="19">
        <v>0.47167000000000003</v>
      </c>
      <c r="AP61" s="19"/>
      <c r="AQ61" s="19"/>
      <c r="AU61" s="19">
        <v>57</v>
      </c>
      <c r="AV61" s="19">
        <v>0.46934999999999999</v>
      </c>
      <c r="AW61" s="19">
        <v>0.69950000000000001</v>
      </c>
      <c r="AX61" s="19">
        <v>0.54947999999999997</v>
      </c>
    </row>
    <row r="62" spans="38:50" x14ac:dyDescent="0.3">
      <c r="AL62" s="19">
        <v>58</v>
      </c>
      <c r="AM62" s="19">
        <v>0.33332000000000001</v>
      </c>
      <c r="AN62" s="19"/>
      <c r="AO62" s="19">
        <v>0.82353999999999994</v>
      </c>
      <c r="AP62" s="19"/>
      <c r="AQ62" s="19"/>
      <c r="AU62" s="19">
        <v>58</v>
      </c>
      <c r="AV62" s="19">
        <v>0.49468000000000001</v>
      </c>
      <c r="AW62" s="19">
        <v>0.65301999999999993</v>
      </c>
      <c r="AX62" s="19">
        <v>0.377</v>
      </c>
    </row>
    <row r="63" spans="38:50" x14ac:dyDescent="0.3">
      <c r="AL63" s="19">
        <v>59</v>
      </c>
      <c r="AM63" s="19">
        <v>0.33348</v>
      </c>
      <c r="AN63" s="19"/>
      <c r="AO63" s="19">
        <v>0.80974000000000002</v>
      </c>
      <c r="AP63" s="19"/>
      <c r="AQ63" s="19"/>
      <c r="AU63" s="19">
        <v>59</v>
      </c>
      <c r="AV63" s="19">
        <v>0.47931000000000001</v>
      </c>
      <c r="AW63" s="19">
        <v>0.89287000000000005</v>
      </c>
      <c r="AX63" s="19">
        <v>0.49390000000000001</v>
      </c>
    </row>
    <row r="64" spans="38:50" x14ac:dyDescent="0.3">
      <c r="AL64" s="19">
        <v>60</v>
      </c>
      <c r="AM64" s="19">
        <v>0.25413999999999998</v>
      </c>
      <c r="AN64" s="19"/>
      <c r="AO64" s="19">
        <v>0.87631000000000003</v>
      </c>
      <c r="AP64" s="19"/>
      <c r="AQ64" s="19"/>
      <c r="AU64" s="19">
        <v>60</v>
      </c>
      <c r="AV64" s="19">
        <v>0.43929000000000001</v>
      </c>
      <c r="AW64" s="19">
        <v>0.77485999999999999</v>
      </c>
      <c r="AX64" s="19">
        <v>0.52871000000000001</v>
      </c>
    </row>
    <row r="65" spans="38:50" x14ac:dyDescent="0.3">
      <c r="AL65" s="19">
        <v>61</v>
      </c>
      <c r="AM65" s="19">
        <v>0.35409999999999997</v>
      </c>
      <c r="AN65" s="19"/>
      <c r="AO65" s="19">
        <v>0.80230999999999997</v>
      </c>
      <c r="AP65" s="19"/>
      <c r="AQ65" s="19"/>
      <c r="AU65" s="19">
        <v>61</v>
      </c>
      <c r="AV65" s="19">
        <v>0.40119000000000005</v>
      </c>
      <c r="AW65" s="19">
        <v>0.71504999999999996</v>
      </c>
      <c r="AX65" s="19">
        <v>0.40113000000000004</v>
      </c>
    </row>
    <row r="66" spans="38:50" x14ac:dyDescent="0.3">
      <c r="AL66" s="19">
        <v>62</v>
      </c>
      <c r="AM66" s="19">
        <v>0.27104</v>
      </c>
      <c r="AN66" s="19"/>
      <c r="AO66" s="19">
        <v>0.96343000000000001</v>
      </c>
      <c r="AP66" s="19"/>
      <c r="AQ66" s="19"/>
      <c r="AU66" s="19">
        <v>62</v>
      </c>
      <c r="AV66" s="19">
        <v>0.36769000000000002</v>
      </c>
      <c r="AW66" s="19">
        <v>0.72846999999999995</v>
      </c>
      <c r="AX66" s="19">
        <v>0.48519000000000001</v>
      </c>
    </row>
    <row r="67" spans="38:50" x14ac:dyDescent="0.3">
      <c r="AL67" s="19">
        <v>63</v>
      </c>
      <c r="AM67" s="19">
        <v>0.32053999999999999</v>
      </c>
      <c r="AN67" s="19"/>
      <c r="AO67" s="19"/>
      <c r="AP67" s="19"/>
      <c r="AQ67" s="19"/>
      <c r="AU67" s="19">
        <v>63</v>
      </c>
      <c r="AV67" s="19">
        <v>0.33457999999999999</v>
      </c>
      <c r="AW67" s="19">
        <v>0.75814000000000004</v>
      </c>
      <c r="AX67" s="19">
        <v>0.46087999999999996</v>
      </c>
    </row>
    <row r="68" spans="38:50" x14ac:dyDescent="0.3">
      <c r="AL68" s="19"/>
      <c r="AM68" s="19"/>
      <c r="AN68" s="19"/>
      <c r="AO68" s="19"/>
      <c r="AP68" s="19"/>
      <c r="AQ68" s="19"/>
      <c r="AU68" s="19">
        <v>64</v>
      </c>
      <c r="AV68" s="19">
        <v>0.49117</v>
      </c>
      <c r="AW68" s="19">
        <v>0.64151999999999998</v>
      </c>
      <c r="AX68" s="19"/>
    </row>
    <row r="69" spans="38:50" x14ac:dyDescent="0.3">
      <c r="AL69" s="19"/>
      <c r="AM69" s="19"/>
      <c r="AN69" s="19"/>
      <c r="AO69" s="19"/>
      <c r="AP69" s="19"/>
      <c r="AQ69" s="19"/>
      <c r="AU69" s="19">
        <v>65</v>
      </c>
      <c r="AV69" s="19"/>
      <c r="AW69" s="19">
        <v>0.57757000000000003</v>
      </c>
      <c r="AX69" s="19"/>
    </row>
    <row r="70" spans="38:50" x14ac:dyDescent="0.3">
      <c r="AL70" s="19"/>
      <c r="AM70" s="19"/>
      <c r="AN70" s="19"/>
      <c r="AO70" s="19"/>
      <c r="AP70" s="19"/>
      <c r="AQ70" s="19"/>
      <c r="AU70" s="19">
        <v>66</v>
      </c>
      <c r="AV70" s="19"/>
      <c r="AW70" s="19">
        <v>0.67571999999999988</v>
      </c>
      <c r="AX70" s="19"/>
    </row>
    <row r="71" spans="38:50" x14ac:dyDescent="0.3">
      <c r="AL71" s="19"/>
      <c r="AM71" s="19"/>
      <c r="AN71" s="19"/>
      <c r="AO71" s="19"/>
      <c r="AP71" s="19"/>
      <c r="AQ71" s="19"/>
      <c r="AU71" s="19">
        <v>67</v>
      </c>
      <c r="AV71" s="19"/>
      <c r="AW71" s="19">
        <v>0.68927000000000005</v>
      </c>
      <c r="AX71" s="19"/>
    </row>
    <row r="72" spans="38:50" x14ac:dyDescent="0.3">
      <c r="AL72" s="19"/>
      <c r="AM72" s="19"/>
      <c r="AN72" s="19"/>
      <c r="AO72" s="19"/>
      <c r="AP72" s="19"/>
      <c r="AQ72" s="19"/>
      <c r="AU72" s="19">
        <v>68</v>
      </c>
      <c r="AV72" s="19"/>
      <c r="AW72" s="19">
        <v>0.67103000000000002</v>
      </c>
      <c r="AX72" s="19"/>
    </row>
    <row r="73" spans="38:50" x14ac:dyDescent="0.3">
      <c r="AL73" s="19"/>
      <c r="AM73" s="19"/>
      <c r="AN73" s="19"/>
      <c r="AO73" s="19"/>
      <c r="AP73" s="19"/>
      <c r="AQ73" s="19"/>
      <c r="AU73" s="19">
        <v>69</v>
      </c>
      <c r="AV73" s="19"/>
      <c r="AW73" s="19">
        <v>0.7077</v>
      </c>
      <c r="AX73" s="19"/>
    </row>
    <row r="74" spans="38:50" x14ac:dyDescent="0.3">
      <c r="AL74" s="19"/>
      <c r="AM74" s="19"/>
      <c r="AN74" s="19"/>
      <c r="AO74" s="19"/>
      <c r="AP74" s="19"/>
      <c r="AQ74" s="19"/>
      <c r="AU74" s="19">
        <v>70</v>
      </c>
      <c r="AV74" s="19"/>
      <c r="AW74" s="19">
        <v>0.64335000000000009</v>
      </c>
      <c r="AX74" s="19"/>
    </row>
    <row r="75" spans="38:50" x14ac:dyDescent="0.3">
      <c r="AL75" s="19"/>
      <c r="AM75" s="19"/>
      <c r="AN75" s="19"/>
      <c r="AO75" s="19"/>
      <c r="AP75" s="19"/>
      <c r="AQ75" s="19"/>
      <c r="AU75" s="19">
        <v>71</v>
      </c>
      <c r="AV75" s="19"/>
      <c r="AW75" s="19"/>
      <c r="AX75" s="19"/>
    </row>
    <row r="76" spans="38:50" x14ac:dyDescent="0.3">
      <c r="AL76" s="19"/>
      <c r="AM76" s="19"/>
      <c r="AN76" s="19"/>
      <c r="AO76" s="19"/>
      <c r="AP76" s="19"/>
      <c r="AQ76" s="19"/>
      <c r="AU76" s="19">
        <v>72</v>
      </c>
      <c r="AV76" s="19"/>
      <c r="AW76" s="19"/>
      <c r="AX76" s="19"/>
    </row>
    <row r="77" spans="38:50" x14ac:dyDescent="0.3">
      <c r="AL77" s="19"/>
      <c r="AM77" s="19"/>
      <c r="AN77" s="19"/>
      <c r="AO77" s="19"/>
      <c r="AP77" s="19"/>
      <c r="AQ77" s="19"/>
      <c r="AU77" s="19">
        <v>73</v>
      </c>
      <c r="AV77" s="19"/>
      <c r="AW77" s="19"/>
      <c r="AX77" s="19"/>
    </row>
    <row r="78" spans="38:50" x14ac:dyDescent="0.3">
      <c r="AL78" s="19"/>
      <c r="AM78" s="19"/>
      <c r="AN78" s="19"/>
      <c r="AO78" s="19"/>
      <c r="AP78" s="19"/>
      <c r="AQ78" s="19"/>
      <c r="AU78" s="19">
        <v>74</v>
      </c>
      <c r="AV78" s="19"/>
      <c r="AW78" s="19"/>
      <c r="AX78" s="19"/>
    </row>
    <row r="79" spans="38:50" x14ac:dyDescent="0.3">
      <c r="AL79" s="19"/>
      <c r="AM79" s="19"/>
      <c r="AN79" s="19"/>
      <c r="AO79" s="19"/>
      <c r="AP79" s="19"/>
      <c r="AQ79" s="19"/>
      <c r="AU79" s="19">
        <v>75</v>
      </c>
      <c r="AV79" s="19"/>
      <c r="AW79" s="19"/>
      <c r="AX79" s="19"/>
    </row>
  </sheetData>
  <mergeCells count="15">
    <mergeCell ref="AD15:AH15"/>
    <mergeCell ref="U14:Y14"/>
    <mergeCell ref="U15:Y15"/>
    <mergeCell ref="F23:M23"/>
    <mergeCell ref="AL1:AQ1"/>
    <mergeCell ref="AU1:AX1"/>
    <mergeCell ref="AL2:AQ2"/>
    <mergeCell ref="AU2:AX2"/>
    <mergeCell ref="AD14:AH14"/>
    <mergeCell ref="F1:G1"/>
    <mergeCell ref="J1:Q1"/>
    <mergeCell ref="U1:Y1"/>
    <mergeCell ref="AD1:AH1"/>
    <mergeCell ref="U2:Y2"/>
    <mergeCell ref="AD2:A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ACC4-E5E0-4438-B16D-C83DB27B9F73}">
  <dimension ref="A1:AS109"/>
  <sheetViews>
    <sheetView zoomScale="80" zoomScaleNormal="80" workbookViewId="0">
      <selection activeCell="F22" sqref="F22:M22"/>
    </sheetView>
  </sheetViews>
  <sheetFormatPr defaultRowHeight="15.6" x14ac:dyDescent="0.3"/>
  <cols>
    <col min="1" max="1" width="32.21875" style="2" customWidth="1"/>
    <col min="2" max="5" width="21.6640625" style="2"/>
    <col min="6" max="6" width="21.6640625" style="2" customWidth="1"/>
    <col min="7" max="7" width="21.6640625" style="2"/>
    <col min="8" max="9" width="8.44140625" style="2" customWidth="1"/>
    <col min="10" max="11" width="9.88671875" style="2" customWidth="1"/>
    <col min="12" max="12" width="21.6640625" style="2"/>
    <col min="13" max="13" width="39.44140625" style="2" customWidth="1"/>
    <col min="14" max="14" width="21.6640625" style="2"/>
    <col min="15" max="15" width="8.44140625" style="2" customWidth="1"/>
    <col min="16" max="16" width="13.33203125" style="2" customWidth="1"/>
    <col min="17" max="17" width="4.5546875" style="2" customWidth="1"/>
    <col min="18" max="18" width="7.109375" style="2" customWidth="1"/>
    <col min="19" max="19" width="8" style="2" customWidth="1"/>
    <col min="20" max="20" width="15.44140625" style="2" customWidth="1"/>
    <col min="21" max="21" width="11.6640625" style="2" customWidth="1"/>
    <col min="22" max="22" width="12.21875" style="2" customWidth="1"/>
    <col min="23" max="23" width="11.88671875" style="2" customWidth="1"/>
    <col min="24" max="24" width="12.77734375" style="2" customWidth="1"/>
    <col min="25" max="25" width="14.6640625" style="2" customWidth="1"/>
    <col min="26" max="27" width="21.6640625" style="2"/>
    <col min="28" max="28" width="8.77734375" style="2" customWidth="1"/>
    <col min="29" max="29" width="11.88671875" style="2" customWidth="1"/>
    <col min="30" max="32" width="8.88671875" style="2"/>
    <col min="33" max="34" width="8.88671875" style="19"/>
    <col min="35" max="35" width="15.5546875" style="19" customWidth="1"/>
    <col min="36" max="37" width="8.88671875" style="19"/>
    <col min="38" max="38" width="14.21875" style="19" customWidth="1"/>
    <col min="39" max="39" width="21.109375" style="19" customWidth="1"/>
    <col min="40" max="40" width="8.88671875" style="19"/>
    <col min="41" max="41" width="13.44140625" style="19" customWidth="1"/>
    <col min="42" max="44" width="8.88671875" style="19"/>
    <col min="45" max="45" width="19.5546875" style="19" customWidth="1"/>
    <col min="46" max="16384" width="8.88671875" style="19"/>
  </cols>
  <sheetData>
    <row r="1" spans="1:45" x14ac:dyDescent="0.3">
      <c r="A1" s="32" t="s">
        <v>31</v>
      </c>
      <c r="B1" s="32"/>
      <c r="C1" s="32"/>
      <c r="D1" s="9"/>
      <c r="E1" s="67"/>
      <c r="F1" s="32" t="s">
        <v>44</v>
      </c>
      <c r="G1" s="32"/>
      <c r="J1" s="32" t="s">
        <v>52</v>
      </c>
      <c r="K1" s="32"/>
      <c r="L1" s="32"/>
      <c r="M1" s="32"/>
      <c r="N1" s="32"/>
      <c r="O1" s="32"/>
      <c r="P1" s="32"/>
      <c r="Q1" s="32"/>
      <c r="R1" s="10"/>
      <c r="S1" s="10"/>
      <c r="T1" s="34" t="s">
        <v>64</v>
      </c>
      <c r="U1" s="34"/>
      <c r="V1" s="34"/>
      <c r="W1" s="34"/>
      <c r="X1" s="34"/>
      <c r="Y1" s="34"/>
      <c r="Z1" s="10"/>
      <c r="AA1" s="10"/>
      <c r="AB1" s="29" t="s">
        <v>60</v>
      </c>
      <c r="AC1" s="29"/>
      <c r="AD1" s="29"/>
      <c r="AE1" s="29"/>
      <c r="AF1" s="10"/>
      <c r="AI1" s="34" t="s">
        <v>108</v>
      </c>
      <c r="AJ1" s="34"/>
      <c r="AK1" s="34"/>
      <c r="AL1" s="34"/>
      <c r="AM1" s="34"/>
      <c r="AN1"/>
      <c r="AO1" s="34" t="s">
        <v>108</v>
      </c>
      <c r="AP1" s="34"/>
      <c r="AQ1" s="34"/>
      <c r="AR1" s="34"/>
      <c r="AS1" s="34"/>
    </row>
    <row r="2" spans="1:45" ht="16.2" thickBot="1" x14ac:dyDescent="0.35">
      <c r="D2" s="1"/>
      <c r="E2" s="1"/>
      <c r="K2" s="1" t="s">
        <v>45</v>
      </c>
      <c r="L2" s="1" t="s">
        <v>5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T2" s="31"/>
      <c r="U2" s="31"/>
      <c r="V2" s="31"/>
      <c r="W2" s="31"/>
      <c r="X2" s="31"/>
      <c r="Y2" s="31"/>
      <c r="AB2" s="22"/>
      <c r="AC2" s="31" t="s">
        <v>56</v>
      </c>
      <c r="AD2" s="31"/>
      <c r="AE2" s="31"/>
      <c r="AI2" s="37"/>
      <c r="AJ2" s="37"/>
      <c r="AK2" s="37"/>
      <c r="AL2" s="37"/>
      <c r="AM2" s="37"/>
      <c r="AN2"/>
      <c r="AO2" s="37"/>
      <c r="AP2" s="37"/>
      <c r="AQ2" s="37"/>
      <c r="AR2" s="37"/>
      <c r="AS2" s="37"/>
    </row>
    <row r="3" spans="1:45" ht="16.8" thickTop="1" thickBot="1" x14ac:dyDescent="0.35">
      <c r="A3" s="2" t="s">
        <v>62</v>
      </c>
      <c r="D3" s="1"/>
      <c r="E3" s="1"/>
      <c r="F3" s="13" t="s">
        <v>0</v>
      </c>
      <c r="G3" s="13" t="s">
        <v>56</v>
      </c>
      <c r="J3" s="13" t="s">
        <v>66</v>
      </c>
      <c r="K3" s="13" t="s">
        <v>19</v>
      </c>
      <c r="L3" s="13" t="s">
        <v>51</v>
      </c>
      <c r="M3" s="13">
        <v>4.5</v>
      </c>
      <c r="N3" s="13">
        <v>4.5</v>
      </c>
      <c r="O3" s="13">
        <v>0</v>
      </c>
      <c r="P3" s="13">
        <v>7.5</v>
      </c>
      <c r="Q3" s="13" t="s">
        <v>51</v>
      </c>
      <c r="T3" s="2" t="s">
        <v>55</v>
      </c>
      <c r="U3" s="2" t="s">
        <v>83</v>
      </c>
      <c r="V3" s="2" t="s">
        <v>84</v>
      </c>
      <c r="W3" s="2" t="s">
        <v>85</v>
      </c>
      <c r="X3" s="2" t="s">
        <v>86</v>
      </c>
      <c r="Y3" s="2" t="s">
        <v>87</v>
      </c>
      <c r="AB3" s="2" t="s">
        <v>55</v>
      </c>
      <c r="AC3" s="2" t="s">
        <v>77</v>
      </c>
      <c r="AD3" s="2" t="s">
        <v>78</v>
      </c>
      <c r="AE3" s="2" t="s">
        <v>79</v>
      </c>
      <c r="AI3" s="15" t="s">
        <v>57</v>
      </c>
      <c r="AJ3" s="15" t="s">
        <v>66</v>
      </c>
      <c r="AK3" s="15" t="s">
        <v>58</v>
      </c>
      <c r="AL3" s="15" t="s">
        <v>54</v>
      </c>
      <c r="AM3" s="15" t="s">
        <v>66</v>
      </c>
      <c r="AN3"/>
      <c r="AO3" s="15" t="s">
        <v>57</v>
      </c>
      <c r="AP3" s="15" t="s">
        <v>66</v>
      </c>
      <c r="AQ3" s="15" t="s">
        <v>58</v>
      </c>
      <c r="AR3" s="15" t="s">
        <v>54</v>
      </c>
      <c r="AS3" s="15" t="s">
        <v>66</v>
      </c>
    </row>
    <row r="4" spans="1:45" ht="16.2" thickTop="1" x14ac:dyDescent="0.3">
      <c r="D4" s="1"/>
      <c r="E4" s="1"/>
      <c r="F4" s="13"/>
      <c r="G4" s="13"/>
      <c r="J4" s="13" t="s">
        <v>53</v>
      </c>
      <c r="K4" s="13" t="s">
        <v>19</v>
      </c>
      <c r="L4" s="13">
        <v>0.25</v>
      </c>
      <c r="M4" s="13">
        <v>5.4</v>
      </c>
      <c r="N4" s="13">
        <v>3</v>
      </c>
      <c r="O4" s="13">
        <v>2.4</v>
      </c>
      <c r="P4" s="13">
        <v>3</v>
      </c>
      <c r="Q4" s="13" t="s">
        <v>51</v>
      </c>
      <c r="T4" s="19">
        <v>0</v>
      </c>
      <c r="U4" s="19">
        <v>268.18862899999999</v>
      </c>
      <c r="V4" s="19">
        <v>273.20153800000003</v>
      </c>
      <c r="W4" s="19">
        <v>244.655609</v>
      </c>
      <c r="X4" s="19">
        <v>214.50920099999999</v>
      </c>
      <c r="Y4" s="19">
        <v>338.72183200000001</v>
      </c>
      <c r="AB4" s="19">
        <v>0</v>
      </c>
      <c r="AC4" s="19">
        <v>194.43872099999999</v>
      </c>
      <c r="AD4" s="19">
        <v>349.87570199999999</v>
      </c>
      <c r="AE4" s="19">
        <v>380.221405</v>
      </c>
      <c r="AI4" s="39" t="s">
        <v>83</v>
      </c>
      <c r="AJ4" s="39">
        <v>264.55227000000002</v>
      </c>
      <c r="AK4" s="39">
        <v>277.50121000000001</v>
      </c>
      <c r="AL4" s="39">
        <v>278.98408000000001</v>
      </c>
      <c r="AM4" s="39">
        <v>246.32184000000001</v>
      </c>
      <c r="AN4"/>
      <c r="AO4" s="39" t="s">
        <v>83</v>
      </c>
      <c r="AP4" s="41">
        <f>(AJ4*100)/$AJ4</f>
        <v>100</v>
      </c>
      <c r="AQ4" s="41">
        <f t="shared" ref="AQ4:AS8" si="0">(AK4*100)/$AJ4</f>
        <v>104.89466221552361</v>
      </c>
      <c r="AR4" s="41">
        <f t="shared" si="0"/>
        <v>105.45518282644106</v>
      </c>
      <c r="AS4" s="41">
        <f t="shared" si="0"/>
        <v>93.108949698295916</v>
      </c>
    </row>
    <row r="5" spans="1:45" x14ac:dyDescent="0.3">
      <c r="A5" s="2" t="s">
        <v>131</v>
      </c>
      <c r="D5" s="1"/>
      <c r="E5" s="1"/>
      <c r="F5" s="13" t="s">
        <v>3</v>
      </c>
      <c r="G5" s="13" t="s">
        <v>63</v>
      </c>
      <c r="H5" s="4"/>
      <c r="I5" s="4"/>
      <c r="J5" s="13" t="s">
        <v>54</v>
      </c>
      <c r="K5" s="13" t="s">
        <v>19</v>
      </c>
      <c r="L5" s="13">
        <v>0.57142899999999996</v>
      </c>
      <c r="M5" s="13">
        <v>5</v>
      </c>
      <c r="N5" s="13">
        <v>3.6669999999999998</v>
      </c>
      <c r="O5" s="13">
        <v>1.333</v>
      </c>
      <c r="P5" s="13">
        <v>5</v>
      </c>
      <c r="Q5" s="13" t="s">
        <v>51</v>
      </c>
      <c r="T5" s="19">
        <v>1</v>
      </c>
      <c r="U5" s="19">
        <v>384.44699100000003</v>
      </c>
      <c r="V5" s="19">
        <v>279.17279100000002</v>
      </c>
      <c r="W5" s="19">
        <v>243.93435700000001</v>
      </c>
      <c r="X5" s="19">
        <v>182.30973800000001</v>
      </c>
      <c r="Y5" s="19">
        <v>338.14367700000003</v>
      </c>
      <c r="AB5" s="19">
        <v>1</v>
      </c>
      <c r="AC5" s="19">
        <v>243.78779599999999</v>
      </c>
      <c r="AD5" s="19">
        <v>347.331818</v>
      </c>
      <c r="AE5" s="19">
        <v>387.76959199999999</v>
      </c>
      <c r="AI5" s="39" t="s">
        <v>84</v>
      </c>
      <c r="AJ5" s="39">
        <v>296.70143000000002</v>
      </c>
      <c r="AK5" s="39">
        <v>346.24862000000002</v>
      </c>
      <c r="AL5" s="39">
        <v>351.99581999999998</v>
      </c>
      <c r="AM5" s="39">
        <v>306.28311000000002</v>
      </c>
      <c r="AN5"/>
      <c r="AO5" s="39" t="s">
        <v>84</v>
      </c>
      <c r="AP5" s="39">
        <f t="shared" ref="AP5:AP8" si="1">(AJ5*100)/$AJ5</f>
        <v>100</v>
      </c>
      <c r="AQ5" s="39">
        <f t="shared" si="0"/>
        <v>116.69934317471944</v>
      </c>
      <c r="AR5" s="39">
        <f t="shared" si="0"/>
        <v>118.63637462077615</v>
      </c>
      <c r="AS5" s="39">
        <f t="shared" si="0"/>
        <v>103.22940135475585</v>
      </c>
    </row>
    <row r="6" spans="1:45" x14ac:dyDescent="0.3">
      <c r="D6" s="1"/>
      <c r="E6" s="1"/>
      <c r="F6" s="13" t="s">
        <v>2</v>
      </c>
      <c r="G6" s="13" t="s">
        <v>2</v>
      </c>
      <c r="H6" s="4"/>
      <c r="I6" s="4"/>
      <c r="J6" s="13" t="s">
        <v>81</v>
      </c>
      <c r="K6" s="13" t="s">
        <v>19</v>
      </c>
      <c r="L6" s="13" t="s">
        <v>51</v>
      </c>
      <c r="M6" s="13">
        <v>4.4000000000000004</v>
      </c>
      <c r="N6" s="13">
        <v>4.6669999999999998</v>
      </c>
      <c r="O6" s="13">
        <v>-0.26669999999999999</v>
      </c>
      <c r="P6" s="13">
        <v>7</v>
      </c>
      <c r="Q6" s="13" t="s">
        <v>51</v>
      </c>
      <c r="T6" s="19">
        <v>2</v>
      </c>
      <c r="U6" s="19">
        <v>269.18228099999999</v>
      </c>
      <c r="V6" s="19">
        <v>264.31021099999998</v>
      </c>
      <c r="W6" s="19">
        <v>243.532242</v>
      </c>
      <c r="X6" s="19">
        <v>226.55246</v>
      </c>
      <c r="Y6" s="19">
        <v>341.69326799999999</v>
      </c>
      <c r="AB6" s="19">
        <v>2</v>
      </c>
      <c r="AC6" s="19">
        <v>242.683762</v>
      </c>
      <c r="AD6" s="19">
        <v>362.08471700000001</v>
      </c>
      <c r="AE6" s="19">
        <v>380.47222900000003</v>
      </c>
      <c r="AI6" s="39" t="s">
        <v>85</v>
      </c>
      <c r="AJ6" s="39">
        <v>261.48527000000001</v>
      </c>
      <c r="AK6" s="39">
        <v>271.37013000000002</v>
      </c>
      <c r="AL6" s="39">
        <v>259.73293000000001</v>
      </c>
      <c r="AM6" s="39">
        <v>268.11297999999999</v>
      </c>
      <c r="AN6"/>
      <c r="AO6" s="39" t="s">
        <v>85</v>
      </c>
      <c r="AP6" s="39">
        <f t="shared" si="1"/>
        <v>100</v>
      </c>
      <c r="AQ6" s="39">
        <f t="shared" si="0"/>
        <v>103.78027412404531</v>
      </c>
      <c r="AR6" s="39">
        <f t="shared" si="0"/>
        <v>99.32985135262112</v>
      </c>
      <c r="AS6" s="39">
        <f t="shared" si="0"/>
        <v>102.53463990533768</v>
      </c>
    </row>
    <row r="7" spans="1:45" x14ac:dyDescent="0.3">
      <c r="A7" s="2" t="s">
        <v>24</v>
      </c>
      <c r="D7" s="1"/>
      <c r="E7" s="35"/>
      <c r="F7" s="13" t="s">
        <v>1</v>
      </c>
      <c r="G7" s="13" t="s">
        <v>23</v>
      </c>
      <c r="H7" s="4"/>
      <c r="I7" s="4"/>
      <c r="K7" s="1"/>
      <c r="L7" s="1"/>
      <c r="M7" s="1"/>
      <c r="N7" s="1"/>
      <c r="O7" s="4"/>
      <c r="P7" s="4"/>
      <c r="T7" s="19">
        <v>3</v>
      </c>
      <c r="U7" s="19">
        <v>279.05493200000001</v>
      </c>
      <c r="V7" s="19">
        <v>273.61029100000002</v>
      </c>
      <c r="W7" s="19">
        <v>240.85548399999999</v>
      </c>
      <c r="X7" s="19">
        <v>203.87962300000001</v>
      </c>
      <c r="Y7" s="19">
        <v>330.26419099999998</v>
      </c>
      <c r="AB7" s="19">
        <v>3</v>
      </c>
      <c r="AC7" s="19">
        <v>270.271637</v>
      </c>
      <c r="AD7" s="19">
        <v>352.134094</v>
      </c>
      <c r="AE7" s="19">
        <v>385.90566999999999</v>
      </c>
      <c r="AI7" s="39" t="s">
        <v>106</v>
      </c>
      <c r="AJ7" s="39">
        <v>207.74623</v>
      </c>
      <c r="AK7" s="39">
        <v>222.95740000000001</v>
      </c>
      <c r="AL7" s="39">
        <v>245.02647999999999</v>
      </c>
      <c r="AM7" s="39">
        <v>221.13606999999999</v>
      </c>
      <c r="AN7"/>
      <c r="AO7" s="39" t="s">
        <v>106</v>
      </c>
      <c r="AP7" s="39">
        <f t="shared" si="1"/>
        <v>100</v>
      </c>
      <c r="AQ7" s="39">
        <f t="shared" si="0"/>
        <v>107.32199568675688</v>
      </c>
      <c r="AR7" s="39">
        <f t="shared" si="0"/>
        <v>117.94509098913613</v>
      </c>
      <c r="AS7" s="39">
        <f t="shared" si="0"/>
        <v>106.44528663648914</v>
      </c>
    </row>
    <row r="8" spans="1:45" ht="16.2" thickBot="1" x14ac:dyDescent="0.35">
      <c r="D8" s="1"/>
      <c r="E8" s="35"/>
      <c r="F8" s="13"/>
      <c r="G8" s="13"/>
      <c r="H8" s="4"/>
      <c r="I8" s="4"/>
      <c r="K8" s="1"/>
      <c r="L8" s="1"/>
      <c r="M8" s="1"/>
      <c r="N8" s="1"/>
      <c r="T8" s="19">
        <v>4</v>
      </c>
      <c r="U8" s="19">
        <v>272.47247299999998</v>
      </c>
      <c r="V8" s="19">
        <v>271.79306000000003</v>
      </c>
      <c r="W8" s="19">
        <v>243.12048300000001</v>
      </c>
      <c r="X8" s="19">
        <v>174.93888899999999</v>
      </c>
      <c r="Y8" s="19">
        <v>306.11200000000002</v>
      </c>
      <c r="AB8" s="19">
        <v>4</v>
      </c>
      <c r="AC8" s="19">
        <v>264.49838299999999</v>
      </c>
      <c r="AD8" s="19">
        <v>355.94671599999998</v>
      </c>
      <c r="AE8" s="19">
        <v>386.78771999999998</v>
      </c>
      <c r="AI8" s="40" t="s">
        <v>107</v>
      </c>
      <c r="AJ8" s="40">
        <v>258.10433</v>
      </c>
      <c r="AK8" s="40">
        <v>227.09348</v>
      </c>
      <c r="AL8" s="40">
        <v>173.61850999999999</v>
      </c>
      <c r="AM8" s="40">
        <v>241.15198000000001</v>
      </c>
      <c r="AN8"/>
      <c r="AO8" s="40" t="s">
        <v>107</v>
      </c>
      <c r="AP8" s="40">
        <f t="shared" si="1"/>
        <v>100</v>
      </c>
      <c r="AQ8" s="40">
        <f t="shared" si="0"/>
        <v>87.985149261153424</v>
      </c>
      <c r="AR8" s="40">
        <f t="shared" si="0"/>
        <v>67.266794787983599</v>
      </c>
      <c r="AS8" s="40">
        <f t="shared" si="0"/>
        <v>93.43197768127331</v>
      </c>
    </row>
    <row r="9" spans="1:45" ht="16.2" thickTop="1" x14ac:dyDescent="0.3">
      <c r="A9" s="2" t="s">
        <v>25</v>
      </c>
      <c r="D9" s="1"/>
      <c r="E9" s="35"/>
      <c r="F9" s="13" t="s">
        <v>32</v>
      </c>
      <c r="G9" s="13"/>
      <c r="K9" s="1"/>
      <c r="L9" s="1"/>
      <c r="M9" s="1"/>
      <c r="N9" s="1"/>
      <c r="T9" s="19">
        <v>5</v>
      </c>
      <c r="U9" s="19">
        <v>275.02777099999997</v>
      </c>
      <c r="V9" s="19">
        <v>276.83071899999999</v>
      </c>
      <c r="W9" s="19">
        <v>242.51367200000001</v>
      </c>
      <c r="X9" s="19">
        <v>203.86840799999999</v>
      </c>
      <c r="Y9" s="19">
        <v>306.27743500000003</v>
      </c>
      <c r="AB9" s="19">
        <v>5</v>
      </c>
      <c r="AC9" s="19">
        <v>258.39932299999998</v>
      </c>
      <c r="AD9" s="19">
        <v>325.68832400000002</v>
      </c>
      <c r="AE9" s="19">
        <v>388.61917099999999</v>
      </c>
    </row>
    <row r="10" spans="1:45" x14ac:dyDescent="0.3">
      <c r="D10" s="1"/>
      <c r="E10" s="35"/>
      <c r="F10" s="13" t="s">
        <v>33</v>
      </c>
      <c r="G10" s="13" t="s">
        <v>34</v>
      </c>
      <c r="K10" s="1"/>
      <c r="L10" s="1"/>
      <c r="M10" s="1"/>
      <c r="N10" s="1"/>
      <c r="T10" s="19">
        <v>6</v>
      </c>
      <c r="U10" s="19">
        <v>267.05432100000002</v>
      </c>
      <c r="V10" s="19">
        <v>279.11694299999999</v>
      </c>
      <c r="W10" s="19">
        <v>242.80658</v>
      </c>
      <c r="X10" s="19">
        <v>201.766479</v>
      </c>
      <c r="Y10" s="19">
        <v>306.4151</v>
      </c>
      <c r="AB10" s="19">
        <v>6</v>
      </c>
      <c r="AC10" s="19">
        <v>270.01010100000002</v>
      </c>
      <c r="AD10" s="19">
        <v>342.57626299999998</v>
      </c>
      <c r="AE10" s="19">
        <v>392.84234600000002</v>
      </c>
    </row>
    <row r="11" spans="1:45" x14ac:dyDescent="0.3">
      <c r="A11" s="2" t="s">
        <v>26</v>
      </c>
      <c r="B11" s="2" t="s">
        <v>27</v>
      </c>
      <c r="C11" s="2" t="s">
        <v>28</v>
      </c>
      <c r="D11" s="1"/>
      <c r="E11" s="35"/>
      <c r="F11" s="13" t="s">
        <v>35</v>
      </c>
      <c r="G11" s="13" t="s">
        <v>36</v>
      </c>
      <c r="K11" s="1"/>
      <c r="L11" s="1"/>
      <c r="M11" s="1"/>
      <c r="N11" s="1"/>
      <c r="T11" s="19">
        <v>7</v>
      </c>
      <c r="U11" s="19">
        <v>285.80294800000001</v>
      </c>
      <c r="V11" s="19">
        <v>279.12619000000001</v>
      </c>
      <c r="W11" s="19">
        <v>242.15042099999999</v>
      </c>
      <c r="X11" s="19">
        <v>171.84518399999999</v>
      </c>
      <c r="Y11" s="19">
        <v>267.67019699999997</v>
      </c>
      <c r="AB11" s="19">
        <v>7</v>
      </c>
      <c r="AC11" s="19">
        <v>270.44506799999999</v>
      </c>
      <c r="AD11" s="19">
        <v>329.940674</v>
      </c>
      <c r="AE11" s="19">
        <v>385.88122600000003</v>
      </c>
    </row>
    <row r="12" spans="1:45" x14ac:dyDescent="0.3">
      <c r="D12" s="1"/>
      <c r="E12" s="35"/>
      <c r="F12" s="13" t="s">
        <v>37</v>
      </c>
      <c r="G12" s="13" t="s">
        <v>38</v>
      </c>
      <c r="K12" s="1"/>
      <c r="L12" s="1"/>
      <c r="M12" s="1"/>
      <c r="N12" s="1"/>
      <c r="T12" s="19">
        <v>8</v>
      </c>
      <c r="U12" s="19">
        <v>287.89315800000003</v>
      </c>
      <c r="V12" s="19">
        <v>273.81753500000002</v>
      </c>
      <c r="W12" s="19">
        <v>241.155914</v>
      </c>
      <c r="X12" s="19">
        <v>193.48539700000001</v>
      </c>
      <c r="Y12" s="19">
        <v>250.383713</v>
      </c>
      <c r="AB12" s="19">
        <v>8</v>
      </c>
      <c r="AC12" s="19">
        <v>261.70556599999998</v>
      </c>
      <c r="AD12" s="19">
        <v>347.03527800000001</v>
      </c>
      <c r="AE12" s="19">
        <v>388.121735</v>
      </c>
      <c r="AI12" s="29" t="s">
        <v>104</v>
      </c>
      <c r="AJ12" s="29"/>
      <c r="AK12" s="29"/>
      <c r="AL12" s="29"/>
      <c r="AM12" s="29"/>
      <c r="AN12"/>
      <c r="AO12" s="29" t="s">
        <v>104</v>
      </c>
      <c r="AP12" s="29"/>
      <c r="AQ12" s="29"/>
      <c r="AR12" s="29"/>
      <c r="AS12" s="29"/>
    </row>
    <row r="13" spans="1:45" ht="16.2" thickBot="1" x14ac:dyDescent="0.35">
      <c r="A13" s="2" t="s">
        <v>29</v>
      </c>
      <c r="B13" s="2" t="s">
        <v>30</v>
      </c>
      <c r="C13" s="2" t="s">
        <v>140</v>
      </c>
      <c r="D13" s="1"/>
      <c r="E13" s="35"/>
      <c r="F13" s="13" t="s">
        <v>39</v>
      </c>
      <c r="G13" s="13" t="s">
        <v>40</v>
      </c>
      <c r="K13" s="1"/>
      <c r="L13" s="1"/>
      <c r="M13" s="1"/>
      <c r="N13" s="1"/>
      <c r="T13" s="19">
        <v>9</v>
      </c>
      <c r="U13" s="19">
        <v>272.08502199999998</v>
      </c>
      <c r="V13" s="19">
        <v>287.29431199999999</v>
      </c>
      <c r="W13" s="19">
        <v>240.38674900000001</v>
      </c>
      <c r="X13" s="19">
        <v>176.001328</v>
      </c>
      <c r="Y13" s="19">
        <v>343.97204599999998</v>
      </c>
      <c r="AB13" s="19">
        <v>9</v>
      </c>
      <c r="AC13" s="19">
        <v>269.01119999999997</v>
      </c>
      <c r="AD13" s="19">
        <v>338.50030500000003</v>
      </c>
      <c r="AE13" s="19">
        <v>390.38952599999999</v>
      </c>
      <c r="AI13" s="37"/>
      <c r="AJ13" s="37"/>
      <c r="AK13" s="37"/>
      <c r="AL13" s="37"/>
      <c r="AM13" s="37"/>
      <c r="AN13"/>
      <c r="AO13" s="37"/>
      <c r="AP13" s="37"/>
      <c r="AQ13" s="37"/>
      <c r="AR13" s="37"/>
      <c r="AS13" s="37"/>
    </row>
    <row r="14" spans="1:45" ht="16.8" thickTop="1" thickBot="1" x14ac:dyDescent="0.35">
      <c r="D14" s="1"/>
      <c r="E14" s="35"/>
      <c r="F14" s="13" t="s">
        <v>41</v>
      </c>
      <c r="G14" s="13">
        <v>0.05</v>
      </c>
      <c r="K14" s="1"/>
      <c r="L14" s="1"/>
      <c r="M14" s="1"/>
      <c r="N14" s="1"/>
      <c r="T14" s="19">
        <v>10</v>
      </c>
      <c r="U14" s="19">
        <v>264.27444500000001</v>
      </c>
      <c r="V14" s="19">
        <v>280.76306199999999</v>
      </c>
      <c r="W14" s="19">
        <v>235.641571</v>
      </c>
      <c r="X14" s="19">
        <v>207.62316899999999</v>
      </c>
      <c r="Y14" s="19">
        <v>324.24652099999997</v>
      </c>
      <c r="AB14" s="19">
        <v>10</v>
      </c>
      <c r="AC14" s="19">
        <v>255.926727</v>
      </c>
      <c r="AD14" s="19">
        <v>352.58102400000001</v>
      </c>
      <c r="AE14" s="19">
        <v>380.63055400000002</v>
      </c>
      <c r="AI14" s="15" t="s">
        <v>57</v>
      </c>
      <c r="AJ14" s="15" t="s">
        <v>66</v>
      </c>
      <c r="AK14" s="15" t="s">
        <v>58</v>
      </c>
      <c r="AL14" s="15" t="s">
        <v>54</v>
      </c>
      <c r="AM14" s="15" t="s">
        <v>66</v>
      </c>
      <c r="AN14"/>
      <c r="AO14" s="15" t="s">
        <v>57</v>
      </c>
      <c r="AP14" s="15" t="s">
        <v>66</v>
      </c>
      <c r="AQ14" s="15" t="s">
        <v>58</v>
      </c>
      <c r="AR14" s="15" t="s">
        <v>54</v>
      </c>
      <c r="AS14" s="15" t="s">
        <v>66</v>
      </c>
    </row>
    <row r="15" spans="1:45" ht="16.2" thickTop="1" x14ac:dyDescent="0.3">
      <c r="D15" s="1"/>
      <c r="E15" s="35"/>
      <c r="F15" s="13"/>
      <c r="G15" s="13"/>
      <c r="K15" s="1"/>
      <c r="L15" s="1"/>
      <c r="M15" s="1"/>
      <c r="N15" s="1"/>
      <c r="T15" s="19">
        <v>11</v>
      </c>
      <c r="U15" s="19">
        <v>259.47946200000001</v>
      </c>
      <c r="V15" s="19">
        <v>263.74865699999998</v>
      </c>
      <c r="W15" s="19">
        <v>239.16570999999999</v>
      </c>
      <c r="X15" s="19">
        <v>188.619293</v>
      </c>
      <c r="Y15" s="19">
        <v>281.28259300000002</v>
      </c>
      <c r="AB15" s="19">
        <v>11</v>
      </c>
      <c r="AC15" s="19">
        <v>260.46298200000001</v>
      </c>
      <c r="AD15" s="19">
        <v>323.83502199999998</v>
      </c>
      <c r="AE15" s="19">
        <v>389.59097300000002</v>
      </c>
      <c r="AI15" s="39" t="s">
        <v>77</v>
      </c>
      <c r="AJ15" s="39">
        <v>252.64223999999999</v>
      </c>
      <c r="AK15" s="39">
        <v>247.59188</v>
      </c>
      <c r="AL15" s="39">
        <v>262.87878000000001</v>
      </c>
      <c r="AM15" s="39">
        <v>257.27330999999998</v>
      </c>
      <c r="AN15"/>
      <c r="AO15" s="39" t="s">
        <v>77</v>
      </c>
      <c r="AP15" s="41">
        <f>(AJ15*100)/$AJ15</f>
        <v>100</v>
      </c>
      <c r="AQ15" s="41">
        <f t="shared" ref="AQ15:AQ17" si="2">(AK15*100)/$AJ15</f>
        <v>98.000983525161914</v>
      </c>
      <c r="AR15" s="41">
        <f t="shared" ref="AR15:AR17" si="3">(AL15*100)/$AJ15</f>
        <v>104.05179276434535</v>
      </c>
      <c r="AS15" s="41">
        <f t="shared" ref="AS15:AS17" si="4">(AM15*100)/$AJ15</f>
        <v>101.83305452009925</v>
      </c>
    </row>
    <row r="16" spans="1:45" x14ac:dyDescent="0.3">
      <c r="D16" s="1"/>
      <c r="E16" s="1"/>
      <c r="F16" s="13" t="s">
        <v>42</v>
      </c>
      <c r="G16" s="13">
        <v>4</v>
      </c>
      <c r="K16" s="1"/>
      <c r="L16" s="1"/>
      <c r="M16" s="1"/>
      <c r="N16" s="1"/>
      <c r="T16" s="19">
        <v>12</v>
      </c>
      <c r="U16" s="19">
        <v>263.07171599999998</v>
      </c>
      <c r="V16" s="19">
        <v>277.26486199999999</v>
      </c>
      <c r="W16" s="19">
        <v>235.70863299999999</v>
      </c>
      <c r="X16" s="19">
        <v>220.538849</v>
      </c>
      <c r="Y16" s="19">
        <v>237.374619</v>
      </c>
      <c r="AB16" s="19">
        <v>12</v>
      </c>
      <c r="AC16" s="19">
        <v>267.84213299999999</v>
      </c>
      <c r="AD16" s="19">
        <v>333.99343900000002</v>
      </c>
      <c r="AE16" s="19">
        <v>388.67742900000002</v>
      </c>
      <c r="AI16" s="39" t="s">
        <v>78</v>
      </c>
      <c r="AJ16" s="39">
        <v>340.65998000000002</v>
      </c>
      <c r="AK16" s="39">
        <v>342.08843000000002</v>
      </c>
      <c r="AL16" s="39">
        <v>352.50738999999999</v>
      </c>
      <c r="AM16" s="39">
        <v>355.40338000000003</v>
      </c>
      <c r="AN16"/>
      <c r="AO16" s="39" t="s">
        <v>78</v>
      </c>
      <c r="AP16" s="39">
        <f t="shared" ref="AP16:AP17" si="5">(AJ16*100)/$AJ16</f>
        <v>100</v>
      </c>
      <c r="AQ16" s="39">
        <f t="shared" si="2"/>
        <v>100.41931840658242</v>
      </c>
      <c r="AR16" s="39">
        <f t="shared" si="3"/>
        <v>103.47778156976349</v>
      </c>
      <c r="AS16" s="39">
        <f t="shared" si="4"/>
        <v>104.32789316784438</v>
      </c>
    </row>
    <row r="17" spans="4:45" x14ac:dyDescent="0.3">
      <c r="D17" s="1"/>
      <c r="E17" s="1"/>
      <c r="F17" s="13" t="s">
        <v>43</v>
      </c>
      <c r="G17" s="13">
        <v>0</v>
      </c>
      <c r="K17" s="1"/>
      <c r="L17" s="1"/>
      <c r="M17" s="1"/>
      <c r="N17" s="1"/>
      <c r="T17" s="19">
        <v>13</v>
      </c>
      <c r="U17" s="19">
        <v>250.14419599999999</v>
      </c>
      <c r="V17" s="19">
        <v>255.51509100000001</v>
      </c>
      <c r="W17" s="19">
        <v>238.255585</v>
      </c>
      <c r="X17" s="19">
        <v>205.03623999999999</v>
      </c>
      <c r="Y17" s="19">
        <v>217.29960600000001</v>
      </c>
      <c r="AB17" s="19">
        <v>13</v>
      </c>
      <c r="AC17" s="19">
        <v>259.49194299999999</v>
      </c>
      <c r="AD17" s="19">
        <v>335.05972300000002</v>
      </c>
      <c r="AE17" s="19">
        <v>385.00824</v>
      </c>
      <c r="AI17" s="39" t="s">
        <v>79</v>
      </c>
      <c r="AJ17" s="39">
        <v>388.09866</v>
      </c>
      <c r="AK17" s="39">
        <v>391.88065</v>
      </c>
      <c r="AL17" s="39">
        <v>380.94112000000001</v>
      </c>
      <c r="AM17" s="39">
        <v>394.59174999999999</v>
      </c>
      <c r="AN17"/>
      <c r="AO17" s="39" t="s">
        <v>79</v>
      </c>
      <c r="AP17" s="39">
        <f t="shared" si="5"/>
        <v>100</v>
      </c>
      <c r="AQ17" s="39">
        <f t="shared" si="2"/>
        <v>100.97449189852911</v>
      </c>
      <c r="AR17" s="39">
        <f t="shared" si="3"/>
        <v>98.15574215072013</v>
      </c>
      <c r="AS17" s="39">
        <f t="shared" si="4"/>
        <v>101.67305138337761</v>
      </c>
    </row>
    <row r="18" spans="4:45" x14ac:dyDescent="0.3">
      <c r="D18" s="1"/>
      <c r="E18" s="1"/>
      <c r="F18" s="1"/>
      <c r="G18" s="1"/>
      <c r="K18" s="1"/>
      <c r="L18" s="1"/>
      <c r="M18" s="1"/>
      <c r="N18" s="1"/>
      <c r="T18" s="19">
        <v>14</v>
      </c>
      <c r="U18" s="19">
        <v>247.438187</v>
      </c>
      <c r="V18" s="19">
        <v>276.30209400000001</v>
      </c>
      <c r="W18" s="19">
        <v>240.230637</v>
      </c>
      <c r="X18" s="19">
        <v>280.49832199999997</v>
      </c>
      <c r="Y18" s="19">
        <v>266.808807</v>
      </c>
      <c r="AB18" s="19">
        <v>14</v>
      </c>
      <c r="AC18" s="19">
        <v>261.48968500000001</v>
      </c>
      <c r="AD18" s="19">
        <v>351.85571299999998</v>
      </c>
      <c r="AE18" s="19">
        <v>390.180969</v>
      </c>
      <c r="AI18" s="39"/>
      <c r="AJ18" s="39"/>
      <c r="AK18" s="39"/>
      <c r="AL18" s="39"/>
      <c r="AM18" s="39"/>
      <c r="AN18"/>
      <c r="AO18" s="39"/>
      <c r="AP18" s="39"/>
      <c r="AQ18" s="39"/>
      <c r="AR18" s="39"/>
      <c r="AS18" s="39"/>
    </row>
    <row r="19" spans="4:45" ht="16.2" thickBot="1" x14ac:dyDescent="0.35">
      <c r="D19" s="1"/>
      <c r="E19" s="1"/>
      <c r="F19" s="1"/>
      <c r="G19" s="1"/>
      <c r="K19" s="1"/>
      <c r="L19" s="1"/>
      <c r="M19" s="1"/>
      <c r="N19" s="1"/>
      <c r="T19" s="19">
        <v>15</v>
      </c>
      <c r="U19" s="19">
        <v>257.63403299999999</v>
      </c>
      <c r="V19" s="19">
        <v>277.99838299999999</v>
      </c>
      <c r="W19" s="19">
        <v>245.12312299999999</v>
      </c>
      <c r="X19" s="19">
        <v>339.34027099999997</v>
      </c>
      <c r="Y19" s="19">
        <v>289.82867399999998</v>
      </c>
      <c r="AB19" s="19">
        <v>15</v>
      </c>
      <c r="AC19" s="19">
        <v>253.81680299999999</v>
      </c>
      <c r="AD19" s="19">
        <v>339.55508400000002</v>
      </c>
      <c r="AE19" s="19">
        <v>393.94882200000001</v>
      </c>
      <c r="AI19" s="40"/>
      <c r="AJ19" s="40"/>
      <c r="AK19" s="40"/>
      <c r="AL19" s="40"/>
      <c r="AM19" s="40"/>
      <c r="AN19"/>
      <c r="AO19" s="40"/>
      <c r="AP19" s="40"/>
      <c r="AQ19" s="40"/>
      <c r="AR19" s="40"/>
      <c r="AS19" s="40"/>
    </row>
    <row r="20" spans="4:45" ht="16.2" thickTop="1" x14ac:dyDescent="0.3">
      <c r="D20" s="1"/>
      <c r="E20" s="1"/>
      <c r="F20" s="1"/>
      <c r="G20" s="1"/>
      <c r="K20" s="1"/>
      <c r="L20" s="1"/>
      <c r="M20" s="1"/>
      <c r="N20" s="1"/>
      <c r="T20" s="20">
        <v>16</v>
      </c>
      <c r="U20" s="21">
        <v>293.85354599999999</v>
      </c>
      <c r="V20" s="21">
        <v>275.89172400000001</v>
      </c>
      <c r="W20" s="21">
        <v>262.47299199999998</v>
      </c>
      <c r="X20" s="21">
        <v>198.250732</v>
      </c>
      <c r="Y20" s="21">
        <v>297.92169200000001</v>
      </c>
      <c r="AB20" s="20">
        <v>16</v>
      </c>
      <c r="AC20" s="21">
        <v>243.95890800000001</v>
      </c>
      <c r="AD20" s="21">
        <v>338.242279</v>
      </c>
      <c r="AE20" s="21">
        <v>392.88107300000001</v>
      </c>
    </row>
    <row r="21" spans="4:45" x14ac:dyDescent="0.3">
      <c r="D21" s="1"/>
      <c r="E21" s="1"/>
      <c r="F21" s="1"/>
      <c r="G21" s="1"/>
      <c r="K21" s="1"/>
      <c r="L21" s="1"/>
      <c r="M21" s="1"/>
      <c r="N21" s="1"/>
      <c r="T21" s="20">
        <v>17</v>
      </c>
      <c r="U21" s="21">
        <v>260.98086499999999</v>
      </c>
      <c r="V21" s="21">
        <v>276.60607900000002</v>
      </c>
      <c r="W21" s="21">
        <v>271.99115</v>
      </c>
      <c r="X21" s="21">
        <v>227.04158000000001</v>
      </c>
      <c r="Y21" s="21">
        <v>310.73904399999998</v>
      </c>
      <c r="AB21" s="20">
        <v>17</v>
      </c>
      <c r="AC21" s="21">
        <v>257.018036</v>
      </c>
      <c r="AD21" s="21">
        <v>354.30578600000001</v>
      </c>
      <c r="AE21" s="21">
        <v>391.19207799999998</v>
      </c>
    </row>
    <row r="22" spans="4:45" x14ac:dyDescent="0.3">
      <c r="D22" s="1"/>
      <c r="E22" s="1"/>
      <c r="F22" s="32" t="s">
        <v>143</v>
      </c>
      <c r="G22" s="32"/>
      <c r="H22" s="32"/>
      <c r="I22" s="32"/>
      <c r="J22" s="32"/>
      <c r="K22" s="32"/>
      <c r="L22" s="32"/>
      <c r="M22" s="32"/>
      <c r="N22" s="1"/>
      <c r="T22" s="20">
        <v>18</v>
      </c>
      <c r="U22" s="21">
        <v>267.12210099999999</v>
      </c>
      <c r="V22" s="21">
        <v>275.61352499999998</v>
      </c>
      <c r="W22" s="21">
        <v>265.68008400000002</v>
      </c>
      <c r="X22" s="21">
        <v>214.449173</v>
      </c>
      <c r="Y22" s="21">
        <v>235.20680200000001</v>
      </c>
      <c r="AB22" s="20">
        <v>18</v>
      </c>
      <c r="AC22" s="21">
        <v>252.14913899999999</v>
      </c>
      <c r="AD22" s="21">
        <v>358.482574</v>
      </c>
      <c r="AE22" s="21">
        <v>391.62493899999998</v>
      </c>
    </row>
    <row r="23" spans="4:45" x14ac:dyDescent="0.3">
      <c r="D23" s="1"/>
      <c r="E23" s="1"/>
      <c r="F23" s="1"/>
      <c r="G23" s="1"/>
      <c r="K23" s="1"/>
      <c r="L23" s="1"/>
      <c r="M23" s="1"/>
      <c r="N23" s="1"/>
      <c r="T23" s="20">
        <v>19</v>
      </c>
      <c r="U23" s="21">
        <v>256.76767000000001</v>
      </c>
      <c r="V23" s="21">
        <v>274.91342200000003</v>
      </c>
      <c r="W23" s="21">
        <v>279.90643299999999</v>
      </c>
      <c r="X23" s="21">
        <v>227.246658</v>
      </c>
      <c r="Y23" s="21">
        <v>254.12851000000001</v>
      </c>
      <c r="AB23" s="20">
        <v>19</v>
      </c>
      <c r="AC23" s="21">
        <v>248.944153</v>
      </c>
      <c r="AD23" s="21">
        <v>347.78866599999998</v>
      </c>
      <c r="AE23" s="21">
        <v>374.968231</v>
      </c>
    </row>
    <row r="24" spans="4:45" x14ac:dyDescent="0.3">
      <c r="D24" s="1"/>
      <c r="E24" s="1"/>
      <c r="F24" s="1"/>
      <c r="G24" s="1"/>
      <c r="K24" s="1"/>
      <c r="L24" s="1"/>
      <c r="M24" s="1"/>
      <c r="N24" s="1"/>
      <c r="T24" s="20">
        <v>20</v>
      </c>
      <c r="U24" s="21">
        <v>265.07156400000002</v>
      </c>
      <c r="V24" s="21">
        <v>279.34664900000001</v>
      </c>
      <c r="W24" s="21">
        <v>277.17800899999997</v>
      </c>
      <c r="X24" s="21">
        <v>216.071518</v>
      </c>
      <c r="Y24" s="21">
        <v>208.192825</v>
      </c>
      <c r="AB24" s="20">
        <v>20</v>
      </c>
      <c r="AC24" s="21">
        <v>265.65869099999998</v>
      </c>
      <c r="AD24" s="21">
        <v>355.74221799999998</v>
      </c>
      <c r="AE24" s="21">
        <v>392.90786700000001</v>
      </c>
    </row>
    <row r="25" spans="4:45" x14ac:dyDescent="0.3">
      <c r="D25" s="1"/>
      <c r="E25" s="1"/>
      <c r="F25" s="1" t="s">
        <v>26</v>
      </c>
      <c r="G25" s="1" t="s">
        <v>30</v>
      </c>
      <c r="H25" s="2" t="s">
        <v>181</v>
      </c>
      <c r="K25" s="1"/>
      <c r="L25" s="1"/>
      <c r="M25" s="1"/>
      <c r="N25" s="1"/>
      <c r="T25" s="20">
        <v>21</v>
      </c>
      <c r="U25" s="21">
        <v>318.27020299999998</v>
      </c>
      <c r="V25" s="21">
        <v>275.32687399999998</v>
      </c>
      <c r="W25" s="21">
        <v>270.07363900000001</v>
      </c>
      <c r="X25" s="21">
        <v>309.56835899999999</v>
      </c>
      <c r="Y25" s="21">
        <v>201.178528</v>
      </c>
      <c r="AB25" s="20">
        <v>21</v>
      </c>
      <c r="AC25" s="21">
        <v>259.58840900000001</v>
      </c>
      <c r="AD25" s="21">
        <v>348.75933800000001</v>
      </c>
      <c r="AE25" s="21">
        <v>392.65917999999999</v>
      </c>
    </row>
    <row r="26" spans="4:45" x14ac:dyDescent="0.3">
      <c r="D26" s="1"/>
      <c r="E26" s="1"/>
      <c r="F26" s="1"/>
      <c r="G26" s="1"/>
      <c r="K26" s="1"/>
      <c r="L26" s="1"/>
      <c r="M26" s="1"/>
      <c r="N26" s="1"/>
      <c r="T26" s="20">
        <v>22</v>
      </c>
      <c r="U26" s="21">
        <v>281.342896</v>
      </c>
      <c r="V26" s="21">
        <v>274.86627199999998</v>
      </c>
      <c r="W26" s="21">
        <v>270.238922</v>
      </c>
      <c r="X26" s="21">
        <v>237.880234</v>
      </c>
      <c r="Y26" s="21">
        <v>191.74342300000001</v>
      </c>
      <c r="AB26" s="20">
        <v>22</v>
      </c>
      <c r="AC26" s="21">
        <v>272.06286599999999</v>
      </c>
      <c r="AD26" s="21">
        <v>338.85977200000002</v>
      </c>
      <c r="AE26" s="21">
        <v>398.78482100000002</v>
      </c>
    </row>
    <row r="27" spans="4:45" x14ac:dyDescent="0.3">
      <c r="D27" s="1"/>
      <c r="E27" s="1"/>
      <c r="F27" s="1" t="s">
        <v>29</v>
      </c>
      <c r="G27" s="1" t="s">
        <v>30</v>
      </c>
      <c r="H27" s="2" t="s">
        <v>182</v>
      </c>
      <c r="K27" s="1"/>
      <c r="L27" s="1"/>
      <c r="M27" s="1"/>
      <c r="N27" s="1"/>
      <c r="T27" s="20">
        <v>23</v>
      </c>
      <c r="U27" s="21">
        <v>276.75610399999999</v>
      </c>
      <c r="V27" s="21">
        <v>276.79995700000001</v>
      </c>
      <c r="W27" s="21">
        <v>280.71963499999998</v>
      </c>
      <c r="X27" s="21">
        <v>332.562408</v>
      </c>
      <c r="Y27" s="21">
        <v>176.95254499999999</v>
      </c>
      <c r="AB27" s="20">
        <v>23</v>
      </c>
      <c r="AC27" s="21">
        <v>263.61792000000003</v>
      </c>
      <c r="AD27" s="21">
        <v>325.79208399999999</v>
      </c>
      <c r="AE27" s="21">
        <v>388.22943099999998</v>
      </c>
    </row>
    <row r="28" spans="4:45" x14ac:dyDescent="0.3">
      <c r="D28" s="1"/>
      <c r="E28" s="1"/>
      <c r="F28" s="1"/>
      <c r="G28" s="1"/>
      <c r="K28" s="1"/>
      <c r="L28" s="1"/>
      <c r="M28" s="1"/>
      <c r="N28" s="1"/>
      <c r="T28" s="20">
        <v>24</v>
      </c>
      <c r="U28" s="21">
        <v>273.513306</v>
      </c>
      <c r="V28" s="21">
        <v>278.98373400000003</v>
      </c>
      <c r="W28" s="21">
        <v>249.74391199999999</v>
      </c>
      <c r="X28" s="21">
        <v>333.06454500000001</v>
      </c>
      <c r="Y28" s="21">
        <v>184.134445</v>
      </c>
      <c r="AB28" s="20">
        <v>24</v>
      </c>
      <c r="AC28" s="21">
        <v>269.83670000000001</v>
      </c>
      <c r="AD28" s="21">
        <v>342.77273600000001</v>
      </c>
      <c r="AE28" s="21">
        <v>366.37982199999999</v>
      </c>
    </row>
    <row r="29" spans="4:45" x14ac:dyDescent="0.3">
      <c r="D29" s="1"/>
      <c r="E29" s="1"/>
      <c r="F29" s="1" t="s">
        <v>157</v>
      </c>
      <c r="G29" s="1" t="s">
        <v>149</v>
      </c>
      <c r="H29" s="2" t="s">
        <v>150</v>
      </c>
      <c r="I29" s="2" t="s">
        <v>158</v>
      </c>
      <c r="J29" s="2" t="s">
        <v>159</v>
      </c>
      <c r="K29" s="1" t="s">
        <v>160</v>
      </c>
      <c r="L29" s="1"/>
      <c r="M29" s="1"/>
      <c r="N29" s="1"/>
      <c r="T29" s="20">
        <v>25</v>
      </c>
      <c r="U29" s="21">
        <v>300.43609600000002</v>
      </c>
      <c r="V29" s="21">
        <v>273.31265300000001</v>
      </c>
      <c r="W29" s="21">
        <v>247.17860400000001</v>
      </c>
      <c r="X29" s="21">
        <v>329.36239599999999</v>
      </c>
      <c r="Y29" s="21">
        <v>189.270218</v>
      </c>
      <c r="AB29" s="20">
        <v>25</v>
      </c>
      <c r="AC29" s="21">
        <v>241.34625199999999</v>
      </c>
      <c r="AD29" s="21">
        <v>343.64782700000001</v>
      </c>
      <c r="AE29" s="21">
        <v>380.23129299999999</v>
      </c>
    </row>
    <row r="30" spans="4:45" x14ac:dyDescent="0.3">
      <c r="D30" s="1"/>
      <c r="E30" s="1"/>
      <c r="F30" s="1" t="s">
        <v>63</v>
      </c>
      <c r="G30" s="1">
        <v>5</v>
      </c>
      <c r="H30" s="2">
        <v>0</v>
      </c>
      <c r="I30" s="2">
        <v>104.136</v>
      </c>
      <c r="J30" s="2">
        <v>10.363</v>
      </c>
      <c r="K30" s="1">
        <v>4.6340000000000003</v>
      </c>
      <c r="L30" s="1"/>
      <c r="M30" s="1"/>
      <c r="N30" s="1"/>
      <c r="T30" s="20">
        <v>26</v>
      </c>
      <c r="U30" s="21">
        <v>280.40039100000001</v>
      </c>
      <c r="V30" s="21">
        <v>282.63079800000003</v>
      </c>
      <c r="W30" s="21">
        <v>257.979401</v>
      </c>
      <c r="X30" s="21">
        <v>345.37673999999998</v>
      </c>
      <c r="Y30" s="21">
        <v>190.37915000000001</v>
      </c>
      <c r="AB30" s="20">
        <v>26</v>
      </c>
      <c r="AC30" s="21">
        <v>254.06779499999999</v>
      </c>
      <c r="AD30" s="21">
        <v>343.093323</v>
      </c>
      <c r="AE30" s="21">
        <v>366.165527</v>
      </c>
    </row>
    <row r="31" spans="4:45" x14ac:dyDescent="0.3">
      <c r="D31" s="1"/>
      <c r="E31" s="1"/>
      <c r="F31" s="1" t="s">
        <v>23</v>
      </c>
      <c r="G31" s="1">
        <v>3</v>
      </c>
      <c r="H31" s="2">
        <v>0</v>
      </c>
      <c r="I31" s="2">
        <v>99.798000000000002</v>
      </c>
      <c r="J31" s="2">
        <v>1.581</v>
      </c>
      <c r="K31" s="1">
        <v>0.91300000000000003</v>
      </c>
      <c r="L31" s="1"/>
      <c r="M31" s="1"/>
      <c r="N31" s="1"/>
      <c r="T31" s="20">
        <v>27</v>
      </c>
      <c r="U31" s="21">
        <v>296.07562300000001</v>
      </c>
      <c r="V31" s="21">
        <v>275.29144300000002</v>
      </c>
      <c r="W31" s="21">
        <v>251.81135599999999</v>
      </c>
      <c r="X31" s="21">
        <v>349.67865</v>
      </c>
      <c r="Y31" s="21">
        <v>191.38232400000001</v>
      </c>
      <c r="AB31" s="20">
        <v>27</v>
      </c>
      <c r="AC31" s="21">
        <v>257.44476300000002</v>
      </c>
      <c r="AD31" s="21">
        <v>338.802277</v>
      </c>
      <c r="AE31" s="21">
        <v>389.198395</v>
      </c>
    </row>
    <row r="32" spans="4:45" x14ac:dyDescent="0.3">
      <c r="D32" s="1"/>
      <c r="E32" s="1"/>
      <c r="F32" s="1"/>
      <c r="G32" s="1"/>
      <c r="K32" s="1"/>
      <c r="L32" s="1"/>
      <c r="T32" s="20">
        <v>28</v>
      </c>
      <c r="U32" s="21">
        <v>296.51309199999997</v>
      </c>
      <c r="V32" s="21">
        <v>279.171448</v>
      </c>
      <c r="W32" s="21">
        <v>240.799713</v>
      </c>
      <c r="X32" s="21">
        <v>254.066971</v>
      </c>
      <c r="Y32" s="21">
        <v>189.32290599999999</v>
      </c>
      <c r="AB32" s="20">
        <v>28</v>
      </c>
      <c r="AC32" s="21">
        <v>250.824051</v>
      </c>
      <c r="AD32" s="21">
        <v>348.68258700000001</v>
      </c>
      <c r="AE32" s="21">
        <v>376.73266599999999</v>
      </c>
    </row>
    <row r="33" spans="4:31" x14ac:dyDescent="0.3">
      <c r="D33" s="1"/>
      <c r="E33" s="1"/>
      <c r="F33" s="1" t="s">
        <v>161</v>
      </c>
      <c r="G33" s="1">
        <v>4.3380000000000001</v>
      </c>
      <c r="T33" s="20">
        <v>29</v>
      </c>
      <c r="U33" s="21">
        <v>279.11346400000002</v>
      </c>
      <c r="V33" s="21">
        <v>280.23043799999999</v>
      </c>
      <c r="W33" s="21">
        <v>239.73696899999999</v>
      </c>
      <c r="X33" s="21">
        <v>340.55490099999997</v>
      </c>
      <c r="Y33" s="21">
        <v>185.844864</v>
      </c>
      <c r="AB33" s="20">
        <v>29</v>
      </c>
      <c r="AC33" s="21">
        <v>258.44055200000003</v>
      </c>
      <c r="AD33" s="21">
        <v>357.84558099999998</v>
      </c>
      <c r="AE33" s="21">
        <v>387.126801</v>
      </c>
    </row>
    <row r="34" spans="4:31" x14ac:dyDescent="0.3">
      <c r="D34" s="1"/>
      <c r="E34" s="1"/>
      <c r="F34" s="1"/>
      <c r="G34" s="1"/>
      <c r="T34" s="20">
        <v>30</v>
      </c>
      <c r="U34" s="21">
        <v>279.23767099999998</v>
      </c>
      <c r="V34" s="21">
        <v>272.584137</v>
      </c>
      <c r="W34" s="21">
        <v>245.17271400000001</v>
      </c>
      <c r="X34" s="21">
        <v>340.20730600000002</v>
      </c>
      <c r="Y34" s="21">
        <v>189.021637</v>
      </c>
      <c r="AB34" s="20">
        <v>30</v>
      </c>
      <c r="AC34" s="21">
        <v>261.930969</v>
      </c>
      <c r="AD34" s="21">
        <v>358.08255000000003</v>
      </c>
      <c r="AE34" s="21">
        <v>391.86648600000001</v>
      </c>
    </row>
    <row r="35" spans="4:31" x14ac:dyDescent="0.3">
      <c r="D35" s="1"/>
      <c r="E35" s="1"/>
      <c r="F35" s="1" t="s">
        <v>183</v>
      </c>
      <c r="G35" s="1"/>
      <c r="T35" s="20">
        <v>31</v>
      </c>
      <c r="U35" s="21">
        <v>248.83807400000001</v>
      </c>
      <c r="V35" s="21">
        <v>280.17105099999998</v>
      </c>
      <c r="W35" s="21">
        <v>245.92399599999999</v>
      </c>
      <c r="X35" s="21">
        <v>292.15197799999999</v>
      </c>
      <c r="Y35" s="21">
        <v>256.59759500000001</v>
      </c>
      <c r="AB35" s="42">
        <v>31</v>
      </c>
      <c r="AC35" s="21">
        <v>258.23584</v>
      </c>
      <c r="AD35" s="21">
        <v>359.79922499999998</v>
      </c>
      <c r="AE35" s="21">
        <v>392.11245700000001</v>
      </c>
    </row>
    <row r="36" spans="4:31" x14ac:dyDescent="0.3">
      <c r="D36" s="1"/>
      <c r="E36" s="1"/>
      <c r="F36" s="1"/>
      <c r="G36" s="1"/>
      <c r="T36" s="19">
        <v>32</v>
      </c>
      <c r="U36" s="21">
        <v>274.97778299999999</v>
      </c>
      <c r="V36" s="21">
        <v>264.10730000000001</v>
      </c>
      <c r="W36" s="21">
        <v>246.05355800000001</v>
      </c>
      <c r="X36" s="21">
        <v>234.586502</v>
      </c>
      <c r="Y36" s="21">
        <v>302.90173299999998</v>
      </c>
      <c r="AB36" s="42">
        <v>32</v>
      </c>
      <c r="AC36" s="21">
        <v>258.42065400000001</v>
      </c>
      <c r="AD36" s="21">
        <v>360.67517099999998</v>
      </c>
      <c r="AE36" s="21">
        <v>386.71691900000002</v>
      </c>
    </row>
    <row r="37" spans="4:31" x14ac:dyDescent="0.3">
      <c r="D37" s="1"/>
      <c r="E37" s="1"/>
      <c r="F37" s="1" t="s">
        <v>184</v>
      </c>
      <c r="G37" s="1"/>
      <c r="T37" s="19">
        <v>33</v>
      </c>
      <c r="U37" s="21">
        <v>272.42550699999998</v>
      </c>
      <c r="V37" s="19">
        <v>273.16778599999998</v>
      </c>
      <c r="W37" s="21">
        <v>267.37802099999999</v>
      </c>
      <c r="X37" s="21">
        <v>212.07548499999999</v>
      </c>
      <c r="Y37" s="21">
        <v>198.17884799999999</v>
      </c>
      <c r="AB37" s="42">
        <v>33</v>
      </c>
      <c r="AC37" s="21">
        <v>255.51205400000001</v>
      </c>
      <c r="AD37" s="21">
        <v>353.51248199999998</v>
      </c>
      <c r="AE37" s="21">
        <v>385.76406900000001</v>
      </c>
    </row>
    <row r="38" spans="4:31" x14ac:dyDescent="0.3">
      <c r="D38" s="1"/>
      <c r="E38" s="1"/>
      <c r="F38" s="1"/>
      <c r="G38" s="1"/>
      <c r="T38" s="19">
        <v>34</v>
      </c>
      <c r="U38" s="21">
        <v>264.99804699999999</v>
      </c>
      <c r="V38" s="19">
        <v>273.23358200000001</v>
      </c>
      <c r="W38" s="21">
        <v>271.79864500000002</v>
      </c>
      <c r="X38" s="21">
        <v>208.39389</v>
      </c>
      <c r="Y38" s="21">
        <v>310.65734900000001</v>
      </c>
      <c r="AB38" s="42">
        <v>34</v>
      </c>
      <c r="AC38" s="21">
        <v>257.77947999999998</v>
      </c>
      <c r="AD38" s="21">
        <v>349.44808999999998</v>
      </c>
      <c r="AE38" s="21">
        <v>379.29077100000001</v>
      </c>
    </row>
    <row r="39" spans="4:31" x14ac:dyDescent="0.3">
      <c r="D39" s="1"/>
      <c r="E39" s="1"/>
      <c r="F39" s="1"/>
      <c r="G39" s="1"/>
      <c r="T39" s="19">
        <v>35</v>
      </c>
      <c r="U39" s="21">
        <v>261.87383999999997</v>
      </c>
      <c r="V39" s="19">
        <v>276.05654900000002</v>
      </c>
      <c r="W39" s="21">
        <v>265.13937399999998</v>
      </c>
      <c r="X39" s="21">
        <v>179.05682400000001</v>
      </c>
      <c r="Y39" s="21">
        <v>186.61303699999999</v>
      </c>
      <c r="AB39" s="42">
        <v>35</v>
      </c>
      <c r="AC39" s="21">
        <v>255.87434400000001</v>
      </c>
      <c r="AD39" s="21">
        <v>349.63864100000001</v>
      </c>
      <c r="AE39" s="21">
        <v>381.100189</v>
      </c>
    </row>
    <row r="40" spans="4:31" x14ac:dyDescent="0.3">
      <c r="D40" s="1"/>
      <c r="E40" s="1"/>
      <c r="F40" s="1"/>
      <c r="G40" s="1"/>
      <c r="T40" s="19">
        <v>36</v>
      </c>
      <c r="U40" s="21">
        <v>261.08175699999998</v>
      </c>
      <c r="V40" s="19">
        <v>276.12152099999997</v>
      </c>
      <c r="W40" s="21">
        <v>260.16729700000002</v>
      </c>
      <c r="X40" s="21">
        <v>201.142349</v>
      </c>
      <c r="Y40" s="21">
        <v>283.09442100000001</v>
      </c>
      <c r="AB40" s="42">
        <v>36</v>
      </c>
      <c r="AC40" s="21">
        <v>253.40536499999999</v>
      </c>
      <c r="AD40" s="21">
        <v>353.174622</v>
      </c>
      <c r="AE40" s="21">
        <v>390.570404</v>
      </c>
    </row>
    <row r="41" spans="4:31" x14ac:dyDescent="0.3">
      <c r="D41" s="1"/>
      <c r="E41" s="1"/>
      <c r="F41" s="1"/>
      <c r="G41" s="1"/>
      <c r="T41" s="19">
        <v>37</v>
      </c>
      <c r="U41" s="21">
        <v>257.55831899999998</v>
      </c>
      <c r="V41" s="19">
        <v>276.57473800000002</v>
      </c>
      <c r="W41" s="21">
        <v>239.01791399999999</v>
      </c>
      <c r="X41" s="21">
        <v>255.095932</v>
      </c>
      <c r="Y41" s="21">
        <v>185.68563800000001</v>
      </c>
      <c r="AB41" s="42">
        <v>37</v>
      </c>
      <c r="AC41" s="21">
        <v>245.52815200000001</v>
      </c>
      <c r="AD41" s="21">
        <v>352.37979100000001</v>
      </c>
      <c r="AE41" s="21">
        <v>391.83084100000002</v>
      </c>
    </row>
    <row r="42" spans="4:31" x14ac:dyDescent="0.3">
      <c r="D42" s="1"/>
      <c r="E42" s="1"/>
      <c r="F42" s="1"/>
      <c r="G42" s="1"/>
      <c r="T42" s="19">
        <v>38</v>
      </c>
      <c r="U42" s="21">
        <v>253.37973</v>
      </c>
      <c r="V42" s="19">
        <v>280.30767800000001</v>
      </c>
      <c r="W42" s="21">
        <v>245.26000999999999</v>
      </c>
      <c r="X42" s="21">
        <v>208.537643</v>
      </c>
      <c r="Y42" s="21">
        <v>259.32775900000001</v>
      </c>
      <c r="AB42" s="42">
        <v>38</v>
      </c>
      <c r="AC42" s="21">
        <v>250.77398700000001</v>
      </c>
      <c r="AD42" s="21">
        <v>332.38305700000001</v>
      </c>
      <c r="AE42" s="21">
        <v>382.66479500000003</v>
      </c>
    </row>
    <row r="43" spans="4:31" x14ac:dyDescent="0.3">
      <c r="D43" s="1"/>
      <c r="E43" s="1"/>
      <c r="F43" s="1"/>
      <c r="G43" s="1"/>
      <c r="T43" s="19">
        <v>39</v>
      </c>
      <c r="U43" s="21">
        <v>261.27533</v>
      </c>
      <c r="V43" s="19">
        <v>281.966858</v>
      </c>
      <c r="W43" s="21">
        <v>246.68705700000001</v>
      </c>
      <c r="X43" s="21">
        <v>196.99185199999999</v>
      </c>
      <c r="Y43" s="21">
        <v>324.98455799999999</v>
      </c>
      <c r="AB43" s="42">
        <v>39</v>
      </c>
      <c r="AC43" s="21">
        <v>257.36325099999999</v>
      </c>
      <c r="AD43" s="21">
        <v>349.02514600000001</v>
      </c>
      <c r="AE43" s="21">
        <v>384.15093999999999</v>
      </c>
    </row>
    <row r="44" spans="4:31" x14ac:dyDescent="0.3">
      <c r="D44" s="1"/>
      <c r="E44" s="1"/>
      <c r="F44" s="1"/>
      <c r="G44" s="1"/>
      <c r="T44" s="19">
        <v>40</v>
      </c>
      <c r="U44" s="21">
        <v>261.44534299999998</v>
      </c>
      <c r="V44" s="19">
        <v>294.67108200000001</v>
      </c>
      <c r="W44" s="21">
        <v>248.22718800000001</v>
      </c>
      <c r="X44" s="19">
        <v>201.64442399999999</v>
      </c>
      <c r="Y44" s="21">
        <v>325.83075000000002</v>
      </c>
      <c r="AB44" s="42">
        <v>40</v>
      </c>
      <c r="AC44" s="21">
        <v>253.16516100000001</v>
      </c>
      <c r="AD44" s="21">
        <v>342.84115600000001</v>
      </c>
      <c r="AE44" s="21">
        <v>388.33166499999999</v>
      </c>
    </row>
    <row r="45" spans="4:31" x14ac:dyDescent="0.3">
      <c r="D45" s="1"/>
      <c r="E45" s="1"/>
      <c r="F45" s="1"/>
      <c r="G45" s="1"/>
      <c r="T45" s="19">
        <v>41</v>
      </c>
      <c r="U45" s="21">
        <v>259.36166400000002</v>
      </c>
      <c r="V45" s="19">
        <v>282.81964099999999</v>
      </c>
      <c r="W45" s="21">
        <v>248.91755699999999</v>
      </c>
      <c r="X45" s="19">
        <v>326.450287</v>
      </c>
      <c r="Y45" s="19">
        <v>342.93746900000002</v>
      </c>
      <c r="AB45" s="42">
        <v>41</v>
      </c>
      <c r="AC45" s="21">
        <v>238.22709699999999</v>
      </c>
      <c r="AD45" s="21">
        <v>334.99688700000002</v>
      </c>
      <c r="AE45" s="21">
        <v>380.58023100000003</v>
      </c>
    </row>
    <row r="46" spans="4:31" x14ac:dyDescent="0.3">
      <c r="D46" s="1"/>
      <c r="E46" s="1"/>
      <c r="F46" s="1"/>
      <c r="G46" s="1"/>
      <c r="T46" s="19">
        <v>42</v>
      </c>
      <c r="U46" s="21">
        <v>253.82681299999999</v>
      </c>
      <c r="V46" s="19">
        <v>271.35031099999998</v>
      </c>
      <c r="W46" s="21">
        <v>231.517349</v>
      </c>
      <c r="X46" s="19">
        <v>219.40368699999999</v>
      </c>
      <c r="Y46" s="19">
        <v>329.46163899999999</v>
      </c>
      <c r="AB46" s="42">
        <v>42</v>
      </c>
      <c r="AC46" s="21">
        <v>245.063614</v>
      </c>
      <c r="AD46" s="21">
        <v>327.34765599999997</v>
      </c>
      <c r="AE46" s="21">
        <v>381.06723</v>
      </c>
    </row>
    <row r="47" spans="4:31" x14ac:dyDescent="0.3">
      <c r="D47" s="1"/>
      <c r="E47" s="1"/>
      <c r="F47" s="1"/>
      <c r="G47" s="1"/>
      <c r="T47" s="19">
        <v>43</v>
      </c>
      <c r="U47" s="21">
        <v>254.958878</v>
      </c>
      <c r="V47" s="19">
        <v>270.07611100000003</v>
      </c>
      <c r="W47" s="21">
        <v>239.32360800000001</v>
      </c>
      <c r="X47" s="19">
        <v>219.62884500000001</v>
      </c>
      <c r="Y47" s="19">
        <v>322.04070999999999</v>
      </c>
      <c r="AB47" s="19">
        <v>43</v>
      </c>
      <c r="AC47" s="21">
        <v>250.59562700000001</v>
      </c>
      <c r="AD47" s="21">
        <v>344.58514400000001</v>
      </c>
      <c r="AE47" s="21">
        <v>387.70275900000001</v>
      </c>
    </row>
    <row r="48" spans="4:31" x14ac:dyDescent="0.3">
      <c r="D48" s="1"/>
      <c r="E48" s="1"/>
      <c r="F48" s="1"/>
      <c r="G48" s="1"/>
      <c r="T48" s="19">
        <v>44</v>
      </c>
      <c r="U48" s="21">
        <v>266.79080199999999</v>
      </c>
      <c r="V48" s="19">
        <v>281.77398699999998</v>
      </c>
      <c r="W48" s="21">
        <v>238.26478599999999</v>
      </c>
      <c r="X48" s="19">
        <v>190.48381000000001</v>
      </c>
      <c r="Y48" s="19">
        <v>336.29202299999997</v>
      </c>
      <c r="AB48" s="19">
        <v>44</v>
      </c>
      <c r="AC48" s="21">
        <v>250.31332399999999</v>
      </c>
      <c r="AD48" s="21">
        <v>347.46447799999999</v>
      </c>
      <c r="AE48" s="21">
        <v>389.00030500000003</v>
      </c>
    </row>
    <row r="49" spans="4:31" x14ac:dyDescent="0.3">
      <c r="D49" s="1"/>
      <c r="E49" s="1"/>
      <c r="F49" s="1"/>
      <c r="G49" s="1"/>
      <c r="T49" s="19">
        <v>45</v>
      </c>
      <c r="U49" s="21">
        <v>257.15237400000001</v>
      </c>
      <c r="V49" s="19">
        <v>272.827606</v>
      </c>
      <c r="W49" s="21">
        <v>263.779449</v>
      </c>
      <c r="X49" s="19">
        <v>250.345291</v>
      </c>
      <c r="Y49" s="19">
        <v>327.514252</v>
      </c>
      <c r="AB49" s="19">
        <v>45</v>
      </c>
      <c r="AC49" s="21">
        <v>258.91561899999999</v>
      </c>
      <c r="AD49" s="21">
        <v>352.88586400000003</v>
      </c>
      <c r="AE49" s="21">
        <v>383.60357699999997</v>
      </c>
    </row>
    <row r="50" spans="4:31" x14ac:dyDescent="0.3">
      <c r="D50" s="1"/>
      <c r="E50" s="1"/>
      <c r="F50" s="1"/>
      <c r="G50" s="1"/>
      <c r="T50" s="19">
        <v>46</v>
      </c>
      <c r="U50" s="21">
        <v>250.5634</v>
      </c>
      <c r="V50" s="19">
        <v>275.50277699999998</v>
      </c>
      <c r="W50" s="21">
        <v>265.91845699999999</v>
      </c>
      <c r="X50" s="19">
        <v>219.99800099999999</v>
      </c>
      <c r="Y50" s="19">
        <v>333.815674</v>
      </c>
      <c r="AB50" s="19">
        <v>46</v>
      </c>
      <c r="AC50" s="21">
        <v>251.77056899999999</v>
      </c>
      <c r="AD50" s="21">
        <v>345.49121100000002</v>
      </c>
      <c r="AE50" s="21">
        <v>385.105774</v>
      </c>
    </row>
    <row r="51" spans="4:31" x14ac:dyDescent="0.3">
      <c r="D51" s="1"/>
      <c r="E51" s="1"/>
      <c r="F51" s="1"/>
      <c r="G51" s="1"/>
      <c r="T51" s="19">
        <v>47</v>
      </c>
      <c r="U51" s="21">
        <v>249.14724699999999</v>
      </c>
      <c r="V51" s="19">
        <v>285.20626800000002</v>
      </c>
      <c r="W51" s="21">
        <v>273.115723</v>
      </c>
      <c r="X51" s="19">
        <v>226.95237700000001</v>
      </c>
      <c r="Y51" s="19">
        <v>271.48422199999999</v>
      </c>
      <c r="AB51" s="19">
        <v>47</v>
      </c>
      <c r="AC51" s="21">
        <v>257.24008199999997</v>
      </c>
      <c r="AD51" s="21">
        <v>323.88311800000002</v>
      </c>
      <c r="AE51" s="21">
        <v>392.01840199999998</v>
      </c>
    </row>
    <row r="52" spans="4:31" x14ac:dyDescent="0.3">
      <c r="D52" s="1"/>
      <c r="E52" s="1"/>
      <c r="F52" s="1"/>
      <c r="G52" s="1"/>
      <c r="T52" s="19">
        <v>48</v>
      </c>
      <c r="U52" s="21">
        <v>254.703079</v>
      </c>
      <c r="V52" s="19"/>
      <c r="W52" s="21">
        <v>265.08950800000002</v>
      </c>
      <c r="X52" s="19">
        <v>207.89254800000001</v>
      </c>
      <c r="Y52" s="19">
        <v>248.38262900000001</v>
      </c>
      <c r="AB52" s="19">
        <v>48</v>
      </c>
      <c r="AC52" s="21">
        <v>251.524689</v>
      </c>
      <c r="AD52" s="21">
        <v>337.12698399999999</v>
      </c>
      <c r="AE52" s="21">
        <v>385.80300899999997</v>
      </c>
    </row>
    <row r="53" spans="4:31" x14ac:dyDescent="0.3">
      <c r="D53" s="1"/>
      <c r="E53" s="1"/>
      <c r="F53" s="1"/>
      <c r="G53" s="1"/>
      <c r="T53" s="19">
        <v>49</v>
      </c>
      <c r="U53" s="19">
        <v>251.34993</v>
      </c>
      <c r="V53" s="19"/>
      <c r="W53" s="21">
        <v>262.12106299999999</v>
      </c>
      <c r="X53" s="19">
        <v>292.51641799999999</v>
      </c>
      <c r="Y53" s="19">
        <v>260.22473100000002</v>
      </c>
      <c r="AB53" s="19">
        <v>49</v>
      </c>
      <c r="AC53" s="21">
        <v>257.22378500000002</v>
      </c>
      <c r="AD53" s="21">
        <v>350.31280500000003</v>
      </c>
      <c r="AE53" s="19">
        <v>375.239868</v>
      </c>
    </row>
    <row r="54" spans="4:31" x14ac:dyDescent="0.3">
      <c r="D54" s="1"/>
      <c r="E54" s="1"/>
      <c r="F54" s="1"/>
      <c r="G54" s="1"/>
      <c r="T54" s="19">
        <v>50</v>
      </c>
      <c r="U54" s="19">
        <v>256.17630000000003</v>
      </c>
      <c r="V54" s="19"/>
      <c r="W54" s="19">
        <v>267.28298999999998</v>
      </c>
      <c r="X54" s="19">
        <v>263.403931</v>
      </c>
      <c r="Y54" s="19">
        <v>232.90884399999999</v>
      </c>
      <c r="AB54" s="19">
        <v>50</v>
      </c>
      <c r="AC54" s="19">
        <v>258.73043799999999</v>
      </c>
      <c r="AD54" s="21">
        <v>340.09478799999999</v>
      </c>
      <c r="AE54" s="19">
        <v>392.02648900000003</v>
      </c>
    </row>
    <row r="55" spans="4:31" x14ac:dyDescent="0.3">
      <c r="D55" s="1"/>
      <c r="E55" s="1"/>
      <c r="F55" s="1"/>
      <c r="G55" s="1"/>
      <c r="T55" s="19">
        <v>51</v>
      </c>
      <c r="U55" s="19">
        <v>241.22972100000001</v>
      </c>
      <c r="V55" s="19"/>
      <c r="W55" s="19">
        <v>259.09726000000001</v>
      </c>
      <c r="X55" s="19">
        <v>304.20748900000001</v>
      </c>
      <c r="Y55" s="19">
        <v>256.29019199999999</v>
      </c>
      <c r="AB55" s="19">
        <v>51</v>
      </c>
      <c r="AC55" s="19">
        <v>257.58337399999999</v>
      </c>
      <c r="AD55" s="21">
        <v>368.12170400000002</v>
      </c>
      <c r="AE55" s="19">
        <v>395.68118299999998</v>
      </c>
    </row>
    <row r="56" spans="4:31" x14ac:dyDescent="0.3">
      <c r="D56" s="1"/>
      <c r="E56" s="1"/>
      <c r="F56" s="1"/>
      <c r="G56" s="1"/>
      <c r="T56" s="19">
        <v>52</v>
      </c>
      <c r="U56" s="19">
        <v>247.41911300000001</v>
      </c>
      <c r="V56" s="19"/>
      <c r="W56" s="19">
        <v>236.647797</v>
      </c>
      <c r="X56" s="19">
        <v>232.36395300000001</v>
      </c>
      <c r="Y56" s="19">
        <v>222.89033499999999</v>
      </c>
      <c r="AB56" s="19">
        <v>52</v>
      </c>
      <c r="AC56" s="19">
        <v>251.366165</v>
      </c>
      <c r="AD56" s="21">
        <v>347.41323899999998</v>
      </c>
      <c r="AE56" s="19">
        <v>391.22851600000001</v>
      </c>
    </row>
    <row r="57" spans="4:31" x14ac:dyDescent="0.3">
      <c r="D57" s="1"/>
      <c r="E57" s="1"/>
      <c r="F57" s="1"/>
      <c r="G57" s="1"/>
      <c r="T57" s="19">
        <v>53</v>
      </c>
      <c r="U57" s="19">
        <v>251.897018</v>
      </c>
      <c r="V57" s="19"/>
      <c r="W57" s="19">
        <v>243.09149199999999</v>
      </c>
      <c r="X57" s="19">
        <v>244.39524800000001</v>
      </c>
      <c r="Y57" s="19">
        <v>286.00393700000001</v>
      </c>
      <c r="AB57" s="19">
        <v>53</v>
      </c>
      <c r="AC57" s="19">
        <v>249.327225</v>
      </c>
      <c r="AD57" s="21">
        <v>354.07977299999999</v>
      </c>
      <c r="AE57" s="19">
        <v>397.63790899999998</v>
      </c>
    </row>
    <row r="58" spans="4:31" x14ac:dyDescent="0.3">
      <c r="D58" s="1"/>
      <c r="E58" s="1"/>
      <c r="F58" s="1"/>
      <c r="G58" s="1"/>
      <c r="T58" s="19">
        <v>54</v>
      </c>
      <c r="U58" s="19">
        <v>241.84298699999999</v>
      </c>
      <c r="V58" s="19"/>
      <c r="W58" s="19">
        <v>279.02212500000002</v>
      </c>
      <c r="X58" s="19">
        <v>227.24771100000001</v>
      </c>
      <c r="Y58" s="19">
        <v>253.80001799999999</v>
      </c>
      <c r="AB58" s="19">
        <v>54</v>
      </c>
      <c r="AC58" s="19">
        <v>249.97486900000001</v>
      </c>
      <c r="AD58" s="21">
        <v>361.350189</v>
      </c>
      <c r="AE58" s="19">
        <v>376.85238600000002</v>
      </c>
    </row>
    <row r="59" spans="4:31" x14ac:dyDescent="0.3">
      <c r="D59" s="1"/>
      <c r="E59" s="1"/>
      <c r="F59" s="1"/>
      <c r="G59" s="1"/>
      <c r="T59" s="19">
        <v>55</v>
      </c>
      <c r="U59" s="19">
        <v>241.58689899999999</v>
      </c>
      <c r="V59" s="19"/>
      <c r="W59" s="19">
        <v>254.241592</v>
      </c>
      <c r="X59" s="21"/>
      <c r="Y59" s="19">
        <v>260.78509500000001</v>
      </c>
      <c r="AB59" s="19">
        <v>55</v>
      </c>
      <c r="AC59" s="19">
        <v>255.41130100000001</v>
      </c>
      <c r="AD59" s="21">
        <v>347.73794600000002</v>
      </c>
      <c r="AE59" s="19">
        <v>398.91644300000002</v>
      </c>
    </row>
    <row r="60" spans="4:31" x14ac:dyDescent="0.3">
      <c r="D60" s="1"/>
      <c r="E60" s="1"/>
      <c r="F60" s="1"/>
      <c r="G60" s="1"/>
      <c r="T60" s="19">
        <v>56</v>
      </c>
      <c r="U60" s="19">
        <v>246.36260999999999</v>
      </c>
      <c r="V60" s="19"/>
      <c r="W60" s="19">
        <v>251.33607499999999</v>
      </c>
      <c r="X60" s="21"/>
      <c r="Y60" s="19"/>
      <c r="AB60" s="19">
        <v>56</v>
      </c>
      <c r="AC60" s="19">
        <v>253.00015300000001</v>
      </c>
      <c r="AD60" s="19">
        <v>343.24499500000002</v>
      </c>
      <c r="AE60" s="19">
        <v>359.77230800000001</v>
      </c>
    </row>
    <row r="61" spans="4:31" x14ac:dyDescent="0.3">
      <c r="D61" s="1"/>
      <c r="E61" s="1"/>
      <c r="F61" s="1"/>
      <c r="G61" s="1"/>
      <c r="T61" s="19">
        <v>57</v>
      </c>
      <c r="U61" s="19">
        <v>256.80599999999998</v>
      </c>
      <c r="V61" s="19"/>
      <c r="W61" s="19">
        <v>250.029709</v>
      </c>
      <c r="X61" s="21"/>
      <c r="Y61" s="19"/>
      <c r="AB61" s="19">
        <v>57</v>
      </c>
      <c r="AC61" s="19">
        <v>253.21766700000001</v>
      </c>
      <c r="AD61" s="19">
        <v>357.12176499999998</v>
      </c>
      <c r="AE61" s="19">
        <v>353.81097399999999</v>
      </c>
    </row>
    <row r="62" spans="4:31" x14ac:dyDescent="0.3">
      <c r="D62" s="1"/>
      <c r="E62" s="1"/>
      <c r="F62" s="1"/>
      <c r="G62" s="1"/>
      <c r="T62" s="19">
        <v>58</v>
      </c>
      <c r="U62" s="19">
        <v>243.662094</v>
      </c>
      <c r="V62" s="19"/>
      <c r="W62" s="19">
        <v>245.354309</v>
      </c>
      <c r="X62" s="21"/>
      <c r="Y62" s="19"/>
      <c r="AB62" s="19">
        <v>58</v>
      </c>
      <c r="AC62" s="19">
        <v>246.53634600000001</v>
      </c>
      <c r="AD62" s="19">
        <v>353.76214599999997</v>
      </c>
      <c r="AE62" s="19">
        <v>395.972961</v>
      </c>
    </row>
    <row r="63" spans="4:31" x14ac:dyDescent="0.3">
      <c r="D63" s="1"/>
      <c r="E63" s="1"/>
      <c r="F63" s="1"/>
      <c r="G63" s="1"/>
      <c r="T63" s="19">
        <v>59</v>
      </c>
      <c r="U63" s="19">
        <v>232.41160600000001</v>
      </c>
      <c r="V63" s="19"/>
      <c r="W63" s="19">
        <v>238.31021100000001</v>
      </c>
      <c r="X63" s="21"/>
      <c r="Y63" s="19"/>
      <c r="AB63" s="19">
        <v>59</v>
      </c>
      <c r="AC63" s="19">
        <v>247.85090600000001</v>
      </c>
      <c r="AD63" s="19">
        <v>353.03973400000001</v>
      </c>
      <c r="AE63" s="19">
        <v>383.67355300000003</v>
      </c>
    </row>
    <row r="64" spans="4:31" x14ac:dyDescent="0.3">
      <c r="D64" s="1"/>
      <c r="E64" s="1"/>
      <c r="F64" s="1"/>
      <c r="G64" s="1"/>
      <c r="T64" s="19">
        <v>60</v>
      </c>
      <c r="U64" s="19">
        <v>250.155945</v>
      </c>
      <c r="V64" s="19"/>
      <c r="W64" s="19">
        <v>244.816925</v>
      </c>
      <c r="X64" s="21"/>
      <c r="Y64" s="19"/>
      <c r="AB64" s="19">
        <v>60</v>
      </c>
      <c r="AC64" s="19">
        <v>243.415268</v>
      </c>
      <c r="AD64" s="19">
        <v>354.67248499999999</v>
      </c>
      <c r="AE64" s="19">
        <v>369.893799</v>
      </c>
    </row>
    <row r="65" spans="4:31" x14ac:dyDescent="0.3">
      <c r="D65" s="1"/>
      <c r="E65" s="1"/>
      <c r="F65" s="1"/>
      <c r="G65" s="1"/>
      <c r="T65" s="19">
        <v>61</v>
      </c>
      <c r="U65" s="19">
        <v>244.961502</v>
      </c>
      <c r="V65" s="19"/>
      <c r="W65" s="19">
        <v>273.87606799999998</v>
      </c>
      <c r="X65" s="19"/>
      <c r="Y65" s="19"/>
      <c r="AB65" s="19">
        <v>61</v>
      </c>
      <c r="AC65" s="19">
        <v>232.879898</v>
      </c>
      <c r="AD65" s="19">
        <v>358.455017</v>
      </c>
      <c r="AE65" s="19">
        <v>365.36795000000001</v>
      </c>
    </row>
    <row r="66" spans="4:31" x14ac:dyDescent="0.3">
      <c r="D66" s="1"/>
      <c r="E66" s="1"/>
      <c r="F66" s="1"/>
      <c r="G66" s="1"/>
      <c r="T66" s="19">
        <v>62</v>
      </c>
      <c r="U66" s="19">
        <v>338.41839599999997</v>
      </c>
      <c r="V66" s="19"/>
      <c r="W66" s="19">
        <v>280.24517800000001</v>
      </c>
      <c r="X66" s="19"/>
      <c r="Y66" s="19"/>
      <c r="AB66" s="19">
        <v>62</v>
      </c>
      <c r="AC66" s="19">
        <v>246.888428</v>
      </c>
      <c r="AD66" s="19">
        <v>355.37460299999998</v>
      </c>
      <c r="AE66" s="19">
        <v>391.53656000000001</v>
      </c>
    </row>
    <row r="67" spans="4:31" x14ac:dyDescent="0.3">
      <c r="D67" s="1"/>
      <c r="E67" s="1"/>
      <c r="F67" s="1"/>
      <c r="G67" s="1"/>
      <c r="T67" s="19">
        <v>63</v>
      </c>
      <c r="U67" s="19">
        <v>256.26498400000003</v>
      </c>
      <c r="V67" s="19"/>
      <c r="W67" s="19"/>
      <c r="X67" s="19"/>
      <c r="Y67" s="19"/>
      <c r="AB67" s="19">
        <v>63</v>
      </c>
      <c r="AC67" s="19">
        <v>252.944839</v>
      </c>
      <c r="AD67" s="19">
        <v>361.70871</v>
      </c>
      <c r="AE67" s="19">
        <v>380.51763899999997</v>
      </c>
    </row>
    <row r="68" spans="4:31" x14ac:dyDescent="0.3">
      <c r="D68" s="1"/>
      <c r="E68" s="1"/>
      <c r="F68" s="1"/>
      <c r="G68" s="1"/>
      <c r="T68" s="19"/>
      <c r="U68" s="19"/>
      <c r="V68" s="19"/>
      <c r="W68" s="19"/>
      <c r="X68" s="19"/>
      <c r="Y68" s="19"/>
      <c r="AB68" s="19">
        <v>64</v>
      </c>
      <c r="AC68" s="19">
        <v>246.80098000000001</v>
      </c>
      <c r="AD68" s="19">
        <v>363.65881300000001</v>
      </c>
      <c r="AE68" s="19"/>
    </row>
    <row r="69" spans="4:31" x14ac:dyDescent="0.3">
      <c r="D69" s="1"/>
      <c r="E69" s="1"/>
      <c r="F69" s="1"/>
      <c r="G69" s="1"/>
      <c r="T69" s="19"/>
      <c r="U69" s="19"/>
      <c r="V69" s="19"/>
      <c r="W69" s="19"/>
      <c r="X69" s="19"/>
      <c r="Y69" s="19"/>
      <c r="AB69" s="19">
        <v>65</v>
      </c>
      <c r="AC69" s="19"/>
      <c r="AD69" s="19">
        <v>363.39642300000003</v>
      </c>
      <c r="AE69" s="19"/>
    </row>
    <row r="70" spans="4:31" x14ac:dyDescent="0.3">
      <c r="E70" s="1"/>
      <c r="F70" s="1"/>
      <c r="G70" s="1"/>
      <c r="T70" s="19"/>
      <c r="U70" s="19"/>
      <c r="V70" s="19"/>
      <c r="W70" s="19"/>
      <c r="X70" s="19"/>
      <c r="Y70" s="19"/>
      <c r="AB70" s="19">
        <v>66</v>
      </c>
      <c r="AC70" s="19"/>
      <c r="AD70" s="19">
        <v>347.45639</v>
      </c>
      <c r="AE70" s="19"/>
    </row>
    <row r="71" spans="4:31" x14ac:dyDescent="0.3">
      <c r="E71" s="1"/>
      <c r="F71" s="1"/>
      <c r="G71" s="1"/>
      <c r="T71" s="19"/>
      <c r="U71" s="19"/>
      <c r="V71" s="19"/>
      <c r="W71" s="19"/>
      <c r="X71" s="19"/>
      <c r="Y71" s="19"/>
      <c r="AB71" s="19">
        <v>67</v>
      </c>
      <c r="AC71" s="19"/>
      <c r="AD71" s="19">
        <v>362.170929</v>
      </c>
      <c r="AE71" s="19"/>
    </row>
    <row r="72" spans="4:31" x14ac:dyDescent="0.3">
      <c r="E72" s="1"/>
      <c r="F72" s="1"/>
      <c r="G72" s="1"/>
      <c r="T72" s="19"/>
      <c r="U72" s="19"/>
      <c r="V72" s="19"/>
      <c r="W72" s="19"/>
      <c r="X72" s="19"/>
      <c r="Y72" s="19"/>
      <c r="AB72" s="19">
        <v>68</v>
      </c>
      <c r="AC72" s="19"/>
      <c r="AD72" s="19">
        <v>363.51269500000001</v>
      </c>
      <c r="AE72" s="19"/>
    </row>
    <row r="73" spans="4:31" x14ac:dyDescent="0.3">
      <c r="E73" s="1"/>
      <c r="F73" s="1"/>
      <c r="G73" s="1"/>
      <c r="T73" s="19"/>
      <c r="U73" s="19"/>
      <c r="V73" s="19"/>
      <c r="W73" s="19"/>
      <c r="X73" s="19"/>
      <c r="Y73" s="19"/>
      <c r="AB73" s="19">
        <v>69</v>
      </c>
      <c r="AC73" s="19"/>
      <c r="AD73" s="19">
        <v>363.92169200000001</v>
      </c>
      <c r="AE73" s="19"/>
    </row>
    <row r="74" spans="4:31" x14ac:dyDescent="0.3">
      <c r="E74" s="1"/>
      <c r="F74" s="1"/>
      <c r="G74" s="1"/>
      <c r="T74" s="19"/>
      <c r="U74" s="19"/>
      <c r="V74" s="19"/>
      <c r="W74" s="19"/>
      <c r="X74" s="19"/>
      <c r="Y74" s="19"/>
      <c r="AB74" s="19">
        <v>70</v>
      </c>
      <c r="AC74" s="19"/>
      <c r="AD74" s="19">
        <v>359.35549900000001</v>
      </c>
      <c r="AE74" s="19"/>
    </row>
    <row r="75" spans="4:31" x14ac:dyDescent="0.3">
      <c r="E75" s="1"/>
      <c r="F75" s="1"/>
      <c r="G75" s="1"/>
      <c r="T75" s="19"/>
      <c r="U75" s="19"/>
      <c r="V75" s="19"/>
      <c r="W75" s="19"/>
      <c r="X75" s="19"/>
      <c r="Y75" s="19"/>
      <c r="AB75" s="19">
        <v>71</v>
      </c>
      <c r="AC75" s="19"/>
      <c r="AD75" s="19"/>
      <c r="AE75" s="19"/>
    </row>
    <row r="76" spans="4:31" x14ac:dyDescent="0.3">
      <c r="E76" s="1"/>
      <c r="F76" s="1"/>
      <c r="G76" s="1"/>
      <c r="T76" s="19"/>
      <c r="U76" s="19"/>
      <c r="V76" s="19"/>
      <c r="W76" s="19"/>
      <c r="X76" s="19"/>
      <c r="Y76" s="19"/>
    </row>
    <row r="77" spans="4:31" x14ac:dyDescent="0.3">
      <c r="E77" s="1"/>
      <c r="F77" s="1"/>
      <c r="G77" s="1"/>
      <c r="T77" s="19"/>
      <c r="U77" s="19"/>
      <c r="V77" s="19"/>
      <c r="W77" s="19"/>
      <c r="X77" s="19"/>
      <c r="Y77" s="19"/>
    </row>
    <row r="78" spans="4:31" x14ac:dyDescent="0.3">
      <c r="E78" s="1"/>
      <c r="F78" s="1"/>
      <c r="G78" s="1"/>
      <c r="T78" s="19"/>
      <c r="U78" s="19"/>
      <c r="V78" s="19"/>
      <c r="W78" s="19"/>
      <c r="X78" s="19"/>
      <c r="Y78" s="19"/>
    </row>
    <row r="79" spans="4:31" x14ac:dyDescent="0.3">
      <c r="E79" s="1"/>
      <c r="F79" s="1"/>
      <c r="G79" s="1"/>
      <c r="T79" s="19"/>
      <c r="U79" s="19"/>
      <c r="V79" s="19"/>
      <c r="W79" s="19"/>
      <c r="X79" s="19"/>
      <c r="Y79" s="19"/>
    </row>
    <row r="80" spans="4:31" x14ac:dyDescent="0.3">
      <c r="E80" s="1"/>
      <c r="F80" s="1"/>
      <c r="G80" s="1"/>
      <c r="T80" s="19"/>
      <c r="U80" s="19"/>
      <c r="V80" s="19"/>
      <c r="W80" s="19"/>
      <c r="X80" s="19"/>
      <c r="Y80" s="19"/>
    </row>
    <row r="81" spans="5:25" x14ac:dyDescent="0.3">
      <c r="E81" s="1"/>
      <c r="F81" s="1"/>
      <c r="G81" s="1"/>
      <c r="T81" s="19"/>
      <c r="U81" s="19"/>
      <c r="V81" s="19"/>
      <c r="W81" s="19"/>
      <c r="X81" s="19"/>
      <c r="Y81" s="19"/>
    </row>
    <row r="82" spans="5:25" x14ac:dyDescent="0.3">
      <c r="E82" s="1"/>
      <c r="F82" s="1"/>
      <c r="G82" s="1"/>
      <c r="T82" s="19"/>
      <c r="U82" s="19"/>
      <c r="V82" s="19"/>
      <c r="W82" s="19"/>
      <c r="X82" s="19"/>
      <c r="Y82" s="19"/>
    </row>
    <row r="83" spans="5:25" x14ac:dyDescent="0.3">
      <c r="E83" s="1"/>
      <c r="F83" s="1"/>
      <c r="G83" s="1"/>
      <c r="T83" s="19"/>
      <c r="U83" s="19"/>
      <c r="V83" s="19"/>
      <c r="W83" s="19"/>
      <c r="X83" s="19"/>
      <c r="Y83" s="19"/>
    </row>
    <row r="84" spans="5:25" x14ac:dyDescent="0.3">
      <c r="E84" s="1"/>
      <c r="F84" s="1"/>
      <c r="G84" s="1"/>
      <c r="T84" s="19"/>
      <c r="U84" s="19"/>
      <c r="V84" s="19"/>
      <c r="W84" s="19"/>
      <c r="X84" s="19"/>
      <c r="Y84" s="19"/>
    </row>
    <row r="85" spans="5:25" x14ac:dyDescent="0.3">
      <c r="E85" s="1"/>
      <c r="F85" s="1"/>
      <c r="T85" s="19"/>
      <c r="U85" s="19"/>
      <c r="V85" s="19"/>
      <c r="W85" s="19"/>
      <c r="X85" s="19"/>
      <c r="Y85" s="19"/>
    </row>
    <row r="86" spans="5:25" x14ac:dyDescent="0.3">
      <c r="E86" s="1"/>
      <c r="F86" s="1"/>
      <c r="T86" s="19"/>
      <c r="U86" s="19"/>
      <c r="V86" s="19"/>
      <c r="W86" s="19"/>
      <c r="X86" s="19"/>
      <c r="Y86" s="19"/>
    </row>
    <row r="87" spans="5:25" x14ac:dyDescent="0.3">
      <c r="E87" s="1"/>
      <c r="F87" s="1"/>
      <c r="T87" s="19"/>
      <c r="U87" s="19"/>
      <c r="V87" s="19"/>
      <c r="W87" s="19"/>
      <c r="X87" s="19"/>
      <c r="Y87" s="19"/>
    </row>
    <row r="88" spans="5:25" x14ac:dyDescent="0.3">
      <c r="E88" s="1"/>
      <c r="F88" s="1"/>
      <c r="T88" s="19"/>
      <c r="U88" s="19"/>
      <c r="V88" s="19"/>
      <c r="W88" s="19"/>
      <c r="X88" s="19"/>
      <c r="Y88" s="19"/>
    </row>
    <row r="89" spans="5:25" x14ac:dyDescent="0.3">
      <c r="E89" s="1"/>
      <c r="F89" s="1"/>
      <c r="T89" s="19"/>
      <c r="U89" s="19"/>
      <c r="V89" s="19"/>
      <c r="W89" s="19"/>
      <c r="X89" s="19"/>
      <c r="Y89" s="19"/>
    </row>
    <row r="90" spans="5:25" x14ac:dyDescent="0.3">
      <c r="E90" s="1"/>
      <c r="F90" s="1"/>
      <c r="T90" s="19"/>
      <c r="U90" s="19"/>
      <c r="V90" s="19"/>
      <c r="W90" s="19"/>
      <c r="X90" s="19"/>
      <c r="Y90" s="19"/>
    </row>
    <row r="91" spans="5:25" x14ac:dyDescent="0.3">
      <c r="E91" s="1"/>
      <c r="F91" s="1"/>
      <c r="T91" s="19"/>
      <c r="U91" s="19"/>
      <c r="V91" s="19"/>
      <c r="W91" s="19"/>
      <c r="X91" s="19"/>
      <c r="Y91" s="19"/>
    </row>
    <row r="92" spans="5:25" x14ac:dyDescent="0.3">
      <c r="T92" s="19"/>
      <c r="U92" s="19"/>
      <c r="V92" s="19"/>
      <c r="W92" s="19"/>
      <c r="X92" s="19"/>
      <c r="Y92" s="19"/>
    </row>
    <row r="93" spans="5:25" x14ac:dyDescent="0.3">
      <c r="T93" s="19"/>
      <c r="U93" s="19"/>
      <c r="V93" s="19"/>
      <c r="W93" s="19"/>
      <c r="X93" s="19"/>
      <c r="Y93" s="19"/>
    </row>
    <row r="94" spans="5:25" x14ac:dyDescent="0.3">
      <c r="T94" s="19"/>
      <c r="U94" s="19"/>
      <c r="V94" s="19"/>
      <c r="W94" s="19"/>
      <c r="X94" s="19"/>
      <c r="Y94" s="19"/>
    </row>
    <row r="95" spans="5:25" x14ac:dyDescent="0.3">
      <c r="T95" s="19"/>
      <c r="U95" s="19"/>
      <c r="V95" s="19"/>
      <c r="W95" s="19"/>
      <c r="X95" s="19"/>
      <c r="Y95" s="19"/>
    </row>
    <row r="96" spans="5:25" x14ac:dyDescent="0.3">
      <c r="T96" s="19"/>
      <c r="U96" s="19"/>
      <c r="V96" s="19"/>
      <c r="W96" s="19"/>
      <c r="X96" s="19"/>
      <c r="Y96" s="19"/>
    </row>
    <row r="97" spans="20:25" x14ac:dyDescent="0.3">
      <c r="T97" s="19"/>
      <c r="U97" s="19"/>
      <c r="V97" s="19"/>
      <c r="W97" s="19"/>
      <c r="X97" s="19"/>
      <c r="Y97" s="19"/>
    </row>
    <row r="98" spans="20:25" x14ac:dyDescent="0.3">
      <c r="T98" s="19"/>
      <c r="U98" s="19"/>
      <c r="V98" s="19"/>
      <c r="W98" s="19"/>
      <c r="X98" s="19"/>
      <c r="Y98" s="19"/>
    </row>
    <row r="99" spans="20:25" x14ac:dyDescent="0.3">
      <c r="T99" s="19"/>
      <c r="U99" s="19"/>
      <c r="V99" s="19"/>
      <c r="W99" s="19"/>
      <c r="X99" s="19"/>
      <c r="Y99" s="19"/>
    </row>
    <row r="100" spans="20:25" x14ac:dyDescent="0.3">
      <c r="T100" s="19"/>
      <c r="U100" s="19"/>
      <c r="V100" s="19"/>
      <c r="W100" s="19"/>
      <c r="X100" s="19"/>
      <c r="Y100" s="19"/>
    </row>
    <row r="101" spans="20:25" x14ac:dyDescent="0.3">
      <c r="T101" s="19"/>
      <c r="U101" s="19"/>
      <c r="V101" s="19"/>
      <c r="W101" s="19"/>
      <c r="X101" s="19"/>
      <c r="Y101" s="19"/>
    </row>
    <row r="102" spans="20:25" x14ac:dyDescent="0.3">
      <c r="T102" s="19"/>
      <c r="U102" s="19"/>
      <c r="V102" s="19"/>
      <c r="W102" s="19"/>
      <c r="X102" s="19"/>
      <c r="Y102" s="19"/>
    </row>
    <row r="103" spans="20:25" x14ac:dyDescent="0.3">
      <c r="T103" s="19"/>
      <c r="U103" s="19"/>
      <c r="V103" s="19"/>
      <c r="W103" s="19"/>
      <c r="X103" s="19"/>
      <c r="Y103" s="19"/>
    </row>
    <row r="104" spans="20:25" x14ac:dyDescent="0.3">
      <c r="T104" s="19"/>
      <c r="U104" s="19"/>
      <c r="V104" s="19"/>
      <c r="W104" s="19"/>
      <c r="X104" s="19"/>
      <c r="Y104" s="19"/>
    </row>
    <row r="105" spans="20:25" x14ac:dyDescent="0.3">
      <c r="T105" s="19"/>
      <c r="U105" s="19"/>
      <c r="V105" s="19"/>
      <c r="W105" s="19"/>
      <c r="X105" s="19"/>
      <c r="Y105" s="19"/>
    </row>
    <row r="106" spans="20:25" x14ac:dyDescent="0.3">
      <c r="T106" s="19"/>
      <c r="U106" s="19"/>
      <c r="V106" s="19"/>
      <c r="W106" s="19"/>
      <c r="X106" s="19"/>
      <c r="Y106" s="19"/>
    </row>
    <row r="107" spans="20:25" x14ac:dyDescent="0.3">
      <c r="T107" s="19"/>
      <c r="U107" s="19"/>
      <c r="V107" s="19"/>
      <c r="W107" s="19"/>
      <c r="X107" s="19"/>
      <c r="Y107" s="19"/>
    </row>
    <row r="108" spans="20:25" x14ac:dyDescent="0.3">
      <c r="T108" s="19"/>
      <c r="U108" s="19"/>
      <c r="V108" s="19"/>
      <c r="W108" s="19"/>
      <c r="X108" s="19"/>
      <c r="Y108" s="19"/>
    </row>
    <row r="109" spans="20:25" x14ac:dyDescent="0.3">
      <c r="T109" s="19"/>
      <c r="U109" s="19"/>
      <c r="V109" s="19"/>
      <c r="W109" s="19"/>
      <c r="X109" s="19"/>
      <c r="Y109" s="19"/>
    </row>
  </sheetData>
  <mergeCells count="16">
    <mergeCell ref="AI13:AM13"/>
    <mergeCell ref="AO13:AS13"/>
    <mergeCell ref="F1:G1"/>
    <mergeCell ref="J1:Q1"/>
    <mergeCell ref="F22:M22"/>
    <mergeCell ref="AI1:AM1"/>
    <mergeCell ref="AO1:AS1"/>
    <mergeCell ref="AI2:AM2"/>
    <mergeCell ref="AO2:AS2"/>
    <mergeCell ref="AI12:AM12"/>
    <mergeCell ref="AO12:AS12"/>
    <mergeCell ref="T2:Y2"/>
    <mergeCell ref="AC2:AE2"/>
    <mergeCell ref="A1:C1"/>
    <mergeCell ref="T1:Y1"/>
    <mergeCell ref="AB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EC7B-B6E1-4E5D-A71F-0A55F3E4E3DF}">
  <dimension ref="A1:AI47"/>
  <sheetViews>
    <sheetView topLeftCell="A15" zoomScale="80" zoomScaleNormal="80" workbookViewId="0">
      <selection activeCell="I44" sqref="I44"/>
    </sheetView>
  </sheetViews>
  <sheetFormatPr defaultRowHeight="15.6" x14ac:dyDescent="0.3"/>
  <cols>
    <col min="1" max="1" width="44.109375" style="2" customWidth="1"/>
    <col min="2" max="2" width="26" style="2" customWidth="1"/>
    <col min="3" max="3" width="14.5546875" style="2" customWidth="1"/>
    <col min="4" max="5" width="8.88671875" style="2"/>
    <col min="6" max="6" width="28.5546875" style="2" customWidth="1"/>
    <col min="7" max="7" width="25.5546875" style="2" customWidth="1"/>
    <col min="8" max="9" width="8.88671875" style="2"/>
    <col min="10" max="10" width="17.109375" style="2" customWidth="1"/>
    <col min="11" max="11" width="18.77734375" style="2" customWidth="1"/>
    <col min="12" max="12" width="26.88671875" style="2" customWidth="1"/>
    <col min="13" max="13" width="25.6640625" style="2" customWidth="1"/>
    <col min="14" max="14" width="21.88671875" style="2" customWidth="1"/>
    <col min="15" max="15" width="18" style="2" customWidth="1"/>
    <col min="16" max="16" width="24.88671875" style="2" customWidth="1"/>
    <col min="17" max="17" width="18.21875" style="2" customWidth="1"/>
    <col min="18" max="20" width="8.88671875" style="2"/>
    <col min="21" max="21" width="17" style="2" customWidth="1"/>
    <col min="22" max="22" width="14.44140625" style="2" customWidth="1"/>
    <col min="23" max="23" width="17.21875" style="2" customWidth="1"/>
    <col min="24" max="24" width="21.77734375" style="2" customWidth="1"/>
    <col min="25" max="25" width="19.44140625" style="2" customWidth="1"/>
    <col min="26" max="28" width="8.88671875" style="2"/>
    <col min="29" max="29" width="13.6640625" style="2" customWidth="1"/>
    <col min="30" max="31" width="18.6640625" style="2" customWidth="1"/>
    <col min="32" max="32" width="15.33203125" style="2" customWidth="1"/>
    <col min="33" max="33" width="16.77734375" style="2" customWidth="1"/>
    <col min="34" max="35" width="8.88671875" style="2"/>
    <col min="36" max="16384" width="8.88671875" style="19"/>
  </cols>
  <sheetData>
    <row r="1" spans="1:33" x14ac:dyDescent="0.3">
      <c r="A1" s="7" t="s">
        <v>31</v>
      </c>
      <c r="B1" s="7"/>
      <c r="C1" s="7"/>
      <c r="F1" s="32" t="s">
        <v>44</v>
      </c>
      <c r="G1" s="32"/>
      <c r="J1" s="32" t="s">
        <v>52</v>
      </c>
      <c r="K1" s="32"/>
      <c r="L1" s="32"/>
      <c r="M1" s="32"/>
      <c r="N1" s="32"/>
      <c r="O1" s="32"/>
      <c r="P1" s="32"/>
      <c r="Q1" s="32"/>
      <c r="U1" s="34" t="s">
        <v>64</v>
      </c>
      <c r="V1" s="34"/>
      <c r="W1" s="34"/>
      <c r="X1" s="34"/>
      <c r="Y1" s="34"/>
      <c r="AC1" s="29" t="s">
        <v>60</v>
      </c>
      <c r="AD1" s="29"/>
      <c r="AE1" s="29"/>
      <c r="AF1" s="29"/>
      <c r="AG1" s="29"/>
    </row>
    <row r="2" spans="1:33" ht="16.2" thickBot="1" x14ac:dyDescent="0.35">
      <c r="A2" s="3"/>
      <c r="B2" s="1"/>
      <c r="C2" s="1"/>
      <c r="F2" s="1"/>
      <c r="G2" s="1"/>
      <c r="J2" s="1"/>
      <c r="K2" s="1" t="s">
        <v>45</v>
      </c>
      <c r="L2" s="1" t="s">
        <v>5</v>
      </c>
      <c r="M2" s="1" t="s">
        <v>65</v>
      </c>
      <c r="N2" s="1" t="s">
        <v>47</v>
      </c>
      <c r="O2" s="1" t="s">
        <v>48</v>
      </c>
      <c r="P2" s="1" t="s">
        <v>49</v>
      </c>
      <c r="Q2" s="1" t="s">
        <v>50</v>
      </c>
      <c r="U2" s="33" t="s">
        <v>61</v>
      </c>
      <c r="V2" s="33"/>
      <c r="W2" s="33"/>
      <c r="X2" s="33"/>
      <c r="Y2" s="33"/>
      <c r="AC2" s="33" t="s">
        <v>61</v>
      </c>
      <c r="AD2" s="33"/>
      <c r="AE2" s="33"/>
      <c r="AF2" s="33"/>
      <c r="AG2" s="33"/>
    </row>
    <row r="3" spans="1:33" ht="16.2" thickTop="1" x14ac:dyDescent="0.3">
      <c r="A3" s="2" t="s">
        <v>95</v>
      </c>
      <c r="F3" s="1" t="s">
        <v>0</v>
      </c>
      <c r="G3" s="1" t="s">
        <v>80</v>
      </c>
      <c r="J3" s="13" t="s">
        <v>66</v>
      </c>
      <c r="K3" s="13" t="s">
        <v>19</v>
      </c>
      <c r="L3" s="13" t="s">
        <v>51</v>
      </c>
      <c r="M3" s="13">
        <v>4.5</v>
      </c>
      <c r="N3" s="13">
        <v>4.5</v>
      </c>
      <c r="O3" s="13">
        <v>0</v>
      </c>
      <c r="P3" s="13">
        <v>7.5</v>
      </c>
      <c r="Q3" s="13" t="s">
        <v>51</v>
      </c>
      <c r="U3" s="16" t="s">
        <v>57</v>
      </c>
      <c r="V3" s="16" t="s">
        <v>66</v>
      </c>
      <c r="W3" s="16" t="s">
        <v>58</v>
      </c>
      <c r="X3" s="16" t="s">
        <v>54</v>
      </c>
      <c r="Y3" s="16" t="s">
        <v>66</v>
      </c>
      <c r="AC3" s="16" t="s">
        <v>57</v>
      </c>
      <c r="AD3" s="16" t="s">
        <v>66</v>
      </c>
      <c r="AE3" s="16" t="s">
        <v>53</v>
      </c>
      <c r="AF3" s="16" t="s">
        <v>54</v>
      </c>
      <c r="AG3" s="16" t="s">
        <v>66</v>
      </c>
    </row>
    <row r="4" spans="1:33" x14ac:dyDescent="0.3">
      <c r="F4" s="1"/>
      <c r="G4" s="1"/>
      <c r="J4" s="13" t="s">
        <v>53</v>
      </c>
      <c r="K4" s="13" t="s">
        <v>19</v>
      </c>
      <c r="L4" s="13">
        <v>7.1429000000000006E-2</v>
      </c>
      <c r="M4" s="13">
        <v>5.8</v>
      </c>
      <c r="N4" s="13">
        <v>2.3330000000000002</v>
      </c>
      <c r="O4" s="13">
        <v>3.4670000000000001</v>
      </c>
      <c r="P4" s="13">
        <v>1</v>
      </c>
      <c r="Q4" s="13">
        <v>0.28571400000000002</v>
      </c>
      <c r="U4" s="17" t="s">
        <v>83</v>
      </c>
      <c r="V4" s="14">
        <v>3.3664694000000002E-2</v>
      </c>
      <c r="W4" s="14">
        <v>4.5417378000000001E-2</v>
      </c>
      <c r="X4" s="14">
        <v>7.4001812E-2</v>
      </c>
      <c r="Y4" s="14">
        <v>4.2723463000000003E-2</v>
      </c>
      <c r="AC4" s="14" t="s">
        <v>77</v>
      </c>
      <c r="AD4" s="17">
        <v>0.10821443</v>
      </c>
      <c r="AE4" s="17">
        <v>0.1081652</v>
      </c>
      <c r="AF4" s="17">
        <v>0.10209295</v>
      </c>
      <c r="AG4" s="17">
        <v>0.11153685000000001</v>
      </c>
    </row>
    <row r="5" spans="1:33" x14ac:dyDescent="0.3">
      <c r="A5" s="2" t="s">
        <v>141</v>
      </c>
      <c r="F5" s="1" t="s">
        <v>3</v>
      </c>
      <c r="G5" s="1" t="s">
        <v>63</v>
      </c>
      <c r="J5" s="13" t="s">
        <v>90</v>
      </c>
      <c r="K5" s="13" t="s">
        <v>19</v>
      </c>
      <c r="L5" s="13">
        <v>0.25</v>
      </c>
      <c r="M5" s="13">
        <v>5.4</v>
      </c>
      <c r="N5" s="13">
        <v>3</v>
      </c>
      <c r="O5" s="13">
        <v>2.4</v>
      </c>
      <c r="P5" s="13">
        <v>3</v>
      </c>
      <c r="Q5" s="13" t="s">
        <v>51</v>
      </c>
      <c r="U5" s="17" t="s">
        <v>84</v>
      </c>
      <c r="V5" s="14">
        <v>2.9987125999999999E-2</v>
      </c>
      <c r="W5" s="14">
        <v>4.2246906000000001E-2</v>
      </c>
      <c r="X5" s="14">
        <v>6.1404716999999998E-2</v>
      </c>
      <c r="Y5" s="14">
        <v>2.5772732E-2</v>
      </c>
      <c r="AC5" s="14" t="s">
        <v>78</v>
      </c>
      <c r="AD5" s="17">
        <v>5.5988977000000002E-2</v>
      </c>
      <c r="AE5" s="17">
        <v>6.2538482000000006E-2</v>
      </c>
      <c r="AF5" s="17">
        <v>7.8270940999999997E-2</v>
      </c>
      <c r="AG5" s="17">
        <v>9.6559053000000006E-2</v>
      </c>
    </row>
    <row r="6" spans="1:33" x14ac:dyDescent="0.3">
      <c r="F6" s="1" t="s">
        <v>2</v>
      </c>
      <c r="G6" s="1" t="s">
        <v>2</v>
      </c>
      <c r="J6" s="13" t="s">
        <v>81</v>
      </c>
      <c r="K6" s="13" t="s">
        <v>19</v>
      </c>
      <c r="L6" s="13">
        <v>0.25</v>
      </c>
      <c r="M6" s="13">
        <v>3.6</v>
      </c>
      <c r="N6" s="13">
        <v>6</v>
      </c>
      <c r="O6" s="13">
        <v>-2.4</v>
      </c>
      <c r="P6" s="13">
        <v>3</v>
      </c>
      <c r="Q6" s="13" t="s">
        <v>51</v>
      </c>
      <c r="U6" s="17" t="s">
        <v>85</v>
      </c>
      <c r="V6" s="14">
        <v>3.3592299999999999E-2</v>
      </c>
      <c r="W6" s="14">
        <v>6.8336686999999993E-2</v>
      </c>
      <c r="X6" s="14">
        <v>8.1264059E-2</v>
      </c>
      <c r="Y6" s="14">
        <v>4.6151358000000003E-2</v>
      </c>
      <c r="AC6" s="14" t="s">
        <v>79</v>
      </c>
      <c r="AD6" s="17">
        <v>2.4126079000000002E-2</v>
      </c>
      <c r="AE6" s="17">
        <v>3.144711E-2</v>
      </c>
      <c r="AF6" s="17">
        <v>2.6227891E-2</v>
      </c>
      <c r="AG6" s="17">
        <v>3.2662449000000003E-2</v>
      </c>
    </row>
    <row r="7" spans="1:33" x14ac:dyDescent="0.3">
      <c r="A7" s="2" t="s">
        <v>24</v>
      </c>
      <c r="F7" s="1" t="s">
        <v>1</v>
      </c>
      <c r="G7" s="1" t="s">
        <v>23</v>
      </c>
      <c r="U7" s="17" t="s">
        <v>86</v>
      </c>
      <c r="V7" s="14">
        <v>8.8556808000000001E-2</v>
      </c>
      <c r="W7" s="14">
        <v>0.18302220999999999</v>
      </c>
      <c r="X7" s="14">
        <v>0.15518889</v>
      </c>
      <c r="Y7" s="14">
        <v>8.9922953999999999E-2</v>
      </c>
      <c r="AC7" s="17"/>
      <c r="AD7" s="17"/>
      <c r="AE7" s="17"/>
      <c r="AF7" s="17"/>
      <c r="AG7" s="17"/>
    </row>
    <row r="8" spans="1:33" ht="16.2" thickBot="1" x14ac:dyDescent="0.35">
      <c r="F8" s="1"/>
      <c r="G8" s="1"/>
      <c r="U8" s="17" t="s">
        <v>87</v>
      </c>
      <c r="V8" s="14">
        <v>0.12816570999999999</v>
      </c>
      <c r="W8" s="14">
        <v>0.20160189000000001</v>
      </c>
      <c r="X8" s="14">
        <v>0.10541059999999999</v>
      </c>
      <c r="Y8" s="14">
        <v>9.7641662000000004E-2</v>
      </c>
      <c r="AC8" s="18"/>
      <c r="AD8" s="18"/>
      <c r="AE8" s="18"/>
      <c r="AF8" s="18"/>
      <c r="AG8" s="18"/>
    </row>
    <row r="9" spans="1:33" ht="16.2" thickTop="1" x14ac:dyDescent="0.3">
      <c r="A9" s="2" t="s">
        <v>25</v>
      </c>
      <c r="F9" s="1" t="s">
        <v>32</v>
      </c>
      <c r="G9" s="1"/>
      <c r="U9" s="17"/>
      <c r="V9" s="17"/>
      <c r="W9" s="17"/>
      <c r="X9" s="17"/>
      <c r="Y9" s="17"/>
    </row>
    <row r="10" spans="1:33" ht="16.2" thickBot="1" x14ac:dyDescent="0.35">
      <c r="F10" s="1" t="s">
        <v>33</v>
      </c>
      <c r="G10" s="1" t="s">
        <v>34</v>
      </c>
      <c r="U10" s="18"/>
      <c r="V10" s="18"/>
      <c r="W10" s="18"/>
      <c r="X10" s="18"/>
      <c r="Y10" s="18"/>
    </row>
    <row r="11" spans="1:33" ht="16.2" thickTop="1" x14ac:dyDescent="0.3">
      <c r="A11" s="2" t="s">
        <v>26</v>
      </c>
      <c r="B11" s="2" t="s">
        <v>27</v>
      </c>
      <c r="C11" s="2" t="s">
        <v>28</v>
      </c>
      <c r="F11" s="1" t="s">
        <v>35</v>
      </c>
      <c r="G11" s="1" t="s">
        <v>36</v>
      </c>
    </row>
    <row r="12" spans="1:33" ht="16.2" thickBot="1" x14ac:dyDescent="0.35">
      <c r="F12" s="1" t="s">
        <v>37</v>
      </c>
      <c r="G12" s="1" t="s">
        <v>38</v>
      </c>
    </row>
    <row r="13" spans="1:33" ht="16.2" thickTop="1" x14ac:dyDescent="0.3">
      <c r="A13" s="2" t="s">
        <v>29</v>
      </c>
      <c r="B13" s="2" t="s">
        <v>30</v>
      </c>
      <c r="C13" s="2" t="s">
        <v>142</v>
      </c>
      <c r="F13" s="1" t="s">
        <v>39</v>
      </c>
      <c r="G13" s="1" t="s">
        <v>40</v>
      </c>
      <c r="U13" s="45" t="s">
        <v>110</v>
      </c>
      <c r="V13" s="46"/>
      <c r="AC13" s="45" t="s">
        <v>110</v>
      </c>
      <c r="AD13" s="46"/>
    </row>
    <row r="14" spans="1:33" x14ac:dyDescent="0.3">
      <c r="F14" s="1" t="s">
        <v>41</v>
      </c>
      <c r="G14" s="1">
        <v>0.05</v>
      </c>
      <c r="U14" s="47" t="s">
        <v>83</v>
      </c>
      <c r="V14" s="49">
        <v>9.9546918999999998E-3</v>
      </c>
      <c r="AC14" s="47" t="s">
        <v>77</v>
      </c>
      <c r="AD14" s="43">
        <v>1.106E-2</v>
      </c>
    </row>
    <row r="15" spans="1:33" x14ac:dyDescent="0.3">
      <c r="F15" s="1"/>
      <c r="G15" s="1"/>
      <c r="U15" s="47" t="s">
        <v>84</v>
      </c>
      <c r="V15" s="49">
        <v>1.692049E-2</v>
      </c>
      <c r="AC15" s="47" t="s">
        <v>78</v>
      </c>
      <c r="AD15" s="43">
        <v>1.9701E-2</v>
      </c>
    </row>
    <row r="16" spans="1:33" ht="16.2" thickBot="1" x14ac:dyDescent="0.35">
      <c r="F16" s="1" t="s">
        <v>42</v>
      </c>
      <c r="G16" s="1">
        <v>4</v>
      </c>
      <c r="U16" s="47" t="s">
        <v>85</v>
      </c>
      <c r="V16" s="49">
        <v>1.2521291E-2</v>
      </c>
      <c r="AC16" s="48" t="s">
        <v>79</v>
      </c>
      <c r="AD16" s="44">
        <v>9.5733660999999994E-3</v>
      </c>
    </row>
    <row r="17" spans="6:33" ht="16.2" thickTop="1" x14ac:dyDescent="0.3">
      <c r="F17" s="1" t="s">
        <v>43</v>
      </c>
      <c r="G17" s="1">
        <v>0</v>
      </c>
      <c r="U17" s="47" t="s">
        <v>86</v>
      </c>
      <c r="V17" s="49">
        <v>1.4626907E-2</v>
      </c>
    </row>
    <row r="18" spans="6:33" ht="16.2" thickBot="1" x14ac:dyDescent="0.35">
      <c r="U18" s="48" t="s">
        <v>87</v>
      </c>
      <c r="V18" s="65">
        <v>1.9332200000000001E-2</v>
      </c>
    </row>
    <row r="19" spans="6:33" ht="16.2" thickTop="1" x14ac:dyDescent="0.3"/>
    <row r="21" spans="6:33" x14ac:dyDescent="0.3">
      <c r="F21" s="32" t="s">
        <v>143</v>
      </c>
      <c r="G21" s="32"/>
      <c r="H21" s="32"/>
      <c r="I21" s="32"/>
      <c r="J21" s="32"/>
      <c r="K21" s="32"/>
      <c r="L21" s="32"/>
      <c r="M21" s="32"/>
    </row>
    <row r="23" spans="6:33" x14ac:dyDescent="0.3">
      <c r="U23" s="34" t="s">
        <v>64</v>
      </c>
      <c r="V23" s="34"/>
      <c r="W23" s="34"/>
      <c r="X23" s="34"/>
      <c r="Y23" s="34"/>
      <c r="AC23" s="29" t="s">
        <v>60</v>
      </c>
      <c r="AD23" s="29"/>
      <c r="AE23" s="29"/>
      <c r="AF23" s="29"/>
      <c r="AG23" s="29"/>
    </row>
    <row r="24" spans="6:33" ht="16.2" thickBot="1" x14ac:dyDescent="0.35">
      <c r="F24" s="2" t="s">
        <v>26</v>
      </c>
      <c r="G24" s="2" t="s">
        <v>30</v>
      </c>
      <c r="H24" s="2" t="s">
        <v>185</v>
      </c>
      <c r="U24" s="33" t="s">
        <v>61</v>
      </c>
      <c r="V24" s="33"/>
      <c r="W24" s="33"/>
      <c r="X24" s="33"/>
      <c r="Y24" s="33"/>
      <c r="AC24" s="33" t="s">
        <v>61</v>
      </c>
      <c r="AD24" s="33"/>
      <c r="AE24" s="33"/>
      <c r="AF24" s="33"/>
      <c r="AG24" s="33"/>
    </row>
    <row r="25" spans="6:33" ht="16.2" thickTop="1" x14ac:dyDescent="0.3">
      <c r="U25" s="16" t="s">
        <v>57</v>
      </c>
      <c r="V25" s="16" t="s">
        <v>66</v>
      </c>
      <c r="W25" s="16" t="s">
        <v>58</v>
      </c>
      <c r="X25" s="16" t="s">
        <v>54</v>
      </c>
      <c r="Y25" s="16" t="s">
        <v>66</v>
      </c>
      <c r="AC25" s="16" t="s">
        <v>57</v>
      </c>
      <c r="AD25" s="16" t="s">
        <v>66</v>
      </c>
      <c r="AE25" s="16" t="s">
        <v>53</v>
      </c>
      <c r="AF25" s="16" t="s">
        <v>54</v>
      </c>
      <c r="AG25" s="16" t="s">
        <v>66</v>
      </c>
    </row>
    <row r="26" spans="6:33" x14ac:dyDescent="0.3">
      <c r="F26" s="2" t="s">
        <v>29</v>
      </c>
      <c r="G26" s="2" t="s">
        <v>30</v>
      </c>
      <c r="H26" s="2" t="s">
        <v>186</v>
      </c>
      <c r="U26" s="17" t="s">
        <v>83</v>
      </c>
      <c r="V26" s="17">
        <f>V4-$V14</f>
        <v>2.3710002100000002E-2</v>
      </c>
      <c r="W26" s="17">
        <f t="shared" ref="W26:Y26" si="0">W4-$V14</f>
        <v>3.5462686100000002E-2</v>
      </c>
      <c r="X26" s="17">
        <f>X4-$V14</f>
        <v>6.4047120099999993E-2</v>
      </c>
      <c r="Y26" s="17">
        <f t="shared" si="0"/>
        <v>3.2768771100000003E-2</v>
      </c>
      <c r="AC26" s="14" t="s">
        <v>77</v>
      </c>
      <c r="AD26" s="17">
        <f>AD4-$AD14</f>
        <v>9.715443E-2</v>
      </c>
      <c r="AE26" s="17">
        <f t="shared" ref="AE26:AG28" si="1">AE4-$AD14</f>
        <v>9.7105200000000003E-2</v>
      </c>
      <c r="AF26" s="17">
        <f t="shared" si="1"/>
        <v>9.1032950000000001E-2</v>
      </c>
      <c r="AG26" s="17">
        <f t="shared" si="1"/>
        <v>0.10047685000000001</v>
      </c>
    </row>
    <row r="27" spans="6:33" x14ac:dyDescent="0.3">
      <c r="U27" s="17" t="s">
        <v>84</v>
      </c>
      <c r="V27" s="17">
        <f t="shared" ref="V27:Y30" si="2">V5-$V15</f>
        <v>1.3066636E-2</v>
      </c>
      <c r="W27" s="17">
        <f t="shared" si="2"/>
        <v>2.5326416000000001E-2</v>
      </c>
      <c r="X27" s="17">
        <f>X5-$V15</f>
        <v>4.4484227000000001E-2</v>
      </c>
      <c r="Y27" s="17">
        <f t="shared" si="2"/>
        <v>8.8522419999999997E-3</v>
      </c>
      <c r="AC27" s="14" t="s">
        <v>78</v>
      </c>
      <c r="AD27" s="17">
        <f t="shared" ref="AD27:AG28" si="3">AD5-AD15</f>
        <v>3.6287976999999999E-2</v>
      </c>
      <c r="AE27" s="17">
        <f t="shared" si="1"/>
        <v>4.283748200000001E-2</v>
      </c>
      <c r="AF27" s="17">
        <f t="shared" si="1"/>
        <v>5.8569941E-2</v>
      </c>
      <c r="AG27" s="17">
        <f t="shared" si="1"/>
        <v>7.685805300000001E-2</v>
      </c>
    </row>
    <row r="28" spans="6:33" x14ac:dyDescent="0.3">
      <c r="F28" s="2" t="s">
        <v>157</v>
      </c>
      <c r="G28" s="2" t="s">
        <v>149</v>
      </c>
      <c r="H28" s="2" t="s">
        <v>150</v>
      </c>
      <c r="I28" s="2" t="s">
        <v>158</v>
      </c>
      <c r="J28" s="2" t="s">
        <v>159</v>
      </c>
      <c r="K28" s="2" t="s">
        <v>160</v>
      </c>
      <c r="U28" s="17" t="s">
        <v>85</v>
      </c>
      <c r="V28" s="17">
        <f t="shared" si="2"/>
        <v>2.1071008999999998E-2</v>
      </c>
      <c r="W28" s="17">
        <f t="shared" si="2"/>
        <v>5.5815395999999989E-2</v>
      </c>
      <c r="X28" s="17">
        <f>X6-$V16</f>
        <v>6.8742767999999996E-2</v>
      </c>
      <c r="Y28" s="17">
        <f t="shared" si="2"/>
        <v>3.3630067E-2</v>
      </c>
      <c r="AC28" s="14" t="s">
        <v>79</v>
      </c>
      <c r="AD28" s="17">
        <f t="shared" si="3"/>
        <v>1.4552712900000002E-2</v>
      </c>
      <c r="AE28" s="17">
        <f t="shared" si="1"/>
        <v>2.1873743899999999E-2</v>
      </c>
      <c r="AF28" s="17">
        <f t="shared" si="1"/>
        <v>1.6654524900000002E-2</v>
      </c>
      <c r="AG28" s="17">
        <f t="shared" si="1"/>
        <v>2.3089082900000002E-2</v>
      </c>
    </row>
    <row r="29" spans="6:33" x14ac:dyDescent="0.3">
      <c r="F29" s="2" t="s">
        <v>63</v>
      </c>
      <c r="G29" s="2">
        <v>5</v>
      </c>
      <c r="H29" s="2">
        <v>0</v>
      </c>
      <c r="I29" s="2">
        <v>200.708</v>
      </c>
      <c r="J29" s="2">
        <v>46.42</v>
      </c>
      <c r="K29" s="2">
        <v>20.76</v>
      </c>
      <c r="U29" s="17" t="s">
        <v>86</v>
      </c>
      <c r="V29" s="17">
        <f t="shared" si="2"/>
        <v>7.3929901000000006E-2</v>
      </c>
      <c r="W29" s="17">
        <f t="shared" si="2"/>
        <v>0.168395303</v>
      </c>
      <c r="X29" s="17">
        <f t="shared" si="2"/>
        <v>0.140561983</v>
      </c>
      <c r="Y29" s="17">
        <f t="shared" si="2"/>
        <v>7.5296047000000005E-2</v>
      </c>
      <c r="AC29" s="17"/>
      <c r="AD29" s="17"/>
      <c r="AE29" s="17"/>
      <c r="AF29" s="17"/>
      <c r="AG29" s="17"/>
    </row>
    <row r="30" spans="6:33" ht="16.2" thickBot="1" x14ac:dyDescent="0.35">
      <c r="F30" s="2" t="s">
        <v>23</v>
      </c>
      <c r="G30" s="2">
        <v>3</v>
      </c>
      <c r="H30" s="2">
        <v>0</v>
      </c>
      <c r="I30" s="2">
        <v>122.768</v>
      </c>
      <c r="J30" s="2">
        <v>25.507999999999999</v>
      </c>
      <c r="K30" s="2">
        <v>14.727</v>
      </c>
      <c r="U30" s="17" t="s">
        <v>87</v>
      </c>
      <c r="V30" s="17">
        <f t="shared" si="2"/>
        <v>0.10883350999999999</v>
      </c>
      <c r="W30" s="17">
        <f t="shared" si="2"/>
        <v>0.18226969000000001</v>
      </c>
      <c r="X30" s="17">
        <f t="shared" si="2"/>
        <v>8.6078399999999999E-2</v>
      </c>
      <c r="Y30" s="17">
        <f t="shared" si="2"/>
        <v>7.8309461999999996E-2</v>
      </c>
      <c r="AC30" s="18"/>
      <c r="AD30" s="18"/>
      <c r="AE30" s="18"/>
      <c r="AF30" s="18"/>
      <c r="AG30" s="18"/>
    </row>
    <row r="31" spans="6:33" ht="16.2" thickTop="1" x14ac:dyDescent="0.3">
      <c r="U31" s="17"/>
      <c r="V31" s="17"/>
      <c r="W31" s="17"/>
      <c r="X31" s="17"/>
      <c r="Y31" s="17"/>
    </row>
    <row r="32" spans="6:33" ht="16.2" thickBot="1" x14ac:dyDescent="0.35">
      <c r="F32" s="2" t="s">
        <v>161</v>
      </c>
      <c r="G32" s="2">
        <v>77.938999999999993</v>
      </c>
      <c r="U32" s="18"/>
      <c r="V32" s="18"/>
      <c r="W32" s="18"/>
      <c r="X32" s="18"/>
      <c r="Y32" s="18"/>
    </row>
    <row r="33" spans="6:33" ht="16.2" thickTop="1" x14ac:dyDescent="0.3"/>
    <row r="34" spans="6:33" x14ac:dyDescent="0.3">
      <c r="F34" s="2" t="s">
        <v>187</v>
      </c>
    </row>
    <row r="36" spans="6:33" x14ac:dyDescent="0.3">
      <c r="F36" s="2" t="s">
        <v>188</v>
      </c>
    </row>
    <row r="37" spans="6:33" x14ac:dyDescent="0.3">
      <c r="U37" s="34" t="s">
        <v>64</v>
      </c>
      <c r="V37" s="34"/>
      <c r="W37" s="34"/>
      <c r="X37" s="34"/>
      <c r="Y37" s="34"/>
      <c r="AC37" s="29" t="s">
        <v>60</v>
      </c>
      <c r="AD37" s="29"/>
      <c r="AE37" s="29"/>
      <c r="AF37" s="29"/>
      <c r="AG37" s="29"/>
    </row>
    <row r="38" spans="6:33" ht="16.2" thickBot="1" x14ac:dyDescent="0.35">
      <c r="U38" s="33" t="s">
        <v>61</v>
      </c>
      <c r="V38" s="33"/>
      <c r="W38" s="33"/>
      <c r="X38" s="33"/>
      <c r="Y38" s="33"/>
      <c r="AC38" s="33" t="s">
        <v>61</v>
      </c>
      <c r="AD38" s="33"/>
      <c r="AE38" s="33"/>
      <c r="AF38" s="33"/>
      <c r="AG38" s="33"/>
    </row>
    <row r="39" spans="6:33" ht="16.2" thickTop="1" x14ac:dyDescent="0.3">
      <c r="U39" s="16" t="s">
        <v>57</v>
      </c>
      <c r="V39" s="16" t="s">
        <v>66</v>
      </c>
      <c r="W39" s="16" t="s">
        <v>58</v>
      </c>
      <c r="X39" s="16" t="s">
        <v>54</v>
      </c>
      <c r="Y39" s="16" t="s">
        <v>66</v>
      </c>
      <c r="AC39" s="16" t="s">
        <v>57</v>
      </c>
      <c r="AD39" s="16" t="s">
        <v>66</v>
      </c>
      <c r="AE39" s="16" t="s">
        <v>53</v>
      </c>
      <c r="AF39" s="16" t="s">
        <v>54</v>
      </c>
      <c r="AG39" s="16" t="s">
        <v>66</v>
      </c>
    </row>
    <row r="40" spans="6:33" x14ac:dyDescent="0.3">
      <c r="U40" s="17" t="s">
        <v>83</v>
      </c>
      <c r="V40" s="17">
        <f>(V26*100)/$V26</f>
        <v>100</v>
      </c>
      <c r="W40" s="17">
        <f t="shared" ref="W40:Y40" si="4">(W26*100)/$V26</f>
        <v>149.56846461013177</v>
      </c>
      <c r="X40" s="17">
        <f t="shared" si="4"/>
        <v>270.12701150287955</v>
      </c>
      <c r="Y40" s="17">
        <f t="shared" si="4"/>
        <v>138.20652972443222</v>
      </c>
      <c r="AC40" s="14" t="s">
        <v>77</v>
      </c>
      <c r="AD40" s="17">
        <f>(AD26*100)/$AD26</f>
        <v>100</v>
      </c>
      <c r="AE40" s="17">
        <f t="shared" ref="AE40:AG40" si="5">(AE26*100)/$AD26</f>
        <v>99.949328095486749</v>
      </c>
      <c r="AF40" s="17">
        <f t="shared" si="5"/>
        <v>93.699227096489565</v>
      </c>
      <c r="AG40" s="17">
        <f t="shared" si="5"/>
        <v>103.41973083471336</v>
      </c>
    </row>
    <row r="41" spans="6:33" x14ac:dyDescent="0.3">
      <c r="U41" s="17" t="s">
        <v>84</v>
      </c>
      <c r="V41" s="17">
        <f t="shared" ref="V41:Y44" si="6">(V27*100)/$V27</f>
        <v>100</v>
      </c>
      <c r="W41" s="17">
        <f t="shared" si="6"/>
        <v>193.82506714046372</v>
      </c>
      <c r="X41" s="17">
        <f>(X27*100)/$V27</f>
        <v>340.44131175001741</v>
      </c>
      <c r="Y41" s="17">
        <f t="shared" si="6"/>
        <v>67.746908997847655</v>
      </c>
      <c r="AC41" s="14" t="s">
        <v>78</v>
      </c>
      <c r="AD41" s="17">
        <f t="shared" ref="AD41:AG42" si="7">(AD27*100)/$AD27</f>
        <v>100</v>
      </c>
      <c r="AE41" s="17">
        <f t="shared" si="7"/>
        <v>118.04869144400088</v>
      </c>
      <c r="AF41" s="17">
        <f t="shared" si="7"/>
        <v>161.4031584069842</v>
      </c>
      <c r="AG41" s="17">
        <f t="shared" si="7"/>
        <v>211.80032438843315</v>
      </c>
    </row>
    <row r="42" spans="6:33" x14ac:dyDescent="0.3">
      <c r="U42" s="17" t="s">
        <v>85</v>
      </c>
      <c r="V42" s="17">
        <f t="shared" si="6"/>
        <v>100</v>
      </c>
      <c r="W42" s="17">
        <f t="shared" si="6"/>
        <v>264.89189957633255</v>
      </c>
      <c r="X42" s="17">
        <f t="shared" si="6"/>
        <v>326.24336119831759</v>
      </c>
      <c r="Y42" s="17">
        <f t="shared" si="6"/>
        <v>159.6034959692723</v>
      </c>
      <c r="AC42" s="14" t="s">
        <v>79</v>
      </c>
      <c r="AD42" s="17">
        <f t="shared" si="7"/>
        <v>100</v>
      </c>
      <c r="AE42" s="17">
        <f t="shared" si="7"/>
        <v>150.30698434241768</v>
      </c>
      <c r="AF42" s="17">
        <f t="shared" si="7"/>
        <v>114.44275039604472</v>
      </c>
      <c r="AG42" s="17">
        <f t="shared" si="7"/>
        <v>158.65827257541787</v>
      </c>
    </row>
    <row r="43" spans="6:33" x14ac:dyDescent="0.3">
      <c r="U43" s="17" t="s">
        <v>86</v>
      </c>
      <c r="V43" s="17">
        <f t="shared" si="6"/>
        <v>100</v>
      </c>
      <c r="W43" s="17">
        <f t="shared" si="6"/>
        <v>227.77698971895009</v>
      </c>
      <c r="X43" s="17">
        <f t="shared" si="6"/>
        <v>190.12873153989477</v>
      </c>
      <c r="Y43" s="17">
        <f t="shared" si="6"/>
        <v>101.84789372300119</v>
      </c>
      <c r="AC43" s="17"/>
      <c r="AD43" s="17"/>
      <c r="AE43" s="17"/>
      <c r="AF43" s="17"/>
      <c r="AG43" s="17"/>
    </row>
    <row r="44" spans="6:33" ht="16.2" thickBot="1" x14ac:dyDescent="0.35">
      <c r="U44" s="17" t="s">
        <v>87</v>
      </c>
      <c r="V44" s="17">
        <f t="shared" si="6"/>
        <v>100</v>
      </c>
      <c r="W44" s="17">
        <f t="shared" si="6"/>
        <v>167.4757067009968</v>
      </c>
      <c r="X44" s="17">
        <f t="shared" si="6"/>
        <v>79.091816481890547</v>
      </c>
      <c r="Y44" s="17">
        <f t="shared" si="6"/>
        <v>71.953447058723</v>
      </c>
      <c r="AC44" s="18"/>
      <c r="AD44" s="18"/>
      <c r="AE44" s="18"/>
      <c r="AF44" s="18"/>
      <c r="AG44" s="18"/>
    </row>
    <row r="45" spans="6:33" ht="16.2" thickTop="1" x14ac:dyDescent="0.3">
      <c r="U45" s="17"/>
      <c r="V45" s="17"/>
      <c r="W45" s="17"/>
      <c r="X45" s="17"/>
      <c r="Y45" s="17"/>
    </row>
    <row r="46" spans="6:33" ht="16.2" thickBot="1" x14ac:dyDescent="0.35">
      <c r="U46" s="18"/>
      <c r="V46" s="18"/>
      <c r="W46" s="18"/>
      <c r="X46" s="18"/>
      <c r="Y46" s="18"/>
    </row>
    <row r="47" spans="6:33" ht="16.2" thickTop="1" x14ac:dyDescent="0.3"/>
  </sheetData>
  <mergeCells count="17">
    <mergeCell ref="F21:M21"/>
    <mergeCell ref="U13:V13"/>
    <mergeCell ref="U23:Y23"/>
    <mergeCell ref="U24:Y24"/>
    <mergeCell ref="U37:Y37"/>
    <mergeCell ref="U38:Y38"/>
    <mergeCell ref="AC13:AD13"/>
    <mergeCell ref="AC23:AG23"/>
    <mergeCell ref="AC24:AG24"/>
    <mergeCell ref="AC37:AG37"/>
    <mergeCell ref="AC38:AG38"/>
    <mergeCell ref="F1:G1"/>
    <mergeCell ref="J1:Q1"/>
    <mergeCell ref="U1:Y1"/>
    <mergeCell ref="AC1:AG1"/>
    <mergeCell ref="U2:Y2"/>
    <mergeCell ref="AC2:A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 - mix vs control</vt:lpstr>
      <vt:lpstr>DIA activity (AUC) mix vs contr</vt:lpstr>
      <vt:lpstr>HR - mix vs control</vt:lpstr>
      <vt:lpstr>MP Activity (AUC) mix vs contro</vt:lpstr>
      <vt:lpstr>apnea duration mix</vt:lpstr>
      <vt:lpstr>fR preBotC to 7n</vt:lpstr>
      <vt:lpstr>DIA activity- preBotC to 7n</vt:lpstr>
      <vt:lpstr>HR preBotC to 7n</vt:lpstr>
      <vt:lpstr>MP activity- preBotC to 7n</vt:lpstr>
      <vt:lpstr>apnea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Melo</dc:creator>
  <cp:lastModifiedBy>Mariana Melo</cp:lastModifiedBy>
  <dcterms:created xsi:type="dcterms:W3CDTF">2022-09-30T05:07:56Z</dcterms:created>
  <dcterms:modified xsi:type="dcterms:W3CDTF">2022-11-23T23:48:30Z</dcterms:modified>
</cp:coreProperties>
</file>