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inaxiao/Desktop/Amygdala story/December Submission/Source Data Files/"/>
    </mc:Choice>
  </mc:AlternateContent>
  <xr:revisionPtr revIDLastSave="0" documentId="13_ncr:1_{DEA956EA-C17E-5E4A-A32B-1BD75C4589F8}" xr6:coauthVersionLast="47" xr6:coauthVersionMax="47" xr10:uidLastSave="{00000000-0000-0000-0000-000000000000}"/>
  <bookViews>
    <workbookView xWindow="-2840" yWindow="1420" windowWidth="27640" windowHeight="16940" activeTab="1" xr2:uid="{1C0D6950-AC5E-404D-BE42-AD59284643D8}"/>
  </bookViews>
  <sheets>
    <sheet name="POAAmgCM opto" sheetId="1" r:id="rId1"/>
    <sheet name="POA-Amg GFP and Esr1" sheetId="3" r:id="rId2"/>
    <sheet name="POAtoAmgSlic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3" l="1"/>
  <c r="B8" i="3"/>
  <c r="E8" i="3" s="1"/>
  <c r="C8" i="3"/>
  <c r="D8" i="3"/>
  <c r="B18" i="3"/>
  <c r="D18" i="3" s="1"/>
  <c r="C18" i="3"/>
  <c r="C20" i="3" s="1"/>
  <c r="D20" i="3" s="1"/>
  <c r="B20" i="3"/>
  <c r="E4" i="1"/>
  <c r="E5" i="1"/>
  <c r="E6" i="1"/>
  <c r="E3" i="1"/>
  <c r="E20" i="3" l="1"/>
  <c r="E18" i="3"/>
</calcChain>
</file>

<file path=xl/sharedStrings.xml><?xml version="1.0" encoding="utf-8"?>
<sst xmlns="http://schemas.openxmlformats.org/spreadsheetml/2006/main" count="55" uniqueCount="37">
  <si>
    <t>Effect of optogenetic activation of Esr1+ AmgC/M neurons on vocalization</t>
  </si>
  <si>
    <t>Mouse</t>
  </si>
  <si>
    <t>Sex</t>
  </si>
  <si>
    <t>USVs per opto trial</t>
  </si>
  <si>
    <t>USVs per successful opto trial</t>
  </si>
  <si>
    <t>% Success</t>
  </si>
  <si>
    <t>Mean Latency</t>
  </si>
  <si>
    <t>Min Latency</t>
  </si>
  <si>
    <t>Control % Success</t>
  </si>
  <si>
    <t>Control USVs per trial</t>
  </si>
  <si>
    <t>N opto trials</t>
  </si>
  <si>
    <t>N control trials</t>
  </si>
  <si>
    <t>POA001</t>
  </si>
  <si>
    <t>M</t>
  </si>
  <si>
    <t>POA002</t>
  </si>
  <si>
    <t>NA</t>
  </si>
  <si>
    <t>POA003</t>
  </si>
  <si>
    <t>POA004</t>
  </si>
  <si>
    <t>Animal</t>
  </si>
  <si>
    <t>Cell</t>
  </si>
  <si>
    <t>TTX/4AP</t>
  </si>
  <si>
    <t>SR</t>
  </si>
  <si>
    <t>Connected</t>
  </si>
  <si>
    <t>Not connected</t>
  </si>
  <si>
    <t>USV/second stim</t>
  </si>
  <si>
    <t>Total</t>
  </si>
  <si>
    <t>Section 6</t>
  </si>
  <si>
    <t>Section 5</t>
  </si>
  <si>
    <t>Section 4</t>
  </si>
  <si>
    <t>Section 3</t>
  </si>
  <si>
    <t>Section 2</t>
  </si>
  <si>
    <t>Section 1</t>
  </si>
  <si>
    <t>VM412</t>
  </si>
  <si>
    <t>Overlap</t>
  </si>
  <si>
    <t>Esr1-/GFP+</t>
  </si>
  <si>
    <t>Esr1+/GFP+</t>
  </si>
  <si>
    <t>VM392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</si>
</sst>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B3C9B-C1C5-7C43-9749-315CCFEA5013}">
  <dimension ref="A1:M6"/>
  <sheetViews>
    <sheetView workbookViewId="0">
      <selection activeCell="L10" sqref="L10"/>
    </sheetView>
  </sheetViews>
  <sheetFormatPr baseColWidth="10" defaultColWidth="8.83203125" defaultRowHeight="16" x14ac:dyDescent="0.2"/>
  <cols>
    <col min="3" max="3" width="17.83203125" bestFit="1" customWidth="1"/>
    <col min="4" max="4" width="27.5" bestFit="1" customWidth="1"/>
    <col min="5" max="5" width="27.5" customWidth="1"/>
    <col min="6" max="6" width="9.6640625" bestFit="1" customWidth="1"/>
    <col min="7" max="7" width="13.33203125" bestFit="1" customWidth="1"/>
    <col min="8" max="8" width="11.5" bestFit="1" customWidth="1"/>
    <col min="9" max="9" width="11.5" customWidth="1"/>
    <col min="10" max="10" width="16.83203125" bestFit="1" customWidth="1"/>
    <col min="11" max="11" width="20.1640625" bestFit="1" customWidth="1"/>
    <col min="12" max="12" width="11.83203125" bestFit="1" customWidth="1"/>
    <col min="13" max="13" width="14.1640625" bestFit="1" customWidth="1"/>
  </cols>
  <sheetData>
    <row r="1" spans="1:13" ht="2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4" customFormat="1" ht="15" x14ac:dyDescent="0.2">
      <c r="A2" s="1" t="s">
        <v>1</v>
      </c>
      <c r="B2" s="1" t="s">
        <v>2</v>
      </c>
      <c r="C2" s="2" t="s">
        <v>3</v>
      </c>
      <c r="D2" s="2" t="s">
        <v>4</v>
      </c>
      <c r="E2" s="2" t="s">
        <v>24</v>
      </c>
      <c r="F2" s="2" t="s">
        <v>5</v>
      </c>
      <c r="G2" s="2" t="s">
        <v>6</v>
      </c>
      <c r="H2" s="2" t="s">
        <v>7</v>
      </c>
      <c r="I2" s="2" t="s">
        <v>10</v>
      </c>
      <c r="J2" s="3" t="s">
        <v>8</v>
      </c>
      <c r="K2" s="3" t="s">
        <v>9</v>
      </c>
      <c r="L2" s="3" t="s">
        <v>11</v>
      </c>
    </row>
    <row r="3" spans="1:13" x14ac:dyDescent="0.2">
      <c r="A3" s="5" t="s">
        <v>12</v>
      </c>
      <c r="B3" s="5" t="s">
        <v>13</v>
      </c>
      <c r="C3" s="6">
        <v>3.375</v>
      </c>
      <c r="D3" s="6">
        <v>4.3783783783783701</v>
      </c>
      <c r="E3" s="6">
        <f>C3/2</f>
        <v>1.6875</v>
      </c>
      <c r="F3" s="6">
        <v>0.77083333333333304</v>
      </c>
      <c r="G3" s="7">
        <v>2.15962983783783</v>
      </c>
      <c r="H3" s="7">
        <v>0.55603199999999997</v>
      </c>
      <c r="I3" s="13">
        <v>48</v>
      </c>
      <c r="J3" s="8">
        <v>0</v>
      </c>
      <c r="K3" s="8">
        <v>0</v>
      </c>
      <c r="L3" s="9">
        <v>34</v>
      </c>
    </row>
    <row r="4" spans="1:13" x14ac:dyDescent="0.2">
      <c r="A4" s="5" t="s">
        <v>14</v>
      </c>
      <c r="B4" s="5" t="s">
        <v>13</v>
      </c>
      <c r="C4" s="6">
        <v>7.7333333333333298</v>
      </c>
      <c r="D4" s="6">
        <v>9.1578947368421009</v>
      </c>
      <c r="E4" s="6">
        <f t="shared" ref="E4:E6" si="0">C4/2</f>
        <v>3.8666666666666649</v>
      </c>
      <c r="F4" s="6">
        <v>0.844444444444444</v>
      </c>
      <c r="G4" s="6">
        <v>0.64163031578947405</v>
      </c>
      <c r="H4" s="6">
        <v>0.15257599999999999</v>
      </c>
      <c r="I4" s="11">
        <v>45</v>
      </c>
      <c r="J4" s="10" t="s">
        <v>15</v>
      </c>
      <c r="K4" s="10" t="s">
        <v>15</v>
      </c>
      <c r="L4" s="10" t="s">
        <v>15</v>
      </c>
    </row>
    <row r="5" spans="1:13" x14ac:dyDescent="0.2">
      <c r="A5" s="5" t="s">
        <v>16</v>
      </c>
      <c r="B5" s="5" t="s">
        <v>13</v>
      </c>
      <c r="C5" s="11">
        <v>9.8000000000000007</v>
      </c>
      <c r="D5" s="11">
        <v>10.5</v>
      </c>
      <c r="E5" s="6">
        <f t="shared" si="0"/>
        <v>4.9000000000000004</v>
      </c>
      <c r="F5" s="6">
        <v>0.93333333333333302</v>
      </c>
      <c r="G5" s="6">
        <v>1.96169142857142</v>
      </c>
      <c r="H5" s="6">
        <v>0.203264</v>
      </c>
      <c r="I5" s="11">
        <v>15</v>
      </c>
      <c r="J5" s="10">
        <v>0</v>
      </c>
      <c r="K5" s="10">
        <v>0</v>
      </c>
      <c r="L5" s="10">
        <v>31</v>
      </c>
    </row>
    <row r="6" spans="1:13" x14ac:dyDescent="0.2">
      <c r="A6" s="5" t="s">
        <v>17</v>
      </c>
      <c r="B6" s="5" t="s">
        <v>13</v>
      </c>
      <c r="C6" s="6">
        <v>4.3617021276595702</v>
      </c>
      <c r="D6" s="6">
        <v>5.125</v>
      </c>
      <c r="E6" s="6">
        <f t="shared" si="0"/>
        <v>2.1808510638297851</v>
      </c>
      <c r="F6" s="6">
        <v>0.85106382978723405</v>
      </c>
      <c r="G6" s="6">
        <v>2.6551936</v>
      </c>
      <c r="H6" s="6">
        <v>0.74956800000000001</v>
      </c>
      <c r="I6" s="13">
        <v>47</v>
      </c>
      <c r="J6" s="10">
        <v>0.1</v>
      </c>
      <c r="K6" s="10">
        <v>0.1</v>
      </c>
      <c r="L6" s="10">
        <v>29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1EC1-F124-8349-8564-93995905A77A}">
  <dimension ref="A1:F20"/>
  <sheetViews>
    <sheetView tabSelected="1" workbookViewId="0">
      <selection activeCell="J19" sqref="J19"/>
    </sheetView>
  </sheetViews>
  <sheetFormatPr baseColWidth="10" defaultRowHeight="16" x14ac:dyDescent="0.2"/>
  <sheetData>
    <row r="1" spans="1:5" x14ac:dyDescent="0.2">
      <c r="A1" t="s">
        <v>36</v>
      </c>
      <c r="B1" t="s">
        <v>35</v>
      </c>
      <c r="C1" t="s">
        <v>34</v>
      </c>
      <c r="E1" t="s">
        <v>33</v>
      </c>
    </row>
    <row r="2" spans="1:5" x14ac:dyDescent="0.2">
      <c r="A2" t="s">
        <v>31</v>
      </c>
      <c r="B2">
        <v>14</v>
      </c>
      <c r="C2">
        <v>1</v>
      </c>
    </row>
    <row r="3" spans="1:5" x14ac:dyDescent="0.2">
      <c r="A3" t="s">
        <v>30</v>
      </c>
      <c r="B3">
        <v>19</v>
      </c>
      <c r="C3">
        <v>5</v>
      </c>
    </row>
    <row r="4" spans="1:5" x14ac:dyDescent="0.2">
      <c r="A4" t="s">
        <v>29</v>
      </c>
      <c r="B4">
        <v>45</v>
      </c>
      <c r="C4">
        <v>16</v>
      </c>
    </row>
    <row r="5" spans="1:5" x14ac:dyDescent="0.2">
      <c r="A5" t="s">
        <v>28</v>
      </c>
      <c r="B5">
        <v>28</v>
      </c>
      <c r="C5">
        <v>5</v>
      </c>
    </row>
    <row r="6" spans="1:5" x14ac:dyDescent="0.2">
      <c r="A6" t="s">
        <v>27</v>
      </c>
      <c r="B6">
        <v>24</v>
      </c>
      <c r="C6">
        <v>3</v>
      </c>
    </row>
    <row r="7" spans="1:5" x14ac:dyDescent="0.2">
      <c r="A7" t="s">
        <v>26</v>
      </c>
      <c r="B7">
        <v>9</v>
      </c>
      <c r="C7">
        <v>4</v>
      </c>
    </row>
    <row r="8" spans="1:5" x14ac:dyDescent="0.2">
      <c r="A8" t="s">
        <v>25</v>
      </c>
      <c r="B8">
        <f>SUM(B2:B7)</f>
        <v>139</v>
      </c>
      <c r="C8">
        <f>SUM(C2:C7)</f>
        <v>34</v>
      </c>
      <c r="D8">
        <f>SUM(B8:C8)</f>
        <v>173</v>
      </c>
      <c r="E8">
        <f>B8/D8</f>
        <v>0.80346820809248554</v>
      </c>
    </row>
    <row r="11" spans="1:5" x14ac:dyDescent="0.2">
      <c r="A11" t="s">
        <v>32</v>
      </c>
    </row>
    <row r="12" spans="1:5" x14ac:dyDescent="0.2">
      <c r="A12" t="s">
        <v>31</v>
      </c>
      <c r="B12">
        <v>11</v>
      </c>
      <c r="C12">
        <v>1</v>
      </c>
    </row>
    <row r="13" spans="1:5" x14ac:dyDescent="0.2">
      <c r="A13" t="s">
        <v>30</v>
      </c>
      <c r="B13">
        <v>11</v>
      </c>
      <c r="C13">
        <v>3</v>
      </c>
    </row>
    <row r="14" spans="1:5" x14ac:dyDescent="0.2">
      <c r="A14" t="s">
        <v>29</v>
      </c>
      <c r="B14">
        <v>26</v>
      </c>
      <c r="C14">
        <v>4</v>
      </c>
    </row>
    <row r="15" spans="1:5" x14ac:dyDescent="0.2">
      <c r="A15" t="s">
        <v>28</v>
      </c>
      <c r="B15">
        <v>28</v>
      </c>
      <c r="C15">
        <v>5</v>
      </c>
    </row>
    <row r="16" spans="1:5" x14ac:dyDescent="0.2">
      <c r="A16" t="s">
        <v>27</v>
      </c>
      <c r="B16">
        <v>42</v>
      </c>
      <c r="C16">
        <v>7</v>
      </c>
    </row>
    <row r="17" spans="1:6" x14ac:dyDescent="0.2">
      <c r="A17" t="s">
        <v>26</v>
      </c>
      <c r="B17">
        <v>41</v>
      </c>
      <c r="C17">
        <v>10</v>
      </c>
    </row>
    <row r="18" spans="1:6" x14ac:dyDescent="0.2">
      <c r="A18" t="s">
        <v>25</v>
      </c>
      <c r="B18">
        <f>SUM(B12:B17)</f>
        <v>159</v>
      </c>
      <c r="C18">
        <f>SUM(C12:C17)</f>
        <v>30</v>
      </c>
      <c r="D18">
        <f>SUM(B18:C18)</f>
        <v>189</v>
      </c>
      <c r="E18">
        <f>B18/D18</f>
        <v>0.84126984126984128</v>
      </c>
    </row>
    <row r="20" spans="1:6" x14ac:dyDescent="0.2">
      <c r="A20" t="s">
        <v>25</v>
      </c>
      <c r="B20">
        <f>SUM(B18,B8)</f>
        <v>298</v>
      </c>
      <c r="C20">
        <f>SUM(C18,C8)</f>
        <v>64</v>
      </c>
      <c r="D20">
        <f>SUM(B20:C20)</f>
        <v>362</v>
      </c>
      <c r="E20" s="4">
        <f>B20/D20</f>
        <v>0.82320441988950277</v>
      </c>
      <c r="F20">
        <f>STDEV(E8,E18)/SQRT(2)</f>
        <v>1.8900816588677868E-2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9E12-B98C-5441-BFE0-1F84B0305335}">
  <dimension ref="A1:F10"/>
  <sheetViews>
    <sheetView workbookViewId="0">
      <selection activeCell="H5" sqref="H5"/>
    </sheetView>
  </sheetViews>
  <sheetFormatPr baseColWidth="10" defaultRowHeight="16" x14ac:dyDescent="0.2"/>
  <cols>
    <col min="6" max="6" width="12.6640625" bestFit="1" customWidth="1"/>
  </cols>
  <sheetData>
    <row r="1" spans="1:6" x14ac:dyDescent="0.2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</row>
    <row r="2" spans="1:6" x14ac:dyDescent="0.2">
      <c r="A2" s="15">
        <v>374</v>
      </c>
      <c r="B2" s="5">
        <v>1</v>
      </c>
      <c r="C2" s="5">
        <v>757.79</v>
      </c>
      <c r="D2" s="5">
        <v>3.4733999999999998</v>
      </c>
      <c r="E2" s="15">
        <v>2</v>
      </c>
      <c r="F2" s="15">
        <v>0</v>
      </c>
    </row>
    <row r="3" spans="1:6" x14ac:dyDescent="0.2">
      <c r="A3" s="15"/>
      <c r="B3" s="5">
        <v>2</v>
      </c>
      <c r="C3" s="5">
        <v>14.839</v>
      </c>
      <c r="D3" s="5" t="s">
        <v>15</v>
      </c>
      <c r="E3" s="15"/>
      <c r="F3" s="15"/>
    </row>
    <row r="4" spans="1:6" x14ac:dyDescent="0.2">
      <c r="A4" s="15">
        <v>356</v>
      </c>
      <c r="B4" s="5">
        <v>1</v>
      </c>
      <c r="C4" s="5">
        <v>38.231000000000002</v>
      </c>
      <c r="D4" s="5" t="s">
        <v>15</v>
      </c>
      <c r="E4" s="15">
        <v>3</v>
      </c>
      <c r="F4" s="15">
        <v>2</v>
      </c>
    </row>
    <row r="5" spans="1:6" x14ac:dyDescent="0.2">
      <c r="A5" s="15"/>
      <c r="B5" s="5">
        <v>2</v>
      </c>
      <c r="C5" s="5">
        <v>12.145</v>
      </c>
      <c r="D5" s="5" t="s">
        <v>15</v>
      </c>
      <c r="E5" s="15"/>
      <c r="F5" s="15"/>
    </row>
    <row r="6" spans="1:6" x14ac:dyDescent="0.2">
      <c r="A6" s="15"/>
      <c r="B6" s="5">
        <v>3</v>
      </c>
      <c r="C6" s="5">
        <v>12.15</v>
      </c>
      <c r="D6" s="5" t="s">
        <v>15</v>
      </c>
      <c r="E6" s="15"/>
      <c r="F6" s="15"/>
    </row>
    <row r="7" spans="1:6" x14ac:dyDescent="0.2">
      <c r="A7" s="15">
        <v>336</v>
      </c>
      <c r="B7" s="5">
        <v>1</v>
      </c>
      <c r="C7" s="5">
        <v>155.79</v>
      </c>
      <c r="D7" s="5">
        <v>4.9776999999999996</v>
      </c>
      <c r="E7" s="15">
        <v>2</v>
      </c>
      <c r="F7" s="15">
        <v>0</v>
      </c>
    </row>
    <row r="8" spans="1:6" x14ac:dyDescent="0.2">
      <c r="A8" s="15"/>
      <c r="B8" s="5">
        <v>2</v>
      </c>
      <c r="C8" s="5">
        <v>153.04</v>
      </c>
      <c r="D8" s="5">
        <v>2.246</v>
      </c>
      <c r="E8" s="15"/>
      <c r="F8" s="15"/>
    </row>
    <row r="9" spans="1:6" x14ac:dyDescent="0.2">
      <c r="A9" s="5">
        <v>332</v>
      </c>
      <c r="B9" s="5">
        <v>1</v>
      </c>
      <c r="C9" s="5">
        <v>77.156000000000006</v>
      </c>
      <c r="D9" s="5">
        <v>5.1981999999999999</v>
      </c>
      <c r="E9" s="5">
        <v>1</v>
      </c>
      <c r="F9" s="5">
        <v>1</v>
      </c>
    </row>
    <row r="10" spans="1:6" x14ac:dyDescent="0.2">
      <c r="A10" s="5">
        <v>312</v>
      </c>
      <c r="B10" s="5">
        <v>1</v>
      </c>
      <c r="C10" s="5">
        <v>54.844000000000001</v>
      </c>
      <c r="D10" s="5" t="s">
        <v>15</v>
      </c>
      <c r="E10" s="5">
        <v>1</v>
      </c>
      <c r="F10" s="5">
        <v>1</v>
      </c>
    </row>
  </sheetData>
  <mergeCells count="9">
    <mergeCell ref="A7:A8"/>
    <mergeCell ref="E7:E8"/>
    <mergeCell ref="F7:F8"/>
    <mergeCell ref="A2:A3"/>
    <mergeCell ref="E2:E3"/>
    <mergeCell ref="F2:F3"/>
    <mergeCell ref="A4:A6"/>
    <mergeCell ref="E4:E6"/>
    <mergeCell ref="F4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POAAmgCM opto</vt:lpstr>
      <vt:lpstr>POA-Amg GFP and Esr1</vt:lpstr>
      <vt:lpstr>POAtoAmgSlice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Xiao</dc:creator>
  <cp:lastModifiedBy>Alina Xiao</cp:lastModifiedBy>
  <dcterms:created xsi:type="dcterms:W3CDTF">2022-12-10T22:11:06Z</dcterms:created>
  <dcterms:modified xsi:type="dcterms:W3CDTF">2023-05-05T05:50:04Z</dcterms:modified>
</cp:coreProperties>
</file>