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hèse\Rédaction-Présentation\Rédaction article\Article 1\Figures\Open Access\"/>
    </mc:Choice>
  </mc:AlternateContent>
  <xr:revisionPtr revIDLastSave="0" documentId="13_ncr:1_{39888520-7470-4D27-8306-2EC0C6C61EFC}" xr6:coauthVersionLast="47" xr6:coauthVersionMax="47" xr10:uidLastSave="{00000000-0000-0000-0000-000000000000}"/>
  <bookViews>
    <workbookView xWindow="6270" yWindow="6270" windowWidth="21600" windowHeight="11385" xr2:uid="{00000000-000D-0000-FFFF-FFFF00000000}"/>
  </bookViews>
  <sheets>
    <sheet name="Fig 5" sheetId="15" r:id="rId1"/>
    <sheet name="WB (B &amp; I)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5" i="8" l="1"/>
  <c r="X25" i="8" s="1"/>
  <c r="P25" i="8"/>
  <c r="R25" i="8" s="1"/>
  <c r="J25" i="8"/>
  <c r="L25" i="8" s="1"/>
  <c r="M19" i="8" s="1"/>
  <c r="D25" i="8"/>
  <c r="F25" i="8" s="1"/>
  <c r="V24" i="8"/>
  <c r="X24" i="8" s="1"/>
  <c r="Y24" i="8" s="1"/>
  <c r="P24" i="8"/>
  <c r="R24" i="8" s="1"/>
  <c r="S24" i="8" s="1"/>
  <c r="J24" i="8"/>
  <c r="L24" i="8" s="1"/>
  <c r="D24" i="8"/>
  <c r="F24" i="8" s="1"/>
  <c r="V23" i="8"/>
  <c r="X23" i="8" s="1"/>
  <c r="Y23" i="8" s="1"/>
  <c r="P23" i="8"/>
  <c r="R23" i="8" s="1"/>
  <c r="S23" i="8" s="1"/>
  <c r="J23" i="8"/>
  <c r="L23" i="8" s="1"/>
  <c r="D23" i="8"/>
  <c r="F23" i="8" s="1"/>
  <c r="G23" i="8" s="1"/>
  <c r="V22" i="8"/>
  <c r="X22" i="8" s="1"/>
  <c r="Y22" i="8" s="1"/>
  <c r="P22" i="8"/>
  <c r="R22" i="8" s="1"/>
  <c r="S22" i="8" s="1"/>
  <c r="J22" i="8"/>
  <c r="L22" i="8" s="1"/>
  <c r="D22" i="8"/>
  <c r="F22" i="8" s="1"/>
  <c r="G22" i="8" s="1"/>
  <c r="V21" i="8"/>
  <c r="X21" i="8" s="1"/>
  <c r="P21" i="8"/>
  <c r="R21" i="8" s="1"/>
  <c r="S21" i="8" s="1"/>
  <c r="J21" i="8"/>
  <c r="L21" i="8" s="1"/>
  <c r="D21" i="8"/>
  <c r="F21" i="8" s="1"/>
  <c r="G21" i="8" s="1"/>
  <c r="V20" i="8"/>
  <c r="X20" i="8" s="1"/>
  <c r="Y20" i="8" s="1"/>
  <c r="P20" i="8"/>
  <c r="R20" i="8" s="1"/>
  <c r="S20" i="8" s="1"/>
  <c r="J20" i="8"/>
  <c r="L20" i="8" s="1"/>
  <c r="D20" i="8"/>
  <c r="F20" i="8" s="1"/>
  <c r="G20" i="8" s="1"/>
  <c r="V19" i="8"/>
  <c r="X19" i="8" s="1"/>
  <c r="Y19" i="8" s="1"/>
  <c r="P19" i="8"/>
  <c r="R19" i="8" s="1"/>
  <c r="S19" i="8" s="1"/>
  <c r="J19" i="8"/>
  <c r="L19" i="8" s="1"/>
  <c r="D19" i="8"/>
  <c r="F19" i="8" s="1"/>
  <c r="G19" i="8" s="1"/>
  <c r="V18" i="8"/>
  <c r="X18" i="8" s="1"/>
  <c r="Y18" i="8" s="1"/>
  <c r="P18" i="8"/>
  <c r="R18" i="8" s="1"/>
  <c r="S18" i="8" s="1"/>
  <c r="J18" i="8"/>
  <c r="L18" i="8" s="1"/>
  <c r="D18" i="8"/>
  <c r="F18" i="8" s="1"/>
  <c r="G18" i="8" s="1"/>
  <c r="V17" i="8"/>
  <c r="X17" i="8" s="1"/>
  <c r="P17" i="8"/>
  <c r="R17" i="8" s="1"/>
  <c r="S17" i="8" s="1"/>
  <c r="J17" i="8"/>
  <c r="L17" i="8" s="1"/>
  <c r="D17" i="8"/>
  <c r="F17" i="8" s="1"/>
  <c r="G17" i="8" s="1"/>
  <c r="M18" i="8" l="1"/>
  <c r="G24" i="8"/>
  <c r="M20" i="8"/>
  <c r="M22" i="8"/>
  <c r="M23" i="8"/>
  <c r="Y21" i="8"/>
  <c r="Y17" i="8"/>
  <c r="M17" i="8"/>
  <c r="M21" i="8"/>
  <c r="M24" i="8"/>
  <c r="Z12" i="8"/>
  <c r="AB12" i="8" s="1"/>
  <c r="S12" i="8"/>
  <c r="U12" i="8" s="1"/>
  <c r="L12" i="8"/>
  <c r="N12" i="8" s="1"/>
  <c r="E12" i="8"/>
  <c r="G12" i="8" s="1"/>
  <c r="Z11" i="8"/>
  <c r="AB11" i="8" s="1"/>
  <c r="AC11" i="8" s="1"/>
  <c r="S11" i="8"/>
  <c r="U11" i="8" s="1"/>
  <c r="V11" i="8" s="1"/>
  <c r="L11" i="8"/>
  <c r="N11" i="8" s="1"/>
  <c r="O11" i="8" s="1"/>
  <c r="E11" i="8"/>
  <c r="G11" i="8" s="1"/>
  <c r="Z10" i="8"/>
  <c r="AB10" i="8" s="1"/>
  <c r="AC10" i="8" s="1"/>
  <c r="S10" i="8"/>
  <c r="U10" i="8" s="1"/>
  <c r="V10" i="8" s="1"/>
  <c r="L10" i="8"/>
  <c r="N10" i="8" s="1"/>
  <c r="O10" i="8" s="1"/>
  <c r="E10" i="8"/>
  <c r="G10" i="8" s="1"/>
  <c r="Z9" i="8"/>
  <c r="AB9" i="8" s="1"/>
  <c r="AC9" i="8" s="1"/>
  <c r="S9" i="8"/>
  <c r="U9" i="8" s="1"/>
  <c r="V9" i="8" s="1"/>
  <c r="L9" i="8"/>
  <c r="N9" i="8" s="1"/>
  <c r="E9" i="8"/>
  <c r="G9" i="8" s="1"/>
  <c r="AB8" i="8"/>
  <c r="AC8" i="8" s="1"/>
  <c r="Z8" i="8"/>
  <c r="S8" i="8"/>
  <c r="U8" i="8" s="1"/>
  <c r="V8" i="8" s="1"/>
  <c r="L8" i="8"/>
  <c r="N8" i="8" s="1"/>
  <c r="O8" i="8" s="1"/>
  <c r="E8" i="8"/>
  <c r="G8" i="8" s="1"/>
  <c r="H8" i="8" s="1"/>
  <c r="Z7" i="8"/>
  <c r="AB7" i="8" s="1"/>
  <c r="S7" i="8"/>
  <c r="U7" i="8" s="1"/>
  <c r="L7" i="8"/>
  <c r="N7" i="8" s="1"/>
  <c r="E7" i="8"/>
  <c r="G7" i="8" s="1"/>
  <c r="Z6" i="8"/>
  <c r="AB6" i="8" s="1"/>
  <c r="AC6" i="8" s="1"/>
  <c r="S6" i="8"/>
  <c r="U6" i="8" s="1"/>
  <c r="V6" i="8" s="1"/>
  <c r="L6" i="8"/>
  <c r="N6" i="8" s="1"/>
  <c r="O6" i="8" s="1"/>
  <c r="E6" i="8"/>
  <c r="G6" i="8" s="1"/>
  <c r="Z5" i="8"/>
  <c r="AB5" i="8" s="1"/>
  <c r="AC5" i="8" s="1"/>
  <c r="S5" i="8"/>
  <c r="U5" i="8" s="1"/>
  <c r="V5" i="8" s="1"/>
  <c r="L5" i="8"/>
  <c r="N5" i="8" s="1"/>
  <c r="O5" i="8" s="1"/>
  <c r="E5" i="8"/>
  <c r="G5" i="8" s="1"/>
  <c r="H5" i="8" s="1"/>
  <c r="Z4" i="8"/>
  <c r="AB4" i="8" s="1"/>
  <c r="AC4" i="8" s="1"/>
  <c r="S4" i="8"/>
  <c r="U4" i="8" s="1"/>
  <c r="V4" i="8" s="1"/>
  <c r="L4" i="8"/>
  <c r="N4" i="8" s="1"/>
  <c r="O4" i="8" s="1"/>
  <c r="E4" i="8"/>
  <c r="G4" i="8" s="1"/>
  <c r="H4" i="8" s="1"/>
  <c r="Z3" i="8"/>
  <c r="AB3" i="8" s="1"/>
  <c r="AC3" i="8" s="1"/>
  <c r="S3" i="8"/>
  <c r="U3" i="8" s="1"/>
  <c r="V3" i="8" s="1"/>
  <c r="L3" i="8"/>
  <c r="N3" i="8" s="1"/>
  <c r="O3" i="8" s="1"/>
  <c r="E3" i="8"/>
  <c r="G3" i="8" s="1"/>
  <c r="H3" i="8" s="1"/>
  <c r="H6" i="8" l="1"/>
  <c r="H9" i="8"/>
  <c r="H10" i="8"/>
  <c r="O9" i="8"/>
  <c r="H11" i="8"/>
</calcChain>
</file>

<file path=xl/sharedStrings.xml><?xml version="1.0" encoding="utf-8"?>
<sst xmlns="http://schemas.openxmlformats.org/spreadsheetml/2006/main" count="144" uniqueCount="69">
  <si>
    <t>D16 FT</t>
  </si>
  <si>
    <t>D16 CSF</t>
  </si>
  <si>
    <t>D30 FT</t>
  </si>
  <si>
    <t>D30 CSF</t>
  </si>
  <si>
    <t>D16 FT_1</t>
  </si>
  <si>
    <t>D16 FT_2</t>
  </si>
  <si>
    <t>D16 FT_3</t>
  </si>
  <si>
    <t>D16 FT_4</t>
  </si>
  <si>
    <t>D16 CSF_1</t>
  </si>
  <si>
    <t>D16 CSF_2</t>
  </si>
  <si>
    <t>D16 CSF_3</t>
  </si>
  <si>
    <t>D16 CSF_4</t>
  </si>
  <si>
    <t>D30 FT_1</t>
  </si>
  <si>
    <t>D30 FT_2</t>
  </si>
  <si>
    <t>D30 FT_3</t>
  </si>
  <si>
    <t>D30 FT_4</t>
  </si>
  <si>
    <t>D30 CSF_1</t>
  </si>
  <si>
    <t>D30 CSF_2</t>
  </si>
  <si>
    <t>D30 CSF_3</t>
  </si>
  <si>
    <t>D30 CSF_4</t>
  </si>
  <si>
    <t>Samples</t>
  </si>
  <si>
    <t>N/A</t>
  </si>
  <si>
    <t>ACTB</t>
  </si>
  <si>
    <t>Sample_1</t>
  </si>
  <si>
    <t>Sample_2</t>
  </si>
  <si>
    <t>Sample_3</t>
  </si>
  <si>
    <t>Sample_4</t>
  </si>
  <si>
    <t>FAAH</t>
  </si>
  <si>
    <t>CYP19 (1 75kDa)</t>
  </si>
  <si>
    <t>CYP19 (2 58 kDa)</t>
  </si>
  <si>
    <t>CYP19 (3 25 kDa)</t>
  </si>
  <si>
    <t>CYP19</t>
  </si>
  <si>
    <t>CYP19 normalized to ACTB</t>
  </si>
  <si>
    <t>relative CYP19 protein levels (normalized to ACTB)</t>
  </si>
  <si>
    <t>FAAH (isoforme 1)</t>
  </si>
  <si>
    <t>FAAH (isoforme 2 85kDa)</t>
  </si>
  <si>
    <t>FAAH (isoforme 2)</t>
  </si>
  <si>
    <t>FAAH normalized to ACTB</t>
  </si>
  <si>
    <t>relative FAAH protein levels (normalized to ACTB)</t>
  </si>
  <si>
    <r>
      <t xml:space="preserve">relative mRNA levels of </t>
    </r>
    <r>
      <rPr>
        <i/>
        <sz val="10"/>
        <color theme="0"/>
        <rFont val="Arial"/>
        <family val="2"/>
      </rPr>
      <t xml:space="preserve">Cyp19a1 </t>
    </r>
    <r>
      <rPr>
        <sz val="10"/>
        <color theme="0"/>
        <rFont val="Arial"/>
        <family val="2"/>
      </rPr>
      <t xml:space="preserve">(normalized to </t>
    </r>
    <r>
      <rPr>
        <i/>
        <sz val="10"/>
        <color theme="0"/>
        <rFont val="Arial"/>
        <family val="2"/>
      </rPr>
      <t xml:space="preserve">Gapdh </t>
    </r>
    <r>
      <rPr>
        <sz val="10"/>
        <color theme="0"/>
        <rFont val="Arial"/>
        <family val="2"/>
      </rPr>
      <t>and</t>
    </r>
    <r>
      <rPr>
        <i/>
        <sz val="10"/>
        <color theme="0"/>
        <rFont val="Arial"/>
        <family val="2"/>
      </rPr>
      <t xml:space="preserve"> Actb</t>
    </r>
    <r>
      <rPr>
        <sz val="10"/>
        <color theme="0"/>
        <rFont val="Arial"/>
        <family val="2"/>
      </rPr>
      <t>) (Fig 5A)</t>
    </r>
  </si>
  <si>
    <t>CYP19 Activity (nU/mg) Fig 5D</t>
  </si>
  <si>
    <r>
      <t xml:space="preserve">relative mRNA levels of </t>
    </r>
    <r>
      <rPr>
        <i/>
        <sz val="10"/>
        <color theme="0"/>
        <rFont val="Arial"/>
        <family val="2"/>
      </rPr>
      <t>Esr1</t>
    </r>
    <r>
      <rPr>
        <sz val="10"/>
        <color theme="0"/>
        <rFont val="Arial"/>
        <family val="2"/>
      </rPr>
      <t xml:space="preserve"> (normalized to </t>
    </r>
    <r>
      <rPr>
        <i/>
        <sz val="10"/>
        <color theme="0"/>
        <rFont val="Arial"/>
        <family val="2"/>
      </rPr>
      <t>Gapdh and Actb)</t>
    </r>
    <r>
      <rPr>
        <sz val="10"/>
        <color theme="0"/>
        <rFont val="Arial"/>
        <family val="2"/>
      </rPr>
      <t xml:space="preserve"> (Fig 5E)</t>
    </r>
  </si>
  <si>
    <r>
      <t xml:space="preserve">relative mRNA levels of </t>
    </r>
    <r>
      <rPr>
        <i/>
        <sz val="10"/>
        <color theme="0"/>
        <rFont val="Arial"/>
        <family val="2"/>
      </rPr>
      <t>Esr2</t>
    </r>
    <r>
      <rPr>
        <sz val="10"/>
        <color theme="0"/>
        <rFont val="Arial"/>
        <family val="2"/>
      </rPr>
      <t xml:space="preserve"> (normalized to </t>
    </r>
    <r>
      <rPr>
        <i/>
        <sz val="10"/>
        <color theme="0"/>
        <rFont val="Arial"/>
        <family val="2"/>
      </rPr>
      <t xml:space="preserve">Gapdh </t>
    </r>
    <r>
      <rPr>
        <sz val="10"/>
        <color theme="0"/>
        <rFont val="Arial"/>
        <family val="2"/>
      </rPr>
      <t>and</t>
    </r>
    <r>
      <rPr>
        <i/>
        <sz val="10"/>
        <color theme="0"/>
        <rFont val="Arial"/>
        <family val="2"/>
      </rPr>
      <t xml:space="preserve"> Actb</t>
    </r>
    <r>
      <rPr>
        <sz val="10"/>
        <color theme="0"/>
        <rFont val="Arial"/>
        <family val="2"/>
      </rPr>
      <t>) (Fig 5F)</t>
    </r>
  </si>
  <si>
    <r>
      <t xml:space="preserve">relative mRNA levels of </t>
    </r>
    <r>
      <rPr>
        <i/>
        <sz val="10"/>
        <color theme="0"/>
        <rFont val="Arial"/>
        <family val="2"/>
      </rPr>
      <t>Gper1</t>
    </r>
    <r>
      <rPr>
        <sz val="10"/>
        <color theme="0"/>
        <rFont val="Arial"/>
        <family val="2"/>
      </rPr>
      <t xml:space="preserve"> (normalized to </t>
    </r>
    <r>
      <rPr>
        <i/>
        <sz val="10"/>
        <color theme="0"/>
        <rFont val="Arial"/>
        <family val="2"/>
      </rPr>
      <t>Gapdh and Actb)</t>
    </r>
    <r>
      <rPr>
        <sz val="10"/>
        <color theme="0"/>
        <rFont val="Arial"/>
        <family val="2"/>
      </rPr>
      <t xml:space="preserve"> (Fig 5G)</t>
    </r>
  </si>
  <si>
    <r>
      <t xml:space="preserve">relative mRNA levels of </t>
    </r>
    <r>
      <rPr>
        <i/>
        <sz val="10"/>
        <color theme="0"/>
        <rFont val="Arial"/>
        <family val="2"/>
      </rPr>
      <t>Faah</t>
    </r>
    <r>
      <rPr>
        <sz val="10"/>
        <color theme="0"/>
        <rFont val="Arial"/>
        <family val="2"/>
      </rPr>
      <t xml:space="preserve"> (normalized to </t>
    </r>
    <r>
      <rPr>
        <i/>
        <sz val="10"/>
        <color theme="0"/>
        <rFont val="Arial"/>
        <family val="2"/>
      </rPr>
      <t>Gapdh</t>
    </r>
    <r>
      <rPr>
        <sz val="10"/>
        <color theme="0"/>
        <rFont val="Arial"/>
        <family val="2"/>
      </rPr>
      <t xml:space="preserve"> and </t>
    </r>
    <r>
      <rPr>
        <i/>
        <sz val="10"/>
        <color theme="0"/>
        <rFont val="Arial"/>
        <family val="2"/>
      </rPr>
      <t>Actb</t>
    </r>
    <r>
      <rPr>
        <sz val="10"/>
        <color theme="0"/>
        <rFont val="Arial"/>
        <family val="2"/>
      </rPr>
      <t>) (Fig 5H)</t>
    </r>
  </si>
  <si>
    <t>CYP19A1  (Fig 5B)</t>
  </si>
  <si>
    <t>FAAH  (Fig 5I)</t>
  </si>
  <si>
    <r>
      <t>6 d</t>
    </r>
    <r>
      <rPr>
        <b/>
        <i/>
        <sz val="11"/>
        <color theme="1"/>
        <rFont val="Calibri"/>
        <family val="2"/>
        <scheme val="minor"/>
      </rPr>
      <t>pp</t>
    </r>
  </si>
  <si>
    <r>
      <t>6 d</t>
    </r>
    <r>
      <rPr>
        <b/>
        <i/>
        <sz val="11"/>
        <color theme="1"/>
        <rFont val="Calibri"/>
        <family val="2"/>
        <scheme val="minor"/>
      </rPr>
      <t xml:space="preserve">pp </t>
    </r>
    <r>
      <rPr>
        <b/>
        <sz val="11"/>
        <color theme="1"/>
        <rFont val="Calibri"/>
        <family val="2"/>
        <scheme val="minor"/>
      </rPr>
      <t>CSF</t>
    </r>
  </si>
  <si>
    <r>
      <t>22 d</t>
    </r>
    <r>
      <rPr>
        <b/>
        <i/>
        <sz val="11"/>
        <color theme="1"/>
        <rFont val="Calibri"/>
        <family val="2"/>
        <scheme val="minor"/>
      </rPr>
      <t>pp</t>
    </r>
  </si>
  <si>
    <r>
      <t>36 d</t>
    </r>
    <r>
      <rPr>
        <b/>
        <i/>
        <sz val="11"/>
        <color theme="1"/>
        <rFont val="Calibri"/>
        <family val="2"/>
        <scheme val="minor"/>
      </rPr>
      <t>pp</t>
    </r>
  </si>
  <si>
    <r>
      <t>36 d</t>
    </r>
    <r>
      <rPr>
        <b/>
        <i/>
        <sz val="11"/>
        <color theme="1"/>
        <rFont val="Calibri"/>
        <family val="2"/>
        <scheme val="minor"/>
      </rPr>
      <t>pp (Ctrl 1)</t>
    </r>
  </si>
  <si>
    <r>
      <t>6 d</t>
    </r>
    <r>
      <rPr>
        <i/>
        <sz val="10"/>
        <rFont val="Arial"/>
        <family val="2"/>
      </rPr>
      <t>pp</t>
    </r>
    <r>
      <rPr>
        <sz val="10"/>
        <rFont val="Arial"/>
        <family val="2"/>
      </rPr>
      <t>_1</t>
    </r>
  </si>
  <si>
    <r>
      <t>6 d</t>
    </r>
    <r>
      <rPr>
        <i/>
        <sz val="10"/>
        <rFont val="Arial"/>
        <family val="2"/>
      </rPr>
      <t>pp</t>
    </r>
    <r>
      <rPr>
        <sz val="10"/>
        <rFont val="Arial"/>
        <family val="2"/>
      </rPr>
      <t>_2</t>
    </r>
  </si>
  <si>
    <t>6 dpp_3</t>
  </si>
  <si>
    <t>6 dpp_4</t>
  </si>
  <si>
    <t>6 dpp CSF_1</t>
  </si>
  <si>
    <t>6 dpp CSF_2</t>
  </si>
  <si>
    <t>6 dpp CSF_3</t>
  </si>
  <si>
    <t>6 dpp CSF_4</t>
  </si>
  <si>
    <r>
      <t>6 d</t>
    </r>
    <r>
      <rPr>
        <i/>
        <sz val="10"/>
        <rFont val="Arial"/>
        <family val="2"/>
      </rPr>
      <t xml:space="preserve">pp </t>
    </r>
    <r>
      <rPr>
        <sz val="10"/>
        <rFont val="Arial"/>
        <family val="2"/>
      </rPr>
      <t>CSF_5</t>
    </r>
  </si>
  <si>
    <t>22 dpp_1</t>
  </si>
  <si>
    <t>22 dpp_2</t>
  </si>
  <si>
    <t>22 dpp_3</t>
  </si>
  <si>
    <t>22 dpp_4</t>
  </si>
  <si>
    <t>36 dpp_1</t>
  </si>
  <si>
    <t>36 dpp_2</t>
  </si>
  <si>
    <t>36 dpp_3</t>
  </si>
  <si>
    <t>36 dpp_4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</si>
</sst>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color theme="1"/>
      <name val="Arial"/>
      <family val="2"/>
    </font>
    <font>
      <i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au13467" displayName="Tableau13467" ref="A1:G34" totalsRowShown="0" headerRowDxfId="11" dataDxfId="9" headerRowBorderDxfId="10" tableBorderDxfId="8" totalsRowBorderDxfId="7">
  <autoFilter ref="A1:G34" xr:uid="{00000000-0009-0000-0100-000006000000}"/>
  <tableColumns count="7">
    <tableColumn id="1" xr3:uid="{00000000-0010-0000-0500-000001000000}" name="Samples" dataDxfId="6"/>
    <tableColumn id="2" xr3:uid="{00000000-0010-0000-0500-000002000000}" name="relative mRNA levels of Cyp19a1 (normalized to Gapdh and Actb) (Fig 5A)" dataDxfId="5"/>
    <tableColumn id="5" xr3:uid="{00000000-0010-0000-0500-000005000000}" name="CYP19 Activity (nU/mg) Fig 5D" dataDxfId="4"/>
    <tableColumn id="3" xr3:uid="{00000000-0010-0000-0500-000003000000}" name="relative mRNA levels of Esr1 (normalized to Gapdh and Actb) (Fig 5E)" dataDxfId="3"/>
    <tableColumn id="4" xr3:uid="{00000000-0010-0000-0500-000004000000}" name="relative mRNA levels of Esr2 (normalized to Gapdh and Actb) (Fig 5F)" dataDxfId="2"/>
    <tableColumn id="6" xr3:uid="{00000000-0010-0000-0500-000006000000}" name="relative mRNA levels of Gper1 (normalized to Gapdh and Actb) (Fig 5G)" dataDxfId="1"/>
    <tableColumn id="9" xr3:uid="{00000000-0010-0000-0500-000009000000}" name="relative mRNA levels of Faah (normalized to Gapdh and Actb) (Fig 5H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4"/>
  <sheetViews>
    <sheetView tabSelected="1" workbookViewId="0">
      <pane xSplit="1" topLeftCell="B1" activePane="topRight" state="frozen"/>
      <selection pane="topRight" activeCell="A23" sqref="A23:A26"/>
    </sheetView>
  </sheetViews>
  <sheetFormatPr baseColWidth="10" defaultColWidth="11.5703125" defaultRowHeight="12.75" x14ac:dyDescent="0.2"/>
  <cols>
    <col min="1" max="1" width="13.7109375" style="3" bestFit="1" customWidth="1"/>
    <col min="2" max="2" width="16.28515625" style="3" bestFit="1" customWidth="1"/>
    <col min="3" max="3" width="13" style="1" bestFit="1" customWidth="1"/>
    <col min="4" max="16384" width="11.5703125" style="3"/>
  </cols>
  <sheetData>
    <row r="1" spans="1:7" s="2" customFormat="1" ht="89.25" x14ac:dyDescent="0.25">
      <c r="A1" s="5" t="s">
        <v>20</v>
      </c>
      <c r="B1" s="6" t="s">
        <v>39</v>
      </c>
      <c r="C1" s="6" t="s">
        <v>40</v>
      </c>
      <c r="D1" s="17" t="s">
        <v>41</v>
      </c>
      <c r="E1" s="17" t="s">
        <v>42</v>
      </c>
      <c r="F1" s="17" t="s">
        <v>43</v>
      </c>
      <c r="G1" s="17" t="s">
        <v>44</v>
      </c>
    </row>
    <row r="2" spans="1:7" x14ac:dyDescent="0.25">
      <c r="A2" s="7" t="s">
        <v>52</v>
      </c>
      <c r="B2" s="3">
        <v>0</v>
      </c>
      <c r="C2" s="3" t="s">
        <v>21</v>
      </c>
      <c r="D2" s="3">
        <v>0.92046136099999998</v>
      </c>
      <c r="E2" s="3">
        <v>12.527276759999999</v>
      </c>
      <c r="F2" s="3">
        <v>16.162171919999999</v>
      </c>
      <c r="G2" s="3">
        <v>4.6875709000000002E-2</v>
      </c>
    </row>
    <row r="3" spans="1:7" x14ac:dyDescent="0.25">
      <c r="A3" s="7" t="s">
        <v>53</v>
      </c>
      <c r="B3" s="3">
        <v>0</v>
      </c>
      <c r="C3" s="3" t="s">
        <v>21</v>
      </c>
      <c r="D3" s="3">
        <v>0.76526408499999998</v>
      </c>
      <c r="E3" s="3">
        <v>8.0273415190000001</v>
      </c>
      <c r="F3" s="3">
        <v>5.373522468</v>
      </c>
      <c r="G3" s="3">
        <v>7.6716079000000006E-2</v>
      </c>
    </row>
    <row r="4" spans="1:7" x14ac:dyDescent="0.25">
      <c r="A4" s="7" t="s">
        <v>54</v>
      </c>
      <c r="B4" s="3">
        <v>0</v>
      </c>
      <c r="C4" s="3" t="s">
        <v>21</v>
      </c>
      <c r="D4" s="3">
        <v>0.89452706199999998</v>
      </c>
      <c r="E4" s="3">
        <v>4.139513193</v>
      </c>
      <c r="F4" s="3">
        <v>4.0097316210000002</v>
      </c>
      <c r="G4" s="3">
        <v>9.9036704000000003E-2</v>
      </c>
    </row>
    <row r="5" spans="1:7" x14ac:dyDescent="0.25">
      <c r="A5" s="7" t="s">
        <v>55</v>
      </c>
      <c r="B5" s="3">
        <v>0</v>
      </c>
      <c r="C5" s="3" t="s">
        <v>21</v>
      </c>
      <c r="D5" s="3">
        <v>0.44473229199999997</v>
      </c>
      <c r="E5" s="3">
        <v>1.4793900760000001</v>
      </c>
      <c r="F5" s="3">
        <v>5.0488257440000002</v>
      </c>
      <c r="G5" s="3">
        <v>7.1527378000000003E-2</v>
      </c>
    </row>
    <row r="6" spans="1:7" x14ac:dyDescent="0.25">
      <c r="A6" s="7" t="s">
        <v>56</v>
      </c>
      <c r="B6" s="3">
        <v>0</v>
      </c>
      <c r="C6" s="3" t="s">
        <v>21</v>
      </c>
      <c r="D6" s="3">
        <v>0.38646098299999998</v>
      </c>
      <c r="E6" s="3">
        <v>0</v>
      </c>
      <c r="F6" s="3">
        <v>0</v>
      </c>
      <c r="G6" s="3">
        <v>0.12378332</v>
      </c>
    </row>
    <row r="7" spans="1:7" x14ac:dyDescent="0.25">
      <c r="A7" s="7" t="s">
        <v>57</v>
      </c>
      <c r="B7" s="3">
        <v>1.6095682E-2</v>
      </c>
      <c r="C7" s="3" t="s">
        <v>21</v>
      </c>
      <c r="D7" s="3">
        <v>0.89924920399999997</v>
      </c>
      <c r="E7" s="3">
        <v>0</v>
      </c>
      <c r="F7" s="3">
        <v>7.9288777189999999</v>
      </c>
      <c r="G7" s="3">
        <v>7.1178404000000001E-2</v>
      </c>
    </row>
    <row r="8" spans="1:7" x14ac:dyDescent="0.25">
      <c r="A8" s="7" t="s">
        <v>58</v>
      </c>
      <c r="B8" s="3">
        <v>0</v>
      </c>
      <c r="C8" s="3" t="s">
        <v>21</v>
      </c>
      <c r="D8" s="3">
        <v>0.83408803899999995</v>
      </c>
      <c r="E8" s="3">
        <v>0</v>
      </c>
      <c r="F8" s="3">
        <v>23.358719740000002</v>
      </c>
      <c r="G8" s="3">
        <v>8.4799601000000002E-2</v>
      </c>
    </row>
    <row r="9" spans="1:7" x14ac:dyDescent="0.25">
      <c r="A9" s="7" t="s">
        <v>59</v>
      </c>
      <c r="B9" s="3">
        <v>0</v>
      </c>
      <c r="C9" s="3" t="s">
        <v>21</v>
      </c>
      <c r="D9" s="3">
        <v>0.85408546299999999</v>
      </c>
      <c r="E9" s="3">
        <v>2.880355776</v>
      </c>
      <c r="F9" s="3">
        <v>5.262225452</v>
      </c>
      <c r="G9" s="3">
        <v>0.118865216</v>
      </c>
    </row>
    <row r="10" spans="1:7" x14ac:dyDescent="0.25">
      <c r="A10" s="7" t="s">
        <v>60</v>
      </c>
      <c r="B10" s="3">
        <v>4.3304830000000004E-3</v>
      </c>
      <c r="C10" s="3" t="s">
        <v>21</v>
      </c>
      <c r="D10" s="3">
        <v>0.83026637999999997</v>
      </c>
      <c r="E10" s="3">
        <v>3.319178124</v>
      </c>
      <c r="F10" s="3">
        <v>3.5894854199999999</v>
      </c>
      <c r="G10" s="3">
        <v>0.13279954299999999</v>
      </c>
    </row>
    <row r="11" spans="1:7" x14ac:dyDescent="0.25">
      <c r="A11" s="7" t="s">
        <v>61</v>
      </c>
      <c r="B11" s="3">
        <v>0</v>
      </c>
      <c r="C11" s="3" t="s">
        <v>21</v>
      </c>
      <c r="D11" s="3">
        <v>0.90278376299999996</v>
      </c>
      <c r="E11" s="3">
        <v>2.7968800969999998</v>
      </c>
      <c r="F11" s="3">
        <v>2.7662718339999999</v>
      </c>
      <c r="G11" s="3">
        <v>0.763553763</v>
      </c>
    </row>
    <row r="12" spans="1:7" x14ac:dyDescent="0.25">
      <c r="A12" s="7" t="s">
        <v>62</v>
      </c>
      <c r="B12" s="3">
        <v>0.101521364</v>
      </c>
      <c r="C12" s="3" t="s">
        <v>21</v>
      </c>
      <c r="D12" s="3">
        <v>0.73185104400000001</v>
      </c>
      <c r="E12" s="3">
        <v>0</v>
      </c>
      <c r="F12" s="3">
        <v>1.089977089</v>
      </c>
      <c r="G12" s="3">
        <v>0.42066289400000001</v>
      </c>
    </row>
    <row r="13" spans="1:7" x14ac:dyDescent="0.25">
      <c r="A13" s="7" t="s">
        <v>63</v>
      </c>
      <c r="B13" s="3">
        <v>0</v>
      </c>
      <c r="C13" s="3" t="s">
        <v>21</v>
      </c>
      <c r="D13" s="3">
        <v>6.6898105120000002</v>
      </c>
      <c r="E13" s="3">
        <v>0</v>
      </c>
      <c r="F13" s="3">
        <v>0</v>
      </c>
      <c r="G13" s="3">
        <v>1.086892151</v>
      </c>
    </row>
    <row r="14" spans="1:7" x14ac:dyDescent="0.25">
      <c r="A14" s="7" t="s">
        <v>64</v>
      </c>
      <c r="B14" s="3">
        <v>0</v>
      </c>
      <c r="C14" s="3" t="s">
        <v>21</v>
      </c>
      <c r="D14" s="3">
        <v>0.71866241600000003</v>
      </c>
      <c r="E14" s="3">
        <v>0</v>
      </c>
      <c r="F14" s="3">
        <v>1.4411782310000001</v>
      </c>
      <c r="G14" s="3">
        <v>0.68071995900000004</v>
      </c>
    </row>
    <row r="15" spans="1:7" x14ac:dyDescent="0.25">
      <c r="A15" s="7" t="s">
        <v>4</v>
      </c>
      <c r="B15" s="3">
        <v>4.7230995999999997E-2</v>
      </c>
      <c r="C15" s="3" t="s">
        <v>21</v>
      </c>
      <c r="D15" s="3">
        <v>0.28382927099999999</v>
      </c>
      <c r="E15" s="3">
        <v>0.49810671299999998</v>
      </c>
      <c r="F15" s="3">
        <v>1.337637873</v>
      </c>
      <c r="G15" s="3">
        <v>0.35449747199999998</v>
      </c>
    </row>
    <row r="16" spans="1:7" x14ac:dyDescent="0.25">
      <c r="A16" s="7" t="s">
        <v>5</v>
      </c>
      <c r="B16" s="3">
        <v>4.1353723000000002E-2</v>
      </c>
      <c r="C16" s="3" t="s">
        <v>21</v>
      </c>
      <c r="D16" s="3">
        <v>0.28636757000000002</v>
      </c>
      <c r="E16" s="3">
        <v>0.99983314199999995</v>
      </c>
      <c r="F16" s="3">
        <v>1.542106993</v>
      </c>
      <c r="G16" s="3">
        <v>0.41015320399999999</v>
      </c>
    </row>
    <row r="17" spans="1:7" x14ac:dyDescent="0.25">
      <c r="A17" s="7" t="s">
        <v>6</v>
      </c>
      <c r="B17" s="3">
        <v>1.6030142000000001E-2</v>
      </c>
      <c r="C17" s="3" t="s">
        <v>21</v>
      </c>
      <c r="D17" s="3">
        <v>0.30210826899999998</v>
      </c>
      <c r="E17" s="3">
        <v>1.060985168</v>
      </c>
      <c r="F17" s="3">
        <v>2.3174726400000001</v>
      </c>
      <c r="G17" s="3">
        <v>0.47151794499999999</v>
      </c>
    </row>
    <row r="18" spans="1:7" x14ac:dyDescent="0.25">
      <c r="A18" s="7" t="s">
        <v>7</v>
      </c>
      <c r="B18" s="3">
        <v>5.3418985000000002E-2</v>
      </c>
      <c r="C18" s="3" t="s">
        <v>21</v>
      </c>
      <c r="D18" s="3">
        <v>0.34627517200000002</v>
      </c>
      <c r="E18" s="3">
        <v>0.73699801899999995</v>
      </c>
      <c r="F18" s="3">
        <v>2.1164876810000002</v>
      </c>
      <c r="G18" s="3">
        <v>0.38886464900000001</v>
      </c>
    </row>
    <row r="19" spans="1:7" x14ac:dyDescent="0.25">
      <c r="A19" s="7" t="s">
        <v>8</v>
      </c>
      <c r="B19" s="3">
        <v>6.9181761999999994E-2</v>
      </c>
      <c r="C19" s="3" t="s">
        <v>21</v>
      </c>
      <c r="D19" s="3">
        <v>0.28988688299999998</v>
      </c>
      <c r="E19" s="3">
        <v>2.2993993000000001E-2</v>
      </c>
      <c r="F19" s="3">
        <v>3.5444144340000001</v>
      </c>
      <c r="G19" s="3">
        <v>0.17871687999999999</v>
      </c>
    </row>
    <row r="20" spans="1:7" x14ac:dyDescent="0.25">
      <c r="A20" s="7" t="s">
        <v>9</v>
      </c>
      <c r="B20" s="3">
        <v>6.0187519999999996E-3</v>
      </c>
      <c r="C20" s="3" t="s">
        <v>21</v>
      </c>
      <c r="D20" s="3">
        <v>0.46985149700000001</v>
      </c>
      <c r="E20" s="3">
        <v>0.51172830700000005</v>
      </c>
      <c r="F20" s="3">
        <v>2.2709321349999998</v>
      </c>
      <c r="G20" s="3">
        <v>0.28438441599999997</v>
      </c>
    </row>
    <row r="21" spans="1:7" x14ac:dyDescent="0.25">
      <c r="A21" s="7" t="s">
        <v>10</v>
      </c>
      <c r="B21" s="3">
        <v>1.8024760000000001E-2</v>
      </c>
      <c r="C21" s="3" t="s">
        <v>21</v>
      </c>
      <c r="D21" s="3">
        <v>0.23046541100000001</v>
      </c>
      <c r="E21" s="3">
        <v>2.0869282760000001</v>
      </c>
      <c r="F21" s="3">
        <v>6.6037527860000003</v>
      </c>
      <c r="G21" s="3">
        <v>0.18621436599999999</v>
      </c>
    </row>
    <row r="22" spans="1:7" x14ac:dyDescent="0.25">
      <c r="A22" s="7" t="s">
        <v>11</v>
      </c>
      <c r="B22" s="3">
        <v>1.7525022000000001E-2</v>
      </c>
      <c r="C22" s="3" t="s">
        <v>21</v>
      </c>
      <c r="D22" s="3">
        <v>0.275390203</v>
      </c>
      <c r="E22" s="3">
        <v>0.50467232100000003</v>
      </c>
      <c r="F22" s="3">
        <v>1.8346850800000001</v>
      </c>
      <c r="G22" s="3">
        <v>0.16162974299999999</v>
      </c>
    </row>
    <row r="23" spans="1:7" x14ac:dyDescent="0.25">
      <c r="A23" s="7" t="s">
        <v>65</v>
      </c>
      <c r="B23" s="3">
        <v>1.185618026</v>
      </c>
      <c r="C23" s="3">
        <v>0.120462952</v>
      </c>
      <c r="D23" s="3">
        <v>0.95008356500000002</v>
      </c>
      <c r="E23" s="3">
        <v>1.221172624</v>
      </c>
      <c r="F23" s="3">
        <v>1.1077407399999999</v>
      </c>
      <c r="G23" s="3">
        <v>0.80270936999999998</v>
      </c>
    </row>
    <row r="24" spans="1:7" x14ac:dyDescent="0.25">
      <c r="A24" s="7" t="s">
        <v>66</v>
      </c>
      <c r="B24" s="3">
        <v>1.0851288320000001</v>
      </c>
      <c r="C24" s="3">
        <v>0.348183303</v>
      </c>
      <c r="D24" s="3">
        <v>1.682080247</v>
      </c>
      <c r="E24" s="3">
        <v>1.141164847</v>
      </c>
      <c r="F24" s="3">
        <v>1.1077407399999999</v>
      </c>
      <c r="G24" s="3">
        <v>1.701237828</v>
      </c>
    </row>
    <row r="25" spans="1:7" x14ac:dyDescent="0.25">
      <c r="A25" s="7" t="s">
        <v>67</v>
      </c>
      <c r="B25" s="3">
        <v>1.110421111</v>
      </c>
      <c r="C25" s="3">
        <v>0.63476776899999998</v>
      </c>
      <c r="D25" s="3">
        <v>0.79847197599999997</v>
      </c>
      <c r="E25" s="3">
        <v>0.85352258800000003</v>
      </c>
      <c r="F25" s="3">
        <v>1.371130307</v>
      </c>
      <c r="G25" s="3">
        <v>0.91810012500000004</v>
      </c>
    </row>
    <row r="26" spans="1:7" x14ac:dyDescent="0.25">
      <c r="A26" s="7" t="s">
        <v>68</v>
      </c>
      <c r="B26" s="3">
        <v>1.032155462</v>
      </c>
      <c r="C26" s="3">
        <v>0.63338824400000004</v>
      </c>
      <c r="D26" s="3">
        <v>0.98695992200000005</v>
      </c>
      <c r="E26" s="3">
        <v>1.018492687</v>
      </c>
      <c r="F26" s="3">
        <v>0.81298328200000003</v>
      </c>
      <c r="G26" s="3">
        <v>0.96403800100000003</v>
      </c>
    </row>
    <row r="27" spans="1:7" x14ac:dyDescent="0.25">
      <c r="A27" s="7" t="s">
        <v>12</v>
      </c>
      <c r="B27" s="3">
        <v>0</v>
      </c>
      <c r="C27" s="3">
        <v>0</v>
      </c>
      <c r="D27" s="3">
        <v>0.539789246</v>
      </c>
      <c r="E27" s="3">
        <v>0</v>
      </c>
      <c r="F27" s="3">
        <v>0</v>
      </c>
      <c r="G27" s="3">
        <v>0.16372998</v>
      </c>
    </row>
    <row r="28" spans="1:7" x14ac:dyDescent="0.25">
      <c r="A28" s="7" t="s">
        <v>13</v>
      </c>
      <c r="B28" s="3">
        <v>0</v>
      </c>
      <c r="C28" s="3">
        <v>8.3830796999999999E-2</v>
      </c>
      <c r="D28" s="3">
        <v>8.7468076000000006E-2</v>
      </c>
      <c r="E28" s="3">
        <v>0</v>
      </c>
      <c r="F28" s="3">
        <v>0</v>
      </c>
      <c r="G28" s="3">
        <v>6.2162354000000003E-2</v>
      </c>
    </row>
    <row r="29" spans="1:7" x14ac:dyDescent="0.25">
      <c r="A29" s="7" t="s">
        <v>14</v>
      </c>
      <c r="B29" s="3">
        <v>0</v>
      </c>
      <c r="C29" s="3">
        <v>0.17816352199999999</v>
      </c>
      <c r="D29" s="3">
        <v>0.104158628</v>
      </c>
      <c r="E29" s="3">
        <v>0</v>
      </c>
      <c r="F29" s="3">
        <v>0</v>
      </c>
      <c r="G29" s="3">
        <v>0.122240196</v>
      </c>
    </row>
    <row r="30" spans="1:7" x14ac:dyDescent="0.25">
      <c r="A30" s="7" t="s">
        <v>15</v>
      </c>
      <c r="B30" s="3">
        <v>0</v>
      </c>
      <c r="C30" s="3">
        <v>6.9937608999999998E-2</v>
      </c>
      <c r="D30" s="3">
        <v>0</v>
      </c>
      <c r="E30" s="3">
        <v>0</v>
      </c>
      <c r="F30" s="3">
        <v>0</v>
      </c>
      <c r="G30" s="3">
        <v>0.28483197599999999</v>
      </c>
    </row>
    <row r="31" spans="1:7" x14ac:dyDescent="0.25">
      <c r="A31" s="7" t="s">
        <v>16</v>
      </c>
      <c r="B31" s="3">
        <v>4.3421068E-2</v>
      </c>
      <c r="C31" s="3">
        <v>0</v>
      </c>
      <c r="D31" s="3">
        <v>0.37494684099999998</v>
      </c>
      <c r="E31" s="3">
        <v>0</v>
      </c>
      <c r="F31" s="3">
        <v>0</v>
      </c>
      <c r="G31" s="3">
        <v>0.10279150200000001</v>
      </c>
    </row>
    <row r="32" spans="1:7" x14ac:dyDescent="0.25">
      <c r="A32" s="7" t="s">
        <v>17</v>
      </c>
      <c r="B32" s="3">
        <v>9.4922995999999996E-2</v>
      </c>
      <c r="C32" s="3">
        <v>0</v>
      </c>
      <c r="D32" s="3">
        <v>0.44894363100000001</v>
      </c>
      <c r="E32" s="3">
        <v>0.50698026799999996</v>
      </c>
      <c r="F32" s="3">
        <v>1.364440589</v>
      </c>
      <c r="G32" s="3">
        <v>0.130210668</v>
      </c>
    </row>
    <row r="33" spans="1:7" x14ac:dyDescent="0.25">
      <c r="A33" s="7" t="s">
        <v>18</v>
      </c>
      <c r="B33" s="3">
        <v>2.5841975E-2</v>
      </c>
      <c r="C33" s="3">
        <v>0</v>
      </c>
      <c r="D33" s="3">
        <v>0.30427573899999999</v>
      </c>
      <c r="E33" s="3">
        <v>0.35930566800000002</v>
      </c>
      <c r="F33" s="3">
        <v>1.2901514549999999</v>
      </c>
      <c r="G33" s="3">
        <v>0.189856098</v>
      </c>
    </row>
    <row r="34" spans="1:7" x14ac:dyDescent="0.25">
      <c r="A34" s="8" t="s">
        <v>19</v>
      </c>
      <c r="B34" s="3">
        <v>3.3801497999999999E-2</v>
      </c>
      <c r="C34" s="3">
        <v>0</v>
      </c>
      <c r="D34" s="3">
        <v>0.33561581299999999</v>
      </c>
      <c r="E34" s="3">
        <v>0.394619938</v>
      </c>
      <c r="F34" s="3">
        <v>2.096566739</v>
      </c>
      <c r="G34" s="3">
        <v>0.19096528800000001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5"/>
  <sheetViews>
    <sheetView workbookViewId="0">
      <pane xSplit="1" topLeftCell="B1" activePane="topRight" state="frozen"/>
      <selection pane="topRight" activeCell="A3" sqref="A3:A12"/>
    </sheetView>
  </sheetViews>
  <sheetFormatPr baseColWidth="10" defaultRowHeight="15" x14ac:dyDescent="0.25"/>
  <cols>
    <col min="1" max="1" width="16.28515625" bestFit="1" customWidth="1"/>
    <col min="2" max="2" width="8.5703125" bestFit="1" customWidth="1"/>
    <col min="4" max="5" width="13" bestFit="1" customWidth="1"/>
    <col min="7" max="7" width="13" bestFit="1" customWidth="1"/>
    <col min="8" max="8" width="12" bestFit="1" customWidth="1"/>
    <col min="14" max="14" width="15.7109375" bestFit="1" customWidth="1"/>
  </cols>
  <sheetData>
    <row r="1" spans="1:29" s="23" customFormat="1" x14ac:dyDescent="0.25">
      <c r="A1" s="21" t="s">
        <v>45</v>
      </c>
      <c r="B1" s="24" t="s">
        <v>23</v>
      </c>
      <c r="C1" s="24"/>
      <c r="D1" s="24"/>
      <c r="E1" s="24"/>
      <c r="F1" s="24"/>
      <c r="G1" s="24"/>
      <c r="H1" s="24"/>
      <c r="I1" s="24" t="s">
        <v>24</v>
      </c>
      <c r="J1" s="24"/>
      <c r="K1" s="24"/>
      <c r="L1" s="24"/>
      <c r="M1" s="24"/>
      <c r="N1" s="24"/>
      <c r="O1" s="24"/>
      <c r="P1" s="25" t="s">
        <v>25</v>
      </c>
      <c r="Q1" s="26"/>
      <c r="R1" s="26"/>
      <c r="S1" s="26"/>
      <c r="T1" s="26"/>
      <c r="U1" s="26"/>
      <c r="V1" s="27"/>
      <c r="W1" s="25" t="s">
        <v>26</v>
      </c>
      <c r="X1" s="26"/>
      <c r="Y1" s="26"/>
      <c r="Z1" s="26"/>
      <c r="AA1" s="26"/>
      <c r="AB1" s="26"/>
      <c r="AC1" s="27"/>
    </row>
    <row r="2" spans="1:29" ht="90" x14ac:dyDescent="0.25">
      <c r="A2" s="16" t="s">
        <v>20</v>
      </c>
      <c r="B2" s="19" t="s">
        <v>28</v>
      </c>
      <c r="C2" s="19" t="s">
        <v>29</v>
      </c>
      <c r="D2" s="19" t="s">
        <v>30</v>
      </c>
      <c r="E2" s="20" t="s">
        <v>31</v>
      </c>
      <c r="F2" s="20" t="s">
        <v>22</v>
      </c>
      <c r="G2" s="19" t="s">
        <v>32</v>
      </c>
      <c r="H2" s="19" t="s">
        <v>33</v>
      </c>
      <c r="I2" s="19" t="s">
        <v>28</v>
      </c>
      <c r="J2" s="19" t="s">
        <v>29</v>
      </c>
      <c r="K2" s="19" t="s">
        <v>30</v>
      </c>
      <c r="L2" s="20" t="s">
        <v>31</v>
      </c>
      <c r="M2" s="20" t="s">
        <v>22</v>
      </c>
      <c r="N2" s="19" t="s">
        <v>32</v>
      </c>
      <c r="O2" s="19" t="s">
        <v>33</v>
      </c>
      <c r="P2" s="14" t="s">
        <v>28</v>
      </c>
      <c r="Q2" s="14" t="s">
        <v>29</v>
      </c>
      <c r="R2" s="14" t="s">
        <v>30</v>
      </c>
      <c r="S2" s="10" t="s">
        <v>31</v>
      </c>
      <c r="T2" s="10" t="s">
        <v>22</v>
      </c>
      <c r="U2" s="14" t="s">
        <v>32</v>
      </c>
      <c r="V2" s="14" t="s">
        <v>33</v>
      </c>
      <c r="W2" s="14" t="s">
        <v>28</v>
      </c>
      <c r="X2" s="14" t="s">
        <v>29</v>
      </c>
      <c r="Y2" s="14" t="s">
        <v>30</v>
      </c>
      <c r="Z2" s="10" t="s">
        <v>31</v>
      </c>
      <c r="AA2" s="10" t="s">
        <v>22</v>
      </c>
      <c r="AB2" s="14" t="s">
        <v>32</v>
      </c>
      <c r="AC2" s="14" t="s">
        <v>33</v>
      </c>
    </row>
    <row r="3" spans="1:29" x14ac:dyDescent="0.25">
      <c r="A3" s="22" t="s">
        <v>47</v>
      </c>
      <c r="B3" s="4">
        <v>3573700</v>
      </c>
      <c r="C3" s="4">
        <v>31814796</v>
      </c>
      <c r="D3" s="4">
        <v>17082676</v>
      </c>
      <c r="E3" s="18">
        <f>SUM(B3:D3)</f>
        <v>52471172</v>
      </c>
      <c r="F3" s="4">
        <v>13869830</v>
      </c>
      <c r="G3" s="4">
        <f>E3/F3</f>
        <v>3.7831157267248408</v>
      </c>
      <c r="H3" s="11">
        <f>($H$7*G3)/$G$7</f>
        <v>5.8406334999957377</v>
      </c>
      <c r="I3" s="4">
        <v>3172895</v>
      </c>
      <c r="J3" s="4">
        <v>35772440</v>
      </c>
      <c r="K3" s="4">
        <v>13463615</v>
      </c>
      <c r="L3" s="18">
        <f>SUM(I3:K3)</f>
        <v>52408950</v>
      </c>
      <c r="M3" s="4">
        <v>12836780</v>
      </c>
      <c r="N3" s="4">
        <f>L3/M3</f>
        <v>4.0827177843664844</v>
      </c>
      <c r="O3" s="11">
        <f>($O$7*N3)/$N$7</f>
        <v>5.5384465892302455</v>
      </c>
      <c r="P3" s="4">
        <v>5127490</v>
      </c>
      <c r="Q3" s="4">
        <v>40205600</v>
      </c>
      <c r="R3" s="4">
        <v>20982950</v>
      </c>
      <c r="S3" s="18">
        <f>SUM(P3:R3)</f>
        <v>66316040</v>
      </c>
      <c r="T3" s="4">
        <v>12776704</v>
      </c>
      <c r="U3" s="4">
        <f>S3/T3</f>
        <v>5.1903871295758277</v>
      </c>
      <c r="V3" s="11">
        <f>($V$7*U3)/$U$7</f>
        <v>8.1088350854157731</v>
      </c>
      <c r="W3" s="4">
        <v>3530808</v>
      </c>
      <c r="X3" s="18">
        <v>25807390</v>
      </c>
      <c r="Y3" s="4">
        <v>12880060</v>
      </c>
      <c r="Z3" s="18">
        <f>SUM(W3:Y3)</f>
        <v>42218258</v>
      </c>
      <c r="AA3" s="4">
        <v>7237530</v>
      </c>
      <c r="AB3" s="4">
        <f>Z3/AA3</f>
        <v>5.8332411748206914</v>
      </c>
      <c r="AC3" s="11">
        <f>($AC$7*AB3)/$AB$7</f>
        <v>7.0852487099468302</v>
      </c>
    </row>
    <row r="4" spans="1:29" x14ac:dyDescent="0.25">
      <c r="A4" s="22" t="s">
        <v>48</v>
      </c>
      <c r="B4" s="4">
        <v>0</v>
      </c>
      <c r="C4" s="4">
        <v>3446196</v>
      </c>
      <c r="D4" s="4">
        <v>5831436</v>
      </c>
      <c r="E4" s="18">
        <f t="shared" ref="E4:E12" si="0">SUM(B4:D4)</f>
        <v>9277632</v>
      </c>
      <c r="F4" s="4">
        <v>5928644</v>
      </c>
      <c r="G4" s="4">
        <f>E4/F4</f>
        <v>1.5648826274608494</v>
      </c>
      <c r="H4" s="11">
        <f t="shared" ref="H4:H6" si="1">($H$7*G4)/$G$7</f>
        <v>2.4159731178569794</v>
      </c>
      <c r="I4" s="4">
        <v>0</v>
      </c>
      <c r="J4" s="4">
        <v>8652215</v>
      </c>
      <c r="K4" s="4">
        <v>2089505</v>
      </c>
      <c r="L4" s="18">
        <f t="shared" ref="L4:L12" si="2">SUM(I4:K4)</f>
        <v>10741720</v>
      </c>
      <c r="M4" s="4">
        <v>3994375</v>
      </c>
      <c r="N4" s="4">
        <f t="shared" ref="N4:N7" si="3">L4/M4</f>
        <v>2.689211703958692</v>
      </c>
      <c r="O4" s="11">
        <f t="shared" ref="O4:O6" si="4">($O$7*N4)/$N$7</f>
        <v>3.6480737038793847</v>
      </c>
      <c r="P4" s="4">
        <v>1212548</v>
      </c>
      <c r="Q4" s="4">
        <v>14966552</v>
      </c>
      <c r="R4" s="4">
        <v>7851692</v>
      </c>
      <c r="S4" s="18">
        <f t="shared" ref="S4:S12" si="5">SUM(P4:R4)</f>
        <v>24030792</v>
      </c>
      <c r="T4" s="4">
        <v>8276310</v>
      </c>
      <c r="U4" s="4">
        <f t="shared" ref="U4:U12" si="6">S4/T4</f>
        <v>2.9035635446231471</v>
      </c>
      <c r="V4" s="11">
        <f t="shared" ref="V4:V6" si="7">($V$7*U4)/$U$7</f>
        <v>4.5361776213595233</v>
      </c>
      <c r="W4" s="18">
        <v>0</v>
      </c>
      <c r="X4" s="18">
        <v>6159600</v>
      </c>
      <c r="Y4" s="4">
        <v>2656400</v>
      </c>
      <c r="Z4" s="18">
        <f t="shared" ref="Z4:Z12" si="8">SUM(W4:Y4)</f>
        <v>8816000</v>
      </c>
      <c r="AA4" s="4">
        <v>2194894</v>
      </c>
      <c r="AB4" s="4">
        <f t="shared" ref="AB4:AB12" si="9">Z4/AA4</f>
        <v>4.0165948788415298</v>
      </c>
      <c r="AC4" s="11">
        <f t="shared" ref="AC4:AC6" si="10">($AC$7*AB4)/$AB$7</f>
        <v>4.8786897079676779</v>
      </c>
    </row>
    <row r="5" spans="1:29" x14ac:dyDescent="0.25">
      <c r="A5" s="22" t="s">
        <v>0</v>
      </c>
      <c r="B5" s="18">
        <v>0</v>
      </c>
      <c r="C5" s="18">
        <v>0</v>
      </c>
      <c r="D5" s="18">
        <v>0</v>
      </c>
      <c r="E5" s="18">
        <f t="shared" si="0"/>
        <v>0</v>
      </c>
      <c r="F5" s="4">
        <v>17962716</v>
      </c>
      <c r="G5" s="4">
        <f t="shared" ref="G5:G11" si="11">E5/F5</f>
        <v>0</v>
      </c>
      <c r="H5" s="11">
        <f t="shared" si="1"/>
        <v>0</v>
      </c>
      <c r="I5" s="18">
        <v>0</v>
      </c>
      <c r="J5" s="18">
        <v>0</v>
      </c>
      <c r="K5" s="18">
        <v>0</v>
      </c>
      <c r="L5" s="18">
        <f t="shared" si="2"/>
        <v>0</v>
      </c>
      <c r="M5" s="4">
        <v>14982605</v>
      </c>
      <c r="N5" s="4">
        <f t="shared" si="3"/>
        <v>0</v>
      </c>
      <c r="O5" s="11">
        <f t="shared" si="4"/>
        <v>0</v>
      </c>
      <c r="P5" s="18">
        <v>0</v>
      </c>
      <c r="Q5" s="18">
        <v>0</v>
      </c>
      <c r="R5" s="18">
        <v>0</v>
      </c>
      <c r="S5" s="18">
        <f t="shared" si="5"/>
        <v>0</v>
      </c>
      <c r="T5" s="4">
        <v>16457848</v>
      </c>
      <c r="U5" s="4">
        <f t="shared" si="6"/>
        <v>0</v>
      </c>
      <c r="V5" s="11">
        <f t="shared" si="7"/>
        <v>0</v>
      </c>
      <c r="W5" s="18">
        <v>0</v>
      </c>
      <c r="X5" s="18">
        <v>0</v>
      </c>
      <c r="Y5" s="18">
        <v>0</v>
      </c>
      <c r="Z5" s="18">
        <f t="shared" si="8"/>
        <v>0</v>
      </c>
      <c r="AA5" s="4">
        <v>16607430</v>
      </c>
      <c r="AB5" s="4">
        <f t="shared" si="9"/>
        <v>0</v>
      </c>
      <c r="AC5" s="11">
        <f t="shared" si="10"/>
        <v>0</v>
      </c>
    </row>
    <row r="6" spans="1:29" x14ac:dyDescent="0.25">
      <c r="A6" s="22" t="s">
        <v>1</v>
      </c>
      <c r="B6" s="18">
        <v>0</v>
      </c>
      <c r="C6" s="18">
        <v>0</v>
      </c>
      <c r="D6" s="18">
        <v>0</v>
      </c>
      <c r="E6" s="18">
        <f t="shared" si="0"/>
        <v>0</v>
      </c>
      <c r="F6" s="4">
        <v>4902798</v>
      </c>
      <c r="G6" s="4">
        <f t="shared" si="11"/>
        <v>0</v>
      </c>
      <c r="H6" s="11">
        <f t="shared" si="1"/>
        <v>0</v>
      </c>
      <c r="I6" s="18">
        <v>0</v>
      </c>
      <c r="J6" s="18">
        <v>0</v>
      </c>
      <c r="K6" s="18">
        <v>0</v>
      </c>
      <c r="L6" s="18">
        <f t="shared" si="2"/>
        <v>0</v>
      </c>
      <c r="M6" s="4">
        <v>3634180</v>
      </c>
      <c r="N6" s="4">
        <f t="shared" si="3"/>
        <v>0</v>
      </c>
      <c r="O6" s="11">
        <f t="shared" si="4"/>
        <v>0</v>
      </c>
      <c r="P6" s="18">
        <v>0</v>
      </c>
      <c r="Q6" s="18">
        <v>0</v>
      </c>
      <c r="R6" s="18">
        <v>0</v>
      </c>
      <c r="S6" s="18">
        <f t="shared" si="5"/>
        <v>0</v>
      </c>
      <c r="T6" s="4">
        <v>7052858</v>
      </c>
      <c r="U6" s="4">
        <f t="shared" si="6"/>
        <v>0</v>
      </c>
      <c r="V6" s="11">
        <f t="shared" si="7"/>
        <v>0</v>
      </c>
      <c r="W6" s="18">
        <v>0</v>
      </c>
      <c r="X6" s="18">
        <v>0</v>
      </c>
      <c r="Y6" s="18">
        <v>0</v>
      </c>
      <c r="Z6" s="18">
        <f t="shared" si="8"/>
        <v>0</v>
      </c>
      <c r="AA6" s="4">
        <v>5466442</v>
      </c>
      <c r="AB6" s="4">
        <f t="shared" si="9"/>
        <v>0</v>
      </c>
      <c r="AC6" s="11">
        <f t="shared" si="10"/>
        <v>0</v>
      </c>
    </row>
    <row r="7" spans="1:29" x14ac:dyDescent="0.25">
      <c r="A7" s="12" t="s">
        <v>51</v>
      </c>
      <c r="B7" s="4">
        <v>5374564</v>
      </c>
      <c r="C7" s="4">
        <v>423852</v>
      </c>
      <c r="D7" s="4">
        <v>708656</v>
      </c>
      <c r="E7" s="18">
        <f t="shared" si="0"/>
        <v>6507072</v>
      </c>
      <c r="F7" s="4">
        <v>10046064</v>
      </c>
      <c r="G7" s="4">
        <f t="shared" si="11"/>
        <v>0.64772352634822949</v>
      </c>
      <c r="H7" s="13">
        <v>1</v>
      </c>
      <c r="I7" s="4">
        <v>4714875</v>
      </c>
      <c r="J7" s="18">
        <v>0</v>
      </c>
      <c r="K7" s="4">
        <v>0</v>
      </c>
      <c r="L7" s="18">
        <f t="shared" si="2"/>
        <v>4714875</v>
      </c>
      <c r="M7" s="4">
        <v>6396005</v>
      </c>
      <c r="N7" s="4">
        <f t="shared" si="3"/>
        <v>0.73715936744889976</v>
      </c>
      <c r="O7" s="11">
        <v>1</v>
      </c>
      <c r="P7" s="4">
        <v>6306746</v>
      </c>
      <c r="Q7" s="18">
        <v>0</v>
      </c>
      <c r="R7" s="4">
        <v>1138424</v>
      </c>
      <c r="S7" s="18">
        <f t="shared" si="5"/>
        <v>7445170</v>
      </c>
      <c r="T7" s="4">
        <v>11631436</v>
      </c>
      <c r="U7" s="4">
        <f t="shared" si="6"/>
        <v>0.64009035513757717</v>
      </c>
      <c r="V7" s="11">
        <v>1</v>
      </c>
      <c r="W7" s="4">
        <v>4188934</v>
      </c>
      <c r="X7" s="18">
        <v>567356</v>
      </c>
      <c r="Y7" s="18">
        <v>0</v>
      </c>
      <c r="Z7" s="18">
        <f t="shared" si="8"/>
        <v>4756290</v>
      </c>
      <c r="AA7" s="4">
        <v>5777148</v>
      </c>
      <c r="AB7" s="4">
        <f t="shared" si="9"/>
        <v>0.82329377748328414</v>
      </c>
      <c r="AC7" s="13">
        <v>1</v>
      </c>
    </row>
    <row r="8" spans="1:29" x14ac:dyDescent="0.25">
      <c r="A8" s="22" t="s">
        <v>49</v>
      </c>
      <c r="B8" s="4">
        <v>4245725</v>
      </c>
      <c r="C8" s="4">
        <v>190795</v>
      </c>
      <c r="D8" s="4">
        <v>772970</v>
      </c>
      <c r="E8" s="18">
        <f t="shared" si="0"/>
        <v>5209490</v>
      </c>
      <c r="F8" s="4">
        <v>8802138</v>
      </c>
      <c r="G8" s="4">
        <f>E8/F8</f>
        <v>0.59184370888072879</v>
      </c>
      <c r="H8" s="11">
        <f>($H$12*G8)/$G$12</f>
        <v>0.60641060279331294</v>
      </c>
      <c r="I8" s="4">
        <v>2453770</v>
      </c>
      <c r="J8" s="4">
        <v>755315</v>
      </c>
      <c r="K8" s="4">
        <v>0</v>
      </c>
      <c r="L8" s="18">
        <f t="shared" si="2"/>
        <v>3209085</v>
      </c>
      <c r="M8" s="4">
        <v>7521525</v>
      </c>
      <c r="N8" s="4">
        <f>L8/M8</f>
        <v>0.42665350444225075</v>
      </c>
      <c r="O8" s="11" t="e">
        <f>(#REF!*N8)/#REF!</f>
        <v>#REF!</v>
      </c>
      <c r="P8" s="4">
        <v>11844412</v>
      </c>
      <c r="Q8" s="4">
        <v>8801616</v>
      </c>
      <c r="R8" s="4">
        <v>4266248</v>
      </c>
      <c r="S8" s="18">
        <f t="shared" si="5"/>
        <v>24912276</v>
      </c>
      <c r="T8" s="4">
        <v>12171590</v>
      </c>
      <c r="U8" s="4">
        <f t="shared" si="6"/>
        <v>2.0467560934931264</v>
      </c>
      <c r="V8" s="11">
        <f>($V$12*U8)/$U$12</f>
        <v>0.97114315338560309</v>
      </c>
      <c r="W8" s="4">
        <v>9711056</v>
      </c>
      <c r="X8" s="4">
        <v>4476150</v>
      </c>
      <c r="Y8" s="4">
        <v>4319260</v>
      </c>
      <c r="Z8" s="18">
        <f t="shared" si="8"/>
        <v>18506466</v>
      </c>
      <c r="AA8" s="4">
        <v>8503844</v>
      </c>
      <c r="AB8" s="4">
        <f t="shared" si="9"/>
        <v>2.176247118362002</v>
      </c>
      <c r="AC8" s="11">
        <f>($AC$12*AB8)/$AB$12</f>
        <v>0.6851037941179291</v>
      </c>
    </row>
    <row r="9" spans="1:29" x14ac:dyDescent="0.25">
      <c r="A9" s="22" t="s">
        <v>2</v>
      </c>
      <c r="B9" s="18">
        <v>0</v>
      </c>
      <c r="C9" s="4">
        <v>249260</v>
      </c>
      <c r="D9" s="4">
        <v>0</v>
      </c>
      <c r="E9" s="18">
        <f t="shared" si="0"/>
        <v>249260</v>
      </c>
      <c r="F9" s="4">
        <v>15765908</v>
      </c>
      <c r="G9" s="4">
        <f t="shared" si="11"/>
        <v>1.5810063080413765E-2</v>
      </c>
      <c r="H9" s="11">
        <f t="shared" ref="H9:H11" si="12">($H$7*G9)/$G$7</f>
        <v>2.4408659616779071E-2</v>
      </c>
      <c r="I9" s="18">
        <v>0</v>
      </c>
      <c r="J9" s="18">
        <v>0</v>
      </c>
      <c r="K9" s="18">
        <v>0</v>
      </c>
      <c r="L9" s="18">
        <f t="shared" si="2"/>
        <v>0</v>
      </c>
      <c r="M9" s="4">
        <v>13271500</v>
      </c>
      <c r="N9" s="4">
        <f t="shared" ref="N9:N12" si="13">L9/M9</f>
        <v>0</v>
      </c>
      <c r="O9" s="11">
        <f>($O$12*N9)/$N$12</f>
        <v>0</v>
      </c>
      <c r="P9" s="18">
        <v>0</v>
      </c>
      <c r="Q9" s="4">
        <v>0</v>
      </c>
      <c r="R9" s="4">
        <v>0</v>
      </c>
      <c r="S9" s="18">
        <f t="shared" si="5"/>
        <v>0</v>
      </c>
      <c r="T9" s="4">
        <v>18095826</v>
      </c>
      <c r="U9" s="4">
        <f t="shared" si="6"/>
        <v>0</v>
      </c>
      <c r="V9" s="11">
        <f t="shared" ref="V9:V11" si="14">($V$12*U9)/$U$12</f>
        <v>0</v>
      </c>
      <c r="W9" s="18">
        <v>0</v>
      </c>
      <c r="X9" s="4">
        <v>1386838</v>
      </c>
      <c r="Y9" s="4">
        <v>1803336</v>
      </c>
      <c r="Z9" s="18">
        <f t="shared" si="8"/>
        <v>3190174</v>
      </c>
      <c r="AA9" s="4">
        <v>18770540</v>
      </c>
      <c r="AB9" s="4">
        <f t="shared" si="9"/>
        <v>0.16995643172759015</v>
      </c>
      <c r="AC9" s="11">
        <f t="shared" ref="AC9:AC11" si="15">($AC$12*AB9)/$AB$12</f>
        <v>5.3503940443563297E-2</v>
      </c>
    </row>
    <row r="10" spans="1:29" x14ac:dyDescent="0.25">
      <c r="A10" s="22" t="s">
        <v>3</v>
      </c>
      <c r="B10" s="18">
        <v>0</v>
      </c>
      <c r="C10" s="4">
        <v>586355</v>
      </c>
      <c r="D10" s="4">
        <v>0</v>
      </c>
      <c r="E10" s="18">
        <f t="shared" si="0"/>
        <v>586355</v>
      </c>
      <c r="F10" s="4">
        <v>12428356</v>
      </c>
      <c r="G10" s="4">
        <f t="shared" si="11"/>
        <v>4.7178806271722502E-2</v>
      </c>
      <c r="H10" s="11">
        <f t="shared" si="12"/>
        <v>7.2837876582482211E-2</v>
      </c>
      <c r="I10" s="18">
        <v>0</v>
      </c>
      <c r="J10" s="18">
        <v>0</v>
      </c>
      <c r="K10" s="18">
        <v>0</v>
      </c>
      <c r="L10" s="18">
        <f t="shared" si="2"/>
        <v>0</v>
      </c>
      <c r="M10" s="4">
        <v>12370820</v>
      </c>
      <c r="N10" s="4">
        <f t="shared" si="13"/>
        <v>0</v>
      </c>
      <c r="O10" s="11">
        <f t="shared" ref="O10:O11" si="16">($O$12*N10)/$N$12</f>
        <v>0</v>
      </c>
      <c r="P10" s="18">
        <v>0</v>
      </c>
      <c r="Q10" s="4">
        <v>0</v>
      </c>
      <c r="R10" s="4">
        <v>0</v>
      </c>
      <c r="S10" s="18">
        <f t="shared" si="5"/>
        <v>0</v>
      </c>
      <c r="T10" s="4">
        <v>12654150</v>
      </c>
      <c r="U10" s="4">
        <f t="shared" si="6"/>
        <v>0</v>
      </c>
      <c r="V10" s="11">
        <f t="shared" si="14"/>
        <v>0</v>
      </c>
      <c r="W10" s="18">
        <v>0</v>
      </c>
      <c r="X10" s="4">
        <v>1116152</v>
      </c>
      <c r="Y10" s="4">
        <v>1358476</v>
      </c>
      <c r="Z10" s="18">
        <f t="shared" si="8"/>
        <v>2474628</v>
      </c>
      <c r="AA10" s="4">
        <v>16200908</v>
      </c>
      <c r="AB10" s="4">
        <f t="shared" si="9"/>
        <v>0.15274625348159498</v>
      </c>
      <c r="AC10" s="11">
        <f t="shared" si="15"/>
        <v>4.8086008668126096E-2</v>
      </c>
    </row>
    <row r="11" spans="1:29" x14ac:dyDescent="0.25">
      <c r="A11" s="22" t="s">
        <v>50</v>
      </c>
      <c r="B11" s="4">
        <v>4327125</v>
      </c>
      <c r="C11" s="4">
        <v>186670</v>
      </c>
      <c r="D11" s="4">
        <v>1168145</v>
      </c>
      <c r="E11" s="18">
        <f>SUM(B11:D11)</f>
        <v>5681940</v>
      </c>
      <c r="F11" s="4">
        <v>4626660</v>
      </c>
      <c r="G11" s="4">
        <f t="shared" si="11"/>
        <v>1.2280867839867204</v>
      </c>
      <c r="H11" s="11">
        <f t="shared" si="12"/>
        <v>1.8960045976876803</v>
      </c>
      <c r="I11" s="4">
        <v>19522305</v>
      </c>
      <c r="J11" s="4">
        <v>3157770</v>
      </c>
      <c r="K11" s="4">
        <v>4310955</v>
      </c>
      <c r="L11" s="18">
        <f>SUM(I11:K11)</f>
        <v>26991030</v>
      </c>
      <c r="M11" s="4">
        <v>9923485</v>
      </c>
      <c r="N11" s="4">
        <f t="shared" si="13"/>
        <v>2.7199144252246059</v>
      </c>
      <c r="O11" s="11">
        <f t="shared" si="16"/>
        <v>1.7334735262048422</v>
      </c>
      <c r="P11" s="4">
        <v>13755512</v>
      </c>
      <c r="Q11" s="4">
        <v>5543814</v>
      </c>
      <c r="R11" s="4">
        <v>3068084</v>
      </c>
      <c r="S11" s="18">
        <f>SUM(P11:R11)</f>
        <v>22367410</v>
      </c>
      <c r="T11" s="4">
        <v>11865698</v>
      </c>
      <c r="U11" s="4">
        <f t="shared" si="6"/>
        <v>1.8850479761072632</v>
      </c>
      <c r="V11" s="11">
        <f t="shared" si="14"/>
        <v>0.89441601841069807</v>
      </c>
      <c r="W11" s="4">
        <v>14674058</v>
      </c>
      <c r="X11" s="4">
        <v>4011338</v>
      </c>
      <c r="Y11" s="4">
        <v>3471938</v>
      </c>
      <c r="Z11" s="18">
        <f>SUM(W11:Y11)</f>
        <v>22157334</v>
      </c>
      <c r="AA11" s="4">
        <v>2593876</v>
      </c>
      <c r="AB11" s="4">
        <f t="shared" si="9"/>
        <v>8.5421716381199406</v>
      </c>
      <c r="AC11" s="11">
        <f t="shared" si="15"/>
        <v>2.6891588505295179</v>
      </c>
    </row>
    <row r="12" spans="1:29" x14ac:dyDescent="0.25">
      <c r="A12" s="12" t="s">
        <v>51</v>
      </c>
      <c r="B12" s="4">
        <v>9169820</v>
      </c>
      <c r="C12" s="4">
        <v>788425</v>
      </c>
      <c r="D12" s="4">
        <v>1834470</v>
      </c>
      <c r="E12" s="18">
        <f t="shared" si="0"/>
        <v>11792715</v>
      </c>
      <c r="F12" s="4">
        <v>12082966</v>
      </c>
      <c r="G12" s="4">
        <f>E12/F12</f>
        <v>0.97597849733252584</v>
      </c>
      <c r="H12" s="13">
        <v>1</v>
      </c>
      <c r="I12" s="4">
        <v>12752355</v>
      </c>
      <c r="J12" s="4">
        <v>1320715</v>
      </c>
      <c r="K12" s="4">
        <v>2097535</v>
      </c>
      <c r="L12" s="18">
        <f t="shared" si="2"/>
        <v>16170605</v>
      </c>
      <c r="M12" s="4">
        <v>10305955</v>
      </c>
      <c r="N12" s="4">
        <f t="shared" si="13"/>
        <v>1.5690544932517172</v>
      </c>
      <c r="O12" s="11">
        <v>1</v>
      </c>
      <c r="P12" s="4">
        <v>11449664</v>
      </c>
      <c r="Q12" s="4">
        <v>1441938</v>
      </c>
      <c r="R12" s="4">
        <v>2690852</v>
      </c>
      <c r="S12" s="18">
        <f t="shared" si="5"/>
        <v>15582454</v>
      </c>
      <c r="T12" s="4">
        <v>7393550</v>
      </c>
      <c r="U12" s="4">
        <f t="shared" si="6"/>
        <v>2.1075740341243381</v>
      </c>
      <c r="V12" s="11">
        <v>1</v>
      </c>
      <c r="W12" s="4">
        <v>7971114</v>
      </c>
      <c r="X12" s="4">
        <v>8475714</v>
      </c>
      <c r="Y12" s="4">
        <v>2821178</v>
      </c>
      <c r="Z12" s="18">
        <f t="shared" si="8"/>
        <v>19268006</v>
      </c>
      <c r="AA12" s="4">
        <v>6065756</v>
      </c>
      <c r="AB12" s="4">
        <f t="shared" si="9"/>
        <v>3.1765217723891301</v>
      </c>
      <c r="AC12" s="13">
        <v>1</v>
      </c>
    </row>
    <row r="13" spans="1:29" s="9" customForma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5" spans="1:29" x14ac:dyDescent="0.25">
      <c r="A15" s="15" t="s">
        <v>46</v>
      </c>
      <c r="B15" s="28" t="s">
        <v>23</v>
      </c>
      <c r="C15" s="29"/>
      <c r="D15" s="29"/>
      <c r="E15" s="29"/>
      <c r="F15" s="29"/>
      <c r="G15" s="30"/>
      <c r="H15" s="28" t="s">
        <v>24</v>
      </c>
      <c r="I15" s="29"/>
      <c r="J15" s="29"/>
      <c r="K15" s="29"/>
      <c r="L15" s="29"/>
      <c r="M15" s="30"/>
      <c r="N15" s="28" t="s">
        <v>25</v>
      </c>
      <c r="O15" s="29"/>
      <c r="P15" s="29"/>
      <c r="Q15" s="29"/>
      <c r="R15" s="29"/>
      <c r="S15" s="30"/>
      <c r="T15" s="28" t="s">
        <v>26</v>
      </c>
      <c r="U15" s="29"/>
      <c r="V15" s="29"/>
      <c r="W15" s="29"/>
      <c r="X15" s="29"/>
      <c r="Y15" s="30"/>
    </row>
    <row r="16" spans="1:29" ht="90" x14ac:dyDescent="0.25">
      <c r="A16" s="16" t="s">
        <v>20</v>
      </c>
      <c r="B16" s="14" t="s">
        <v>34</v>
      </c>
      <c r="C16" s="14" t="s">
        <v>35</v>
      </c>
      <c r="D16" s="10" t="s">
        <v>27</v>
      </c>
      <c r="E16" s="10" t="s">
        <v>22</v>
      </c>
      <c r="F16" s="19" t="s">
        <v>37</v>
      </c>
      <c r="G16" s="19" t="s">
        <v>38</v>
      </c>
      <c r="H16" s="14" t="s">
        <v>34</v>
      </c>
      <c r="I16" s="14" t="s">
        <v>36</v>
      </c>
      <c r="J16" s="10" t="s">
        <v>27</v>
      </c>
      <c r="K16" s="10" t="s">
        <v>22</v>
      </c>
      <c r="L16" s="19" t="s">
        <v>37</v>
      </c>
      <c r="M16" s="19" t="s">
        <v>38</v>
      </c>
      <c r="N16" s="14" t="s">
        <v>34</v>
      </c>
      <c r="O16" s="14" t="s">
        <v>36</v>
      </c>
      <c r="P16" s="10" t="s">
        <v>27</v>
      </c>
      <c r="Q16" s="10" t="s">
        <v>22</v>
      </c>
      <c r="R16" s="19" t="s">
        <v>37</v>
      </c>
      <c r="S16" s="19" t="s">
        <v>38</v>
      </c>
      <c r="T16" s="14" t="s">
        <v>34</v>
      </c>
      <c r="U16" s="14" t="s">
        <v>36</v>
      </c>
      <c r="V16" s="10" t="s">
        <v>27</v>
      </c>
      <c r="W16" s="10" t="s">
        <v>22</v>
      </c>
      <c r="X16" s="19" t="s">
        <v>37</v>
      </c>
      <c r="Y16" s="19" t="s">
        <v>38</v>
      </c>
    </row>
    <row r="17" spans="1:25" x14ac:dyDescent="0.25">
      <c r="A17" s="22" t="s">
        <v>47</v>
      </c>
      <c r="B17" s="4">
        <v>863775</v>
      </c>
      <c r="C17" s="4">
        <v>717480</v>
      </c>
      <c r="D17" s="4">
        <f>SUM(B17:C17)</f>
        <v>1581255</v>
      </c>
      <c r="E17" s="4">
        <v>5067480</v>
      </c>
      <c r="F17" s="4">
        <f>D17/E17</f>
        <v>0.31203971204622416</v>
      </c>
      <c r="G17" s="11">
        <f>($G$25*F17)/$F$25</f>
        <v>0.1022666415773046</v>
      </c>
      <c r="H17" s="4">
        <v>3495816</v>
      </c>
      <c r="I17" s="4">
        <v>978236</v>
      </c>
      <c r="J17" s="4">
        <f>SUM(H17:I17)</f>
        <v>4474052</v>
      </c>
      <c r="K17" s="4">
        <v>4569840</v>
      </c>
      <c r="L17" s="4">
        <f>J17/K17</f>
        <v>0.97903909108415177</v>
      </c>
      <c r="M17" s="11">
        <f>($M$25*L17)/$L$25</f>
        <v>0.52852749968860646</v>
      </c>
      <c r="N17" s="4">
        <v>696344</v>
      </c>
      <c r="O17" s="4">
        <v>410344</v>
      </c>
      <c r="P17" s="4">
        <f>SUM(N17:O17)</f>
        <v>1106688</v>
      </c>
      <c r="Q17" s="4">
        <v>4929320</v>
      </c>
      <c r="R17" s="4">
        <f>P17/Q17</f>
        <v>0.22451129161831651</v>
      </c>
      <c r="S17" s="11">
        <f>($S$25*R17)/$R$25</f>
        <v>7.706937543683047E-2</v>
      </c>
      <c r="T17" s="4">
        <v>1438536</v>
      </c>
      <c r="U17" s="4">
        <v>526548</v>
      </c>
      <c r="V17" s="4">
        <f>SUM(T17:U17)</f>
        <v>1965084</v>
      </c>
      <c r="W17" s="4">
        <v>1389124</v>
      </c>
      <c r="X17" s="4">
        <f>V17/W17</f>
        <v>1.414621012954927</v>
      </c>
      <c r="Y17" s="11">
        <f>($Y$25*X17)/$X$25</f>
        <v>0.34832373424647967</v>
      </c>
    </row>
    <row r="18" spans="1:25" x14ac:dyDescent="0.25">
      <c r="A18" s="22" t="s">
        <v>48</v>
      </c>
      <c r="B18" s="4">
        <v>1115460</v>
      </c>
      <c r="C18" s="4">
        <v>1798920</v>
      </c>
      <c r="D18" s="4">
        <f t="shared" ref="D18:D25" si="17">SUM(B18:C18)</f>
        <v>2914380</v>
      </c>
      <c r="E18" s="4">
        <v>4593116</v>
      </c>
      <c r="F18" s="4">
        <f t="shared" ref="F18:F25" si="18">D18/E18</f>
        <v>0.63451042821474568</v>
      </c>
      <c r="G18" s="11">
        <f t="shared" ref="G18:G24" si="19">($G$25*F18)/$F$25</f>
        <v>0.20795189853811638</v>
      </c>
      <c r="H18" s="4">
        <v>7435624</v>
      </c>
      <c r="I18" s="4">
        <v>3076066</v>
      </c>
      <c r="J18" s="4">
        <f t="shared" ref="J18:J25" si="20">SUM(H18:I18)</f>
        <v>10511690</v>
      </c>
      <c r="K18" s="4">
        <v>3278385</v>
      </c>
      <c r="L18" s="4">
        <f t="shared" ref="L18:L25" si="21">J18/K18</f>
        <v>3.2063622789879771</v>
      </c>
      <c r="M18" s="11">
        <f t="shared" ref="M18:M24" si="22">($M$25*L18)/$L$25</f>
        <v>1.7309325580991703</v>
      </c>
      <c r="N18" s="4">
        <v>1566004</v>
      </c>
      <c r="O18" s="4">
        <v>1279036</v>
      </c>
      <c r="P18" s="4">
        <f t="shared" ref="P18:P25" si="23">SUM(N18:O18)</f>
        <v>2845040</v>
      </c>
      <c r="Q18" s="4">
        <v>7509392</v>
      </c>
      <c r="R18" s="4">
        <f t="shared" ref="R18:R25" si="24">P18/Q18</f>
        <v>0.37886422762322169</v>
      </c>
      <c r="S18" s="11">
        <f t="shared" ref="S18:S24" si="25">($S$25*R18)/$R$25</f>
        <v>0.13005505953757882</v>
      </c>
      <c r="T18" s="4">
        <v>1431804</v>
      </c>
      <c r="U18" s="4">
        <v>390940</v>
      </c>
      <c r="V18" s="4">
        <f t="shared" ref="V18:V25" si="26">SUM(T18:U18)</f>
        <v>1822744</v>
      </c>
      <c r="W18" s="4">
        <v>810040</v>
      </c>
      <c r="X18" s="4">
        <f t="shared" ref="X18:X25" si="27">V18/W18</f>
        <v>2.2501901140684413</v>
      </c>
      <c r="Y18" s="11">
        <f t="shared" ref="Y18:Y24" si="28">($Y$25*X18)/$X$25</f>
        <v>0.55406686039507103</v>
      </c>
    </row>
    <row r="19" spans="1:25" x14ac:dyDescent="0.25">
      <c r="A19" s="22" t="s">
        <v>0</v>
      </c>
      <c r="B19" s="4">
        <v>1708830</v>
      </c>
      <c r="C19" s="4">
        <v>6190695</v>
      </c>
      <c r="D19" s="4">
        <f t="shared" si="17"/>
        <v>7899525</v>
      </c>
      <c r="E19" s="4">
        <v>9885744</v>
      </c>
      <c r="F19" s="4">
        <f t="shared" si="18"/>
        <v>0.79908249697746569</v>
      </c>
      <c r="G19" s="11">
        <f t="shared" si="19"/>
        <v>0.26188808717073331</v>
      </c>
      <c r="H19" s="4">
        <v>2258784</v>
      </c>
      <c r="I19" s="4">
        <v>4690620</v>
      </c>
      <c r="J19" s="4">
        <f t="shared" si="20"/>
        <v>6949404</v>
      </c>
      <c r="K19" s="4">
        <v>8593650</v>
      </c>
      <c r="L19" s="4">
        <f t="shared" si="21"/>
        <v>0.8086673299471121</v>
      </c>
      <c r="M19" s="11">
        <f t="shared" si="22"/>
        <v>0.43655347970173308</v>
      </c>
      <c r="N19" s="4">
        <v>2097788</v>
      </c>
      <c r="O19" s="4">
        <v>5697208</v>
      </c>
      <c r="P19" s="4">
        <f t="shared" si="23"/>
        <v>7794996</v>
      </c>
      <c r="Q19" s="4">
        <v>9559924</v>
      </c>
      <c r="R19" s="4">
        <f t="shared" si="24"/>
        <v>0.81538263274896328</v>
      </c>
      <c r="S19" s="11">
        <f t="shared" si="25"/>
        <v>0.27990142408888219</v>
      </c>
      <c r="T19" s="4">
        <v>7226296</v>
      </c>
      <c r="U19" s="4">
        <v>4652472</v>
      </c>
      <c r="V19" s="4">
        <f t="shared" si="26"/>
        <v>11878768</v>
      </c>
      <c r="W19" s="4">
        <v>9529784</v>
      </c>
      <c r="X19" s="4">
        <f t="shared" si="27"/>
        <v>1.246488692713287</v>
      </c>
      <c r="Y19" s="11">
        <f t="shared" si="28"/>
        <v>0.30692432260352603</v>
      </c>
    </row>
    <row r="20" spans="1:25" x14ac:dyDescent="0.25">
      <c r="A20" s="22" t="s">
        <v>1</v>
      </c>
      <c r="B20" s="4">
        <v>1275570</v>
      </c>
      <c r="C20" s="4">
        <v>4793940</v>
      </c>
      <c r="D20" s="4">
        <f t="shared" si="17"/>
        <v>6069510</v>
      </c>
      <c r="E20" s="4">
        <v>3451096</v>
      </c>
      <c r="F20" s="4">
        <f t="shared" si="18"/>
        <v>1.758719548804206</v>
      </c>
      <c r="G20" s="11">
        <f t="shared" si="19"/>
        <v>0.57639567910482881</v>
      </c>
      <c r="H20" s="4">
        <v>5782568</v>
      </c>
      <c r="I20" s="4">
        <v>1984946</v>
      </c>
      <c r="J20" s="4">
        <f t="shared" si="20"/>
        <v>7767514</v>
      </c>
      <c r="K20" s="4">
        <v>2596365</v>
      </c>
      <c r="L20" s="4">
        <f t="shared" si="21"/>
        <v>2.9916879945616275</v>
      </c>
      <c r="M20" s="11">
        <f t="shared" si="22"/>
        <v>1.6150421265233927</v>
      </c>
      <c r="N20" s="4">
        <v>867988</v>
      </c>
      <c r="O20" s="4">
        <v>3303344</v>
      </c>
      <c r="P20" s="4">
        <f t="shared" si="23"/>
        <v>4171332</v>
      </c>
      <c r="Q20" s="4">
        <v>5365228</v>
      </c>
      <c r="R20" s="4">
        <f t="shared" si="24"/>
        <v>0.77747525361457148</v>
      </c>
      <c r="S20" s="11">
        <f t="shared" si="25"/>
        <v>0.26688872431206451</v>
      </c>
      <c r="T20" s="4">
        <v>2116532</v>
      </c>
      <c r="U20" s="4">
        <v>2255000</v>
      </c>
      <c r="V20" s="4">
        <f t="shared" si="26"/>
        <v>4371532</v>
      </c>
      <c r="W20" s="4">
        <v>1633940</v>
      </c>
      <c r="X20" s="4">
        <f t="shared" si="27"/>
        <v>2.67545442305103</v>
      </c>
      <c r="Y20" s="11">
        <f t="shared" si="28"/>
        <v>0.65878017285827539</v>
      </c>
    </row>
    <row r="21" spans="1:25" x14ac:dyDescent="0.25">
      <c r="A21" s="22" t="s">
        <v>49</v>
      </c>
      <c r="B21" s="4">
        <v>5295375</v>
      </c>
      <c r="C21" s="4">
        <v>11141415</v>
      </c>
      <c r="D21" s="4">
        <f t="shared" si="17"/>
        <v>16436790</v>
      </c>
      <c r="E21" s="4">
        <v>7248648</v>
      </c>
      <c r="F21" s="4">
        <f t="shared" si="18"/>
        <v>2.2675663102967616</v>
      </c>
      <c r="G21" s="11">
        <f t="shared" si="19"/>
        <v>0.74316307237694768</v>
      </c>
      <c r="H21" s="4">
        <v>4279886</v>
      </c>
      <c r="I21" s="4">
        <v>5242436</v>
      </c>
      <c r="J21" s="4">
        <f t="shared" si="20"/>
        <v>9522322</v>
      </c>
      <c r="K21" s="4">
        <v>6715800</v>
      </c>
      <c r="L21" s="4">
        <f t="shared" si="21"/>
        <v>1.4178983888739987</v>
      </c>
      <c r="M21" s="11">
        <f t="shared" si="22"/>
        <v>0.76544266424972052</v>
      </c>
      <c r="N21" s="4">
        <v>2614524</v>
      </c>
      <c r="O21" s="4">
        <v>5419436</v>
      </c>
      <c r="P21" s="4">
        <f t="shared" si="23"/>
        <v>8033960</v>
      </c>
      <c r="Q21" s="4">
        <v>5544880</v>
      </c>
      <c r="R21" s="4">
        <f t="shared" si="24"/>
        <v>1.4488970004761148</v>
      </c>
      <c r="S21" s="11">
        <f t="shared" si="25"/>
        <v>0.49737180742262993</v>
      </c>
      <c r="T21" s="4">
        <v>7946400</v>
      </c>
      <c r="U21" s="4">
        <v>2170168</v>
      </c>
      <c r="V21" s="4">
        <f t="shared" si="26"/>
        <v>10116568</v>
      </c>
      <c r="W21" s="4">
        <v>2862288</v>
      </c>
      <c r="X21" s="4">
        <f t="shared" si="27"/>
        <v>3.5344339912685236</v>
      </c>
      <c r="Y21" s="11">
        <f t="shared" si="28"/>
        <v>0.87028768483701868</v>
      </c>
    </row>
    <row r="22" spans="1:25" x14ac:dyDescent="0.25">
      <c r="A22" s="22" t="s">
        <v>2</v>
      </c>
      <c r="B22" s="4">
        <v>1341945</v>
      </c>
      <c r="C22" s="4">
        <v>4853340</v>
      </c>
      <c r="D22" s="4">
        <f t="shared" si="17"/>
        <v>6195285</v>
      </c>
      <c r="E22" s="4">
        <v>7656484</v>
      </c>
      <c r="F22" s="4">
        <f t="shared" si="18"/>
        <v>0.80915535120298032</v>
      </c>
      <c r="G22" s="11">
        <f t="shared" si="19"/>
        <v>0.26518932394596961</v>
      </c>
      <c r="H22" s="4">
        <v>1078884</v>
      </c>
      <c r="I22" s="4">
        <v>2059466</v>
      </c>
      <c r="J22" s="4">
        <f t="shared" si="20"/>
        <v>3138350</v>
      </c>
      <c r="K22" s="4">
        <v>6525800</v>
      </c>
      <c r="L22" s="4">
        <f t="shared" si="21"/>
        <v>0.4809142174139569</v>
      </c>
      <c r="M22" s="11">
        <f t="shared" si="22"/>
        <v>0.25961822281583868</v>
      </c>
      <c r="N22" s="4">
        <v>526240</v>
      </c>
      <c r="O22" s="4">
        <v>1641288</v>
      </c>
      <c r="P22" s="4">
        <f t="shared" si="23"/>
        <v>2167528</v>
      </c>
      <c r="Q22" s="4">
        <v>4137056</v>
      </c>
      <c r="R22" s="4">
        <f t="shared" si="24"/>
        <v>0.52393006041010803</v>
      </c>
      <c r="S22" s="11">
        <f t="shared" si="25"/>
        <v>0.17985270245130786</v>
      </c>
      <c r="T22" s="4">
        <v>1720356</v>
      </c>
      <c r="U22" s="4">
        <v>2740188</v>
      </c>
      <c r="V22" s="4">
        <f t="shared" si="26"/>
        <v>4460544</v>
      </c>
      <c r="W22" s="4">
        <v>2366496</v>
      </c>
      <c r="X22" s="4">
        <f t="shared" si="27"/>
        <v>1.8848728246318607</v>
      </c>
      <c r="Y22" s="11">
        <f t="shared" si="28"/>
        <v>0.46411437045181142</v>
      </c>
    </row>
    <row r="23" spans="1:25" x14ac:dyDescent="0.25">
      <c r="A23" s="22" t="s">
        <v>3</v>
      </c>
      <c r="B23" s="4">
        <v>974295</v>
      </c>
      <c r="C23" s="4">
        <v>3792105</v>
      </c>
      <c r="D23" s="4">
        <f t="shared" si="17"/>
        <v>4766400</v>
      </c>
      <c r="E23" s="4">
        <v>5667596</v>
      </c>
      <c r="F23" s="4">
        <f t="shared" si="18"/>
        <v>0.84099148916048361</v>
      </c>
      <c r="G23" s="11">
        <f t="shared" si="19"/>
        <v>0.27562317189550017</v>
      </c>
      <c r="H23" s="4">
        <v>434010</v>
      </c>
      <c r="I23" s="4">
        <v>1788158</v>
      </c>
      <c r="J23" s="4">
        <f t="shared" si="20"/>
        <v>2222168</v>
      </c>
      <c r="K23" s="4">
        <v>6831495</v>
      </c>
      <c r="L23" s="4">
        <f t="shared" si="21"/>
        <v>0.32528282608711562</v>
      </c>
      <c r="M23" s="11">
        <f t="shared" si="22"/>
        <v>0.17560168978859478</v>
      </c>
      <c r="N23" s="4">
        <v>636328</v>
      </c>
      <c r="O23" s="4">
        <v>2423872</v>
      </c>
      <c r="P23" s="4">
        <f t="shared" si="23"/>
        <v>3060200</v>
      </c>
      <c r="Q23" s="4">
        <v>2996488</v>
      </c>
      <c r="R23" s="4">
        <f t="shared" si="24"/>
        <v>1.0212622243105929</v>
      </c>
      <c r="S23" s="11">
        <f t="shared" si="25"/>
        <v>0.3505749809620014</v>
      </c>
      <c r="T23" s="4">
        <v>1285108</v>
      </c>
      <c r="U23" s="4">
        <v>2285712</v>
      </c>
      <c r="V23" s="4">
        <f t="shared" si="26"/>
        <v>3570820</v>
      </c>
      <c r="W23" s="4">
        <v>3609672</v>
      </c>
      <c r="X23" s="4">
        <f t="shared" si="27"/>
        <v>0.98923669519003388</v>
      </c>
      <c r="Y23" s="11">
        <f t="shared" si="28"/>
        <v>0.24358087188488417</v>
      </c>
    </row>
    <row r="24" spans="1:25" x14ac:dyDescent="0.25">
      <c r="A24" s="22" t="s">
        <v>50</v>
      </c>
      <c r="B24" s="4">
        <v>3958605</v>
      </c>
      <c r="C24" s="4">
        <v>5440095</v>
      </c>
      <c r="D24" s="4">
        <f t="shared" si="17"/>
        <v>9398700</v>
      </c>
      <c r="E24" s="4">
        <v>2460128</v>
      </c>
      <c r="F24" s="4">
        <f t="shared" si="18"/>
        <v>3.8204109704860887</v>
      </c>
      <c r="G24" s="11">
        <f t="shared" si="19"/>
        <v>1.2520861426087544</v>
      </c>
      <c r="H24" s="4">
        <v>10029334</v>
      </c>
      <c r="I24" s="4">
        <v>6194866</v>
      </c>
      <c r="J24" s="4">
        <f t="shared" si="20"/>
        <v>16224200</v>
      </c>
      <c r="K24" s="4">
        <v>8462430</v>
      </c>
      <c r="L24" s="4">
        <f t="shared" si="21"/>
        <v>1.9172034510182063</v>
      </c>
      <c r="M24" s="11">
        <f t="shared" si="22"/>
        <v>1.0349890577289769</v>
      </c>
      <c r="N24" s="4">
        <v>8699592</v>
      </c>
      <c r="O24" s="4">
        <v>10132540</v>
      </c>
      <c r="P24" s="4">
        <f t="shared" si="23"/>
        <v>18832132</v>
      </c>
      <c r="Q24" s="4">
        <v>8061592</v>
      </c>
      <c r="R24" s="4">
        <f t="shared" si="24"/>
        <v>2.3360313942953201</v>
      </c>
      <c r="S24" s="11">
        <f t="shared" si="25"/>
        <v>0.80190390096388586</v>
      </c>
      <c r="T24" s="4">
        <v>10868132</v>
      </c>
      <c r="U24" s="4">
        <v>6491452</v>
      </c>
      <c r="V24" s="4">
        <f t="shared" si="26"/>
        <v>17359584</v>
      </c>
      <c r="W24" s="4">
        <v>9616596</v>
      </c>
      <c r="X24" s="4">
        <f t="shared" si="27"/>
        <v>1.8051693135492017</v>
      </c>
      <c r="Y24" s="11">
        <f t="shared" si="28"/>
        <v>0.44448888464422004</v>
      </c>
    </row>
    <row r="25" spans="1:25" x14ac:dyDescent="0.25">
      <c r="A25" s="12" t="s">
        <v>51</v>
      </c>
      <c r="B25" s="4">
        <v>6108525</v>
      </c>
      <c r="C25" s="4">
        <v>9222120</v>
      </c>
      <c r="D25" s="4">
        <f t="shared" si="17"/>
        <v>15330645</v>
      </c>
      <c r="E25" s="4">
        <v>5024404</v>
      </c>
      <c r="F25" s="4">
        <f t="shared" si="18"/>
        <v>3.0512365247699029</v>
      </c>
      <c r="G25" s="13">
        <v>1</v>
      </c>
      <c r="H25" s="4">
        <v>6341146</v>
      </c>
      <c r="I25" s="4">
        <v>3920028</v>
      </c>
      <c r="J25" s="4">
        <f t="shared" si="20"/>
        <v>10261174</v>
      </c>
      <c r="K25" s="4">
        <v>5539424</v>
      </c>
      <c r="L25" s="4">
        <f t="shared" si="21"/>
        <v>1.8523900679926288</v>
      </c>
      <c r="M25" s="11">
        <v>1</v>
      </c>
      <c r="N25" s="4">
        <v>5778212</v>
      </c>
      <c r="O25" s="4">
        <v>5025416</v>
      </c>
      <c r="P25" s="4">
        <f t="shared" si="23"/>
        <v>10803628</v>
      </c>
      <c r="Q25" s="4">
        <v>3708628</v>
      </c>
      <c r="R25" s="4">
        <f t="shared" si="24"/>
        <v>2.9131064102411997</v>
      </c>
      <c r="S25" s="11">
        <v>1</v>
      </c>
      <c r="T25" s="4">
        <v>7439036</v>
      </c>
      <c r="U25" s="4">
        <v>2107864</v>
      </c>
      <c r="V25" s="4">
        <f t="shared" si="26"/>
        <v>9546900</v>
      </c>
      <c r="W25" s="4">
        <v>2350744</v>
      </c>
      <c r="X25" s="4">
        <f t="shared" si="27"/>
        <v>4.0612248717852735</v>
      </c>
      <c r="Y25" s="11">
        <v>1</v>
      </c>
    </row>
  </sheetData>
  <mergeCells count="8">
    <mergeCell ref="B1:H1"/>
    <mergeCell ref="I1:O1"/>
    <mergeCell ref="P1:V1"/>
    <mergeCell ref="B15:G15"/>
    <mergeCell ref="H15:M15"/>
    <mergeCell ref="N15:S15"/>
    <mergeCell ref="T15:Y15"/>
    <mergeCell ref="W1:AC1"/>
  </mergeCells>
  <phoneticPr fontId="5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 5</vt:lpstr>
      <vt:lpstr>WB (B &amp; 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LAURA MOUTARD (Personnel)</cp:lastModifiedBy>
  <dcterms:created xsi:type="dcterms:W3CDTF">2022-09-30T12:24:20Z</dcterms:created>
  <dcterms:modified xsi:type="dcterms:W3CDTF">2023-06-12T14:40:51Z</dcterms:modified>
</cp:coreProperties>
</file>