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7"/>
  <workbookPr/>
  <mc:AlternateContent xmlns:mc="http://schemas.openxmlformats.org/markup-compatibility/2006">
    <mc:Choice Requires="x15">
      <x15ac:absPath xmlns:x15ac="http://schemas.microsoft.com/office/spreadsheetml/2010/11/ac" url="/Users/sueghosh/Desktop/Pap project Manuscript/"/>
    </mc:Choice>
  </mc:AlternateContent>
  <xr:revisionPtr revIDLastSave="0" documentId="13_ncr:8001_{95A75047-D083-4342-84C9-772AE643D8FD}" xr6:coauthVersionLast="47" xr6:coauthVersionMax="47" xr10:uidLastSave="{00000000-0000-0000-0000-000000000000}"/>
  <bookViews>
    <workbookView xWindow="8100" yWindow="500" windowWidth="16120" windowHeight="15880" activeTab="2" xr2:uid="{00000000-000D-0000-FFFF-FFFF00000000}"/>
  </bookViews>
  <sheets>
    <sheet name="FINAL OUTREACH GYN GRAPH" sheetId="3" r:id="rId1"/>
    <sheet name="FINAL OUTREACH EXTRA CLINICAL" sheetId="4" r:id="rId2"/>
    <sheet name="Sheet1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2" i="1"/>
  <c r="E23" i="1" l="1"/>
  <c r="J23" i="1"/>
  <c r="E30" i="1"/>
  <c r="N32" i="1"/>
  <c r="N33" i="1"/>
  <c r="N34" i="1"/>
  <c r="N35" i="1"/>
  <c r="N36" i="1"/>
  <c r="N37" i="1"/>
  <c r="N38" i="1"/>
  <c r="N39" i="1"/>
  <c r="N40" i="1"/>
  <c r="N41" i="1"/>
  <c r="N45" i="1"/>
  <c r="N46" i="1"/>
  <c r="N47" i="1"/>
  <c r="N48" i="1"/>
  <c r="N49" i="1"/>
  <c r="N50" i="1"/>
  <c r="N51" i="1"/>
  <c r="N52" i="1"/>
  <c r="N53" i="1"/>
  <c r="N57" i="1"/>
  <c r="N66" i="1" s="1"/>
  <c r="N58" i="1"/>
  <c r="N59" i="1"/>
  <c r="N60" i="1"/>
  <c r="N61" i="1"/>
  <c r="N62" i="1"/>
  <c r="N63" i="1"/>
  <c r="N64" i="1"/>
  <c r="N65" i="1"/>
  <c r="R60" i="1" s="1"/>
  <c r="Q74" i="1"/>
  <c r="R58" i="1" l="1"/>
  <c r="R59" i="1"/>
  <c r="R62" i="1"/>
  <c r="R63" i="1"/>
  <c r="R61" i="1"/>
  <c r="R57" i="1"/>
  <c r="N42" i="1"/>
  <c r="O27" i="1" s="1"/>
  <c r="O23" i="1" l="1"/>
  <c r="O25" i="1"/>
  <c r="O20" i="1"/>
  <c r="O21" i="1"/>
  <c r="O18" i="1"/>
  <c r="O24" i="1"/>
  <c r="O22" i="1"/>
  <c r="O19" i="1"/>
  <c r="O26" i="1"/>
  <c r="O28" i="1" l="1"/>
  <c r="N54" i="1"/>
</calcChain>
</file>

<file path=xl/sharedStrings.xml><?xml version="1.0" encoding="utf-8"?>
<sst xmlns="http://schemas.openxmlformats.org/spreadsheetml/2006/main" count="200" uniqueCount="93">
  <si>
    <t>Specialty Comments</t>
  </si>
  <si>
    <t xml:space="preserve">pap overdue now 5 </t>
  </si>
  <si>
    <t>Pap appt</t>
  </si>
  <si>
    <t>Follow-up</t>
  </si>
  <si>
    <t>LVM</t>
  </si>
  <si>
    <t>Scheduled 5/4/21</t>
  </si>
  <si>
    <t>schedule 5/19/21</t>
  </si>
  <si>
    <t>unable to lvm letter sent</t>
  </si>
  <si>
    <t>pap done</t>
  </si>
  <si>
    <t>reschedule 6/24/21</t>
  </si>
  <si>
    <t>reschedule 7/9/21</t>
  </si>
  <si>
    <t>pending</t>
  </si>
  <si>
    <t>dnka/cxl</t>
  </si>
  <si>
    <t>letter</t>
  </si>
  <si>
    <t>lvm</t>
  </si>
  <si>
    <t>reschedule 7/16/21</t>
  </si>
  <si>
    <t>reschedule 7/7/21</t>
  </si>
  <si>
    <t>reschedule 5/27</t>
  </si>
  <si>
    <t>reschedule 7/6/21</t>
  </si>
  <si>
    <t>X</t>
  </si>
  <si>
    <t>6/6 update 2</t>
  </si>
  <si>
    <t>pcp 1%</t>
  </si>
  <si>
    <t>OSC 3%</t>
  </si>
  <si>
    <t>moved 1%</t>
  </si>
  <si>
    <t>dnka/cxl 8%</t>
  </si>
  <si>
    <t>already scheduled 1%</t>
  </si>
  <si>
    <t>letter sent 19%</t>
  </si>
  <si>
    <t>pap pending 7%</t>
  </si>
  <si>
    <t>declined 3%</t>
  </si>
  <si>
    <t>LVM 3%</t>
  </si>
  <si>
    <t>cxl/dnka</t>
  </si>
  <si>
    <t>OSC</t>
  </si>
  <si>
    <t>letter sent</t>
  </si>
  <si>
    <t>DNKA</t>
  </si>
  <si>
    <t>decline</t>
  </si>
  <si>
    <t>moved</t>
  </si>
  <si>
    <t>LIST 1</t>
  </si>
  <si>
    <t xml:space="preserve">pcp </t>
  </si>
  <si>
    <t xml:space="preserve">OSC </t>
  </si>
  <si>
    <t xml:space="preserve">moved </t>
  </si>
  <si>
    <t xml:space="preserve">already scheduled </t>
  </si>
  <si>
    <t xml:space="preserve">pap done </t>
  </si>
  <si>
    <t xml:space="preserve">letter sent </t>
  </si>
  <si>
    <t>pap pending</t>
  </si>
  <si>
    <t xml:space="preserve">declined </t>
  </si>
  <si>
    <t xml:space="preserve">LVM </t>
  </si>
  <si>
    <t>OSC 2%</t>
  </si>
  <si>
    <t>dnka/cxl 9%</t>
  </si>
  <si>
    <t>already scheduled 0.5%</t>
  </si>
  <si>
    <t>pap done 52%</t>
  </si>
  <si>
    <t>letter sent 16%</t>
  </si>
  <si>
    <t>pap pending 11%</t>
  </si>
  <si>
    <t>pap done 56%</t>
  </si>
  <si>
    <t>rescheduled 6/30</t>
  </si>
  <si>
    <t>pap clinic</t>
  </si>
  <si>
    <t>done</t>
  </si>
  <si>
    <t>Letter sent</t>
  </si>
  <si>
    <t>pend</t>
  </si>
  <si>
    <t>6/29 update 3</t>
  </si>
  <si>
    <t>WANTS PCP 1%</t>
  </si>
  <si>
    <t>MOVED 1%</t>
  </si>
  <si>
    <t>DNKA/CXL 11%</t>
  </si>
  <si>
    <t>LETTER SENT 18%</t>
  </si>
  <si>
    <t>PAP PENDING 8%</t>
  </si>
  <si>
    <t>DECLINED 3%</t>
  </si>
  <si>
    <t>PAP DONE 56%</t>
  </si>
  <si>
    <t>OUTSIDE CLINIC 2%</t>
  </si>
  <si>
    <t>no show</t>
  </si>
  <si>
    <t>reschedule 10/1/21</t>
  </si>
  <si>
    <t>dnka</t>
  </si>
  <si>
    <t>cxl</t>
  </si>
  <si>
    <t>10/17 update 4</t>
  </si>
  <si>
    <t>WANTS PCP &lt;1%</t>
  </si>
  <si>
    <t xml:space="preserve">pap </t>
  </si>
  <si>
    <t>colpo</t>
  </si>
  <si>
    <t>leep</t>
  </si>
  <si>
    <t>ascus 16/18/45</t>
  </si>
  <si>
    <t>neg</t>
  </si>
  <si>
    <t>nilm</t>
  </si>
  <si>
    <t>hsil hpv</t>
  </si>
  <si>
    <t>cin 1,2,3+ecc/margin</t>
  </si>
  <si>
    <t>CCS DONE 57%</t>
  </si>
  <si>
    <t>DID NOT SHOW/CANCELLED APPOINTMENT 12%</t>
  </si>
  <si>
    <t>OUTREACH NO RESPONSE 22%</t>
  </si>
  <si>
    <t>CCS AT OUTSIDE CLINIC 3%</t>
  </si>
  <si>
    <t>total graph</t>
  </si>
  <si>
    <t>WANTS PCP 3%</t>
  </si>
  <si>
    <t>MOVED &lt;1%</t>
  </si>
  <si>
    <t>CCS AT OUTSIDE CLINIC 4%</t>
  </si>
  <si>
    <t>CCS DONE 24%</t>
  </si>
  <si>
    <t>OUTREACH NO RESPONSE 50%</t>
  </si>
  <si>
    <t>DID NOT SHOW/CANCELLED APPOINTMENT 15%</t>
  </si>
  <si>
    <t>Patient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</si>
</sst>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B8FC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00FDFF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FFB8FC"/>
        <bgColor rgb="FF000000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2" fillId="4" borderId="0" xfId="0" applyFont="1" applyFill="1"/>
    <xf numFmtId="0" fontId="2" fillId="3" borderId="0" xfId="0" applyFont="1" applyFill="1"/>
    <xf numFmtId="0" fontId="2" fillId="5" borderId="0" xfId="0" applyFont="1" applyFill="1"/>
    <xf numFmtId="0" fontId="3" fillId="2" borderId="0" xfId="0" applyFont="1" applyFill="1"/>
    <xf numFmtId="16" fontId="1" fillId="0" borderId="0" xfId="0" applyNumberFormat="1" applyFont="1" applyAlignment="1">
      <alignment horizontal="center"/>
    </xf>
    <xf numFmtId="0" fontId="2" fillId="12" borderId="0" xfId="0" applyFont="1" applyFill="1"/>
    <xf numFmtId="0" fontId="2" fillId="13" borderId="0" xfId="0" applyFont="1" applyFill="1"/>
    <xf numFmtId="0" fontId="2" fillId="14" borderId="0" xfId="0" applyFont="1" applyFill="1"/>
    <xf numFmtId="0" fontId="2" fillId="15" borderId="0" xfId="0" applyFont="1" applyFill="1"/>
    <xf numFmtId="0" fontId="2" fillId="16" borderId="0" xfId="0" applyFont="1" applyFill="1"/>
    <xf numFmtId="0" fontId="2" fillId="17" borderId="0" xfId="0" applyFont="1" applyFill="1"/>
    <xf numFmtId="16" fontId="0" fillId="0" borderId="0" xfId="0" applyNumberFormat="1"/>
    <xf numFmtId="0" fontId="0" fillId="18" borderId="0" xfId="0" applyFill="1"/>
    <xf numFmtId="0" fontId="0" fillId="14" borderId="0" xfId="0" applyFill="1"/>
    <xf numFmtId="0" fontId="0" fillId="17" borderId="0" xfId="0" applyFill="1"/>
    <xf numFmtId="0" fontId="2" fillId="19" borderId="0" xfId="0" applyFont="1" applyFill="1"/>
    <xf numFmtId="0" fontId="0" fillId="12" borderId="0" xfId="0" applyFill="1"/>
    <xf numFmtId="0" fontId="0" fillId="20" borderId="0" xfId="0" applyFill="1"/>
    <xf numFmtId="0" fontId="0" fillId="13" borderId="0" xfId="0" applyFill="1"/>
    <xf numFmtId="0" fontId="0" fillId="15" borderId="0" xfId="0" applyFill="1"/>
    <xf numFmtId="0" fontId="0" fillId="21" borderId="0" xfId="0" applyFill="1"/>
    <xf numFmtId="0" fontId="0" fillId="22" borderId="0" xfId="0" applyFill="1"/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0" fillId="23" borderId="0" xfId="0" applyFill="1"/>
    <xf numFmtId="0" fontId="2" fillId="23" borderId="0" xfId="0" applyFont="1" applyFill="1"/>
    <xf numFmtId="16" fontId="5" fillId="0" borderId="0" xfId="0" applyNumberFormat="1" applyFont="1" applyAlignment="1">
      <alignment horizontal="center"/>
    </xf>
    <xf numFmtId="0" fontId="3" fillId="6" borderId="0" xfId="0" applyFont="1" applyFill="1"/>
    <xf numFmtId="0" fontId="3" fillId="7" borderId="0" xfId="0" applyFont="1" applyFill="1"/>
    <xf numFmtId="0" fontId="3" fillId="8" borderId="0" xfId="0" applyFont="1" applyFill="1"/>
    <xf numFmtId="0" fontId="3" fillId="4" borderId="0" xfId="0" applyFont="1" applyFill="1"/>
    <xf numFmtId="0" fontId="3" fillId="9" borderId="0" xfId="0" applyFont="1" applyFill="1"/>
    <xf numFmtId="0" fontId="3" fillId="3" borderId="0" xfId="0" applyFont="1" applyFill="1"/>
    <xf numFmtId="0" fontId="3" fillId="10" borderId="0" xfId="0" applyFont="1" applyFill="1"/>
    <xf numFmtId="0" fontId="3" fillId="11" borderId="0" xfId="0" applyFont="1" applyFill="1"/>
    <xf numFmtId="0" fontId="4" fillId="4" borderId="0" xfId="0" applyFont="1" applyFill="1"/>
    <xf numFmtId="16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baseline="0"/>
              <a:t>CCS CLINIC OUTREACH IN GYNECOLOGY DEPARTMENT* </a:t>
            </a:r>
            <a:endParaRPr lang="en-US" sz="2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Sheet1!$P$57:$P$63</c:f>
              <c:strCache>
                <c:ptCount val="7"/>
                <c:pt idx="0">
                  <c:v>WANTS PCP &lt;1%</c:v>
                </c:pt>
                <c:pt idx="1">
                  <c:v>MOVED 1%</c:v>
                </c:pt>
                <c:pt idx="2">
                  <c:v>CCS AT OUTSIDE CLINIC 3%</c:v>
                </c:pt>
                <c:pt idx="3">
                  <c:v>DECLINED 3%</c:v>
                </c:pt>
                <c:pt idx="4">
                  <c:v>DID NOT SHOW/CANCELLED APPOINTMENT 12%</c:v>
                </c:pt>
                <c:pt idx="5">
                  <c:v>OUTREACH NO RESPONSE 22%</c:v>
                </c:pt>
                <c:pt idx="6">
                  <c:v>CCS DONE 57%</c:v>
                </c:pt>
              </c:strCache>
            </c:strRef>
          </c:cat>
          <c:val>
            <c:numRef>
              <c:f>Sheet1!$Q$57:$Q$63</c:f>
              <c:numCache>
                <c:formatCode>General</c:formatCode>
                <c:ptCount val="7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27</c:v>
                </c:pt>
                <c:pt idx="5">
                  <c:v>49</c:v>
                </c:pt>
                <c:pt idx="6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D4-F441-8358-393DC5112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6036224"/>
        <c:axId val="36283440"/>
      </c:barChart>
      <c:catAx>
        <c:axId val="36036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83440"/>
        <c:crosses val="autoZero"/>
        <c:auto val="1"/>
        <c:lblAlgn val="ctr"/>
        <c:lblOffset val="100"/>
        <c:noMultiLvlLbl val="0"/>
      </c:catAx>
      <c:valAx>
        <c:axId val="36283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36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CCS CLINIC OUTREACH</a:t>
            </a:r>
            <a:r>
              <a:rPr lang="en-US" sz="2000" b="1" baseline="0"/>
              <a:t>: EVENING/WEEKEND CLINICS</a:t>
            </a:r>
            <a:endParaRPr lang="en-US" sz="2000" b="1"/>
          </a:p>
        </c:rich>
      </c:tx>
      <c:layout>
        <c:manualLayout>
          <c:xMode val="edge"/>
          <c:yMode val="edge"/>
          <c:x val="0.22860595895191971"/>
          <c:y val="1.947293390255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Sheet1!$P$67:$P$73</c:f>
              <c:strCache>
                <c:ptCount val="7"/>
                <c:pt idx="0">
                  <c:v>WANTS PCP 3%</c:v>
                </c:pt>
                <c:pt idx="1">
                  <c:v>MOVED &lt;1%</c:v>
                </c:pt>
                <c:pt idx="2">
                  <c:v>CCS AT OUTSIDE CLINIC 4%</c:v>
                </c:pt>
                <c:pt idx="3">
                  <c:v>DECLINED 3%</c:v>
                </c:pt>
                <c:pt idx="4">
                  <c:v>DID NOT SHOW/CANCELLED APPOINTMENT 15%</c:v>
                </c:pt>
                <c:pt idx="5">
                  <c:v>OUTREACH NO RESPONSE 50%</c:v>
                </c:pt>
                <c:pt idx="6">
                  <c:v>CCS DONE 24%</c:v>
                </c:pt>
              </c:strCache>
            </c:strRef>
          </c:cat>
          <c:val>
            <c:numRef>
              <c:f>Sheet1!$Q$67:$Q$73</c:f>
              <c:numCache>
                <c:formatCode>General</c:formatCode>
                <c:ptCount val="7"/>
                <c:pt idx="0">
                  <c:v>39</c:v>
                </c:pt>
                <c:pt idx="1">
                  <c:v>7</c:v>
                </c:pt>
                <c:pt idx="2">
                  <c:v>41</c:v>
                </c:pt>
                <c:pt idx="3">
                  <c:v>32</c:v>
                </c:pt>
                <c:pt idx="4">
                  <c:v>176</c:v>
                </c:pt>
                <c:pt idx="5">
                  <c:v>573</c:v>
                </c:pt>
                <c:pt idx="6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0-664D-B439-6778B7BD4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1296959"/>
        <c:axId val="290828543"/>
      </c:barChart>
      <c:catAx>
        <c:axId val="2912969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828543"/>
        <c:crosses val="autoZero"/>
        <c:auto val="1"/>
        <c:lblAlgn val="ctr"/>
        <c:lblOffset val="100"/>
        <c:noMultiLvlLbl val="0"/>
      </c:catAx>
      <c:valAx>
        <c:axId val="290828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296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6/6/21</a:t>
            </a:r>
            <a:r>
              <a:rPr lang="en-US" sz="1800" b="1" baseline="0"/>
              <a:t> REVIEW OF GYN PAP VISITS N=208</a:t>
            </a:r>
            <a:endParaRPr lang="en-US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756988985648317"/>
          <c:y val="2.3810485227808063E-3"/>
          <c:w val="0.73793780744294379"/>
          <c:h val="0.818188880236124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Sheet1!$P$32:$P$41</c:f>
              <c:strCache>
                <c:ptCount val="10"/>
                <c:pt idx="0">
                  <c:v>pcp 1%</c:v>
                </c:pt>
                <c:pt idx="1">
                  <c:v>OSC 2%</c:v>
                </c:pt>
                <c:pt idx="2">
                  <c:v>moved 1%</c:v>
                </c:pt>
                <c:pt idx="3">
                  <c:v>dnka/cxl 9%</c:v>
                </c:pt>
                <c:pt idx="4">
                  <c:v>already scheduled 0.5%</c:v>
                </c:pt>
                <c:pt idx="5">
                  <c:v>pap done 52%</c:v>
                </c:pt>
                <c:pt idx="6">
                  <c:v>letter sent 16%</c:v>
                </c:pt>
                <c:pt idx="7">
                  <c:v>pap pending 11%</c:v>
                </c:pt>
                <c:pt idx="8">
                  <c:v>declined 3%</c:v>
                </c:pt>
                <c:pt idx="9">
                  <c:v>LVM 3%</c:v>
                </c:pt>
              </c:strCache>
            </c:strRef>
          </c:cat>
          <c:val>
            <c:numRef>
              <c:f>Sheet1!$Q$32:$Q$41</c:f>
              <c:numCache>
                <c:formatCode>General</c:formatCode>
                <c:ptCount val="10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18</c:v>
                </c:pt>
                <c:pt idx="4">
                  <c:v>1</c:v>
                </c:pt>
                <c:pt idx="5">
                  <c:v>108</c:v>
                </c:pt>
                <c:pt idx="6">
                  <c:v>33</c:v>
                </c:pt>
                <c:pt idx="7">
                  <c:v>24</c:v>
                </c:pt>
                <c:pt idx="8">
                  <c:v>7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5-864D-AB9C-7E10BA8B6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89684831"/>
        <c:axId val="1286296047"/>
      </c:barChart>
      <c:catAx>
        <c:axId val="1289684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296047"/>
        <c:crosses val="autoZero"/>
        <c:auto val="1"/>
        <c:lblAlgn val="ctr"/>
        <c:lblOffset val="100"/>
        <c:noMultiLvlLbl val="0"/>
      </c:catAx>
      <c:valAx>
        <c:axId val="1286296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9684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83DB581-1B4B-FE44-96FE-C1EFBFFAD552}">
  <sheetPr/>
  <sheetViews>
    <sheetView zoomScale="115" workbookViewId="0" zoomToFit="1"/>
  </sheetViews>
  <pageMargins left="0.7" right="0.7" top="0.75" bottom="0.75" header="0.3" footer="0.3"/>
  <pageSetup orientation="landscape" horizontalDpi="0" verticalDpi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D827BE0-0D7F-D84A-97B9-D650B403DFDB}">
  <sheetPr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130" cy="627269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928BD6-B7B4-7645-B610-0D17BD367A3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0.01911</cdr:x>
      <cdr:y>0.94542</cdr:y>
    </cdr:from>
    <cdr:to>
      <cdr:x>0.28153</cdr:x>
      <cdr:y>0.98944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0BC4B6AB-C4B5-73DA-9459-C6AE23C105F0}"/>
            </a:ext>
          </a:extLst>
        </cdr:cNvPr>
        <cdr:cNvSpPr txBox="1"/>
      </cdr:nvSpPr>
      <cdr:spPr>
        <a:xfrm xmlns:a="http://schemas.openxmlformats.org/drawingml/2006/main">
          <a:off x="165651" y="5930350"/>
          <a:ext cx="2274957" cy="2760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*Done</a:t>
          </a:r>
          <a:r>
            <a:rPr lang="en-US" sz="1100" b="1" baseline="0"/>
            <a:t> during Regular Clinic Sessions</a:t>
          </a:r>
          <a:endParaRPr lang="en-US" sz="11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9130" cy="627269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5C478A-0AF4-60EE-6265-94B22507875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488950</xdr:colOff>
      <xdr:row>41</xdr:row>
      <xdr:rowOff>133350</xdr:rowOff>
    </xdr:from>
    <xdr:to>
      <xdr:col>39</xdr:col>
      <xdr:colOff>101600</xdr:colOff>
      <xdr:row>69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6A703F9-3701-EA48-9286-A06F54807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7"/>
  <sheetViews>
    <sheetView tabSelected="1" zoomScaleNormal="100" workbookViewId="0">
      <selection activeCell="R1" sqref="R1:T15"/>
    </sheetView>
  </sheetViews>
  <sheetFormatPr baseColWidth="10" defaultColWidth="8.83203125" defaultRowHeight="15" x14ac:dyDescent="0.2"/>
  <cols>
    <col min="1" max="1" width="21.5" style="2" customWidth="1"/>
    <col min="2" max="2" width="17.83203125" customWidth="1"/>
    <col min="4" max="5" width="20.83203125" customWidth="1"/>
    <col min="6" max="6" width="19.5" customWidth="1"/>
    <col min="7" max="7" width="18.33203125" customWidth="1"/>
    <col min="8" max="8" width="15.5" style="29" customWidth="1"/>
    <col min="9" max="9" width="15.5" customWidth="1"/>
    <col min="11" max="11" width="17" customWidth="1"/>
    <col min="16" max="16" width="44.6640625" customWidth="1"/>
    <col min="18" max="18" width="15" customWidth="1"/>
    <col min="20" max="20" width="16.83203125" customWidth="1"/>
  </cols>
  <sheetData>
    <row r="1" spans="1:17" s="1" customFormat="1" x14ac:dyDescent="0.2">
      <c r="A1" s="1" t="s">
        <v>92</v>
      </c>
      <c r="B1" s="1" t="s">
        <v>0</v>
      </c>
      <c r="D1" s="1" t="s">
        <v>2</v>
      </c>
      <c r="E1" s="1" t="s">
        <v>3</v>
      </c>
      <c r="F1" s="11">
        <v>44353</v>
      </c>
      <c r="G1" s="11">
        <v>44376</v>
      </c>
      <c r="H1" s="34">
        <v>44477</v>
      </c>
      <c r="I1" s="1" t="s">
        <v>73</v>
      </c>
      <c r="J1" s="1" t="s">
        <v>74</v>
      </c>
      <c r="K1" s="1" t="s">
        <v>75</v>
      </c>
    </row>
    <row r="2" spans="1:17" x14ac:dyDescent="0.2">
      <c r="A2" s="2">
        <f>ROW(A206)</f>
        <v>206</v>
      </c>
      <c r="B2" t="s">
        <v>1</v>
      </c>
      <c r="D2" t="s">
        <v>4</v>
      </c>
      <c r="E2" s="8" t="s">
        <v>56</v>
      </c>
      <c r="G2" s="31" t="s">
        <v>13</v>
      </c>
      <c r="P2" s="3"/>
      <c r="Q2" s="2"/>
    </row>
    <row r="3" spans="1:17" x14ac:dyDescent="0.2">
      <c r="A3" s="2">
        <f t="shared" ref="A3:A16" si="0">ROW(A207)</f>
        <v>207</v>
      </c>
      <c r="B3" t="s">
        <v>1</v>
      </c>
      <c r="D3" t="s">
        <v>5</v>
      </c>
      <c r="E3" s="30" t="s">
        <v>8</v>
      </c>
      <c r="G3" s="31"/>
      <c r="I3" t="s">
        <v>76</v>
      </c>
      <c r="J3" t="s">
        <v>77</v>
      </c>
      <c r="P3" s="31"/>
      <c r="Q3" s="2"/>
    </row>
    <row r="4" spans="1:17" x14ac:dyDescent="0.2">
      <c r="A4" s="2">
        <f t="shared" si="0"/>
        <v>208</v>
      </c>
      <c r="B4" t="s">
        <v>1</v>
      </c>
      <c r="D4" s="30" t="s">
        <v>53</v>
      </c>
      <c r="E4" s="30" t="s">
        <v>8</v>
      </c>
      <c r="G4" s="31" t="s">
        <v>57</v>
      </c>
      <c r="H4" s="29" t="s">
        <v>55</v>
      </c>
      <c r="I4" t="s">
        <v>78</v>
      </c>
      <c r="P4" s="31"/>
      <c r="Q4" s="2"/>
    </row>
    <row r="5" spans="1:17" x14ac:dyDescent="0.2">
      <c r="A5" s="2">
        <f t="shared" si="0"/>
        <v>209</v>
      </c>
      <c r="B5" t="s">
        <v>1</v>
      </c>
      <c r="D5" t="s">
        <v>6</v>
      </c>
      <c r="E5" s="30" t="s">
        <v>8</v>
      </c>
      <c r="F5" s="3" t="s">
        <v>54</v>
      </c>
      <c r="G5" s="31" t="s">
        <v>55</v>
      </c>
      <c r="I5" t="s">
        <v>78</v>
      </c>
      <c r="P5" s="31"/>
      <c r="Q5" s="2"/>
    </row>
    <row r="6" spans="1:17" x14ac:dyDescent="0.2">
      <c r="A6" s="2">
        <f t="shared" si="0"/>
        <v>210</v>
      </c>
      <c r="B6" t="s">
        <v>1</v>
      </c>
      <c r="D6" s="5" t="s">
        <v>9</v>
      </c>
      <c r="E6" s="30" t="s">
        <v>8</v>
      </c>
      <c r="G6" s="31" t="s">
        <v>55</v>
      </c>
      <c r="I6" t="s">
        <v>79</v>
      </c>
      <c r="K6" t="s">
        <v>80</v>
      </c>
      <c r="P6" s="31"/>
      <c r="Q6" s="2"/>
    </row>
    <row r="7" spans="1:17" x14ac:dyDescent="0.2">
      <c r="A7" s="2">
        <f t="shared" si="0"/>
        <v>211</v>
      </c>
      <c r="B7" t="s">
        <v>1</v>
      </c>
      <c r="D7" s="5" t="s">
        <v>10</v>
      </c>
      <c r="E7" s="30" t="s">
        <v>8</v>
      </c>
      <c r="G7" s="31" t="s">
        <v>57</v>
      </c>
      <c r="H7" s="29" t="s">
        <v>55</v>
      </c>
      <c r="I7" t="s">
        <v>78</v>
      </c>
      <c r="P7" s="31"/>
      <c r="Q7" s="2"/>
    </row>
    <row r="8" spans="1:17" x14ac:dyDescent="0.2">
      <c r="A8" s="2">
        <f t="shared" si="0"/>
        <v>212</v>
      </c>
      <c r="B8" t="s">
        <v>1</v>
      </c>
      <c r="D8" s="5" t="s">
        <v>10</v>
      </c>
      <c r="E8" s="30" t="s">
        <v>8</v>
      </c>
      <c r="G8" s="31" t="s">
        <v>57</v>
      </c>
      <c r="H8" s="29" t="s">
        <v>55</v>
      </c>
      <c r="I8" t="s">
        <v>78</v>
      </c>
      <c r="P8" s="31"/>
      <c r="Q8" s="2"/>
    </row>
    <row r="9" spans="1:17" x14ac:dyDescent="0.2">
      <c r="A9" s="2">
        <f t="shared" si="0"/>
        <v>213</v>
      </c>
      <c r="B9" t="s">
        <v>1</v>
      </c>
      <c r="D9" s="5" t="s">
        <v>15</v>
      </c>
      <c r="E9" s="43" t="s">
        <v>67</v>
      </c>
      <c r="G9" s="31" t="s">
        <v>57</v>
      </c>
      <c r="H9" s="29" t="s">
        <v>69</v>
      </c>
      <c r="P9" s="31"/>
      <c r="Q9" s="2"/>
    </row>
    <row r="10" spans="1:17" x14ac:dyDescent="0.2">
      <c r="A10" s="2">
        <f t="shared" si="0"/>
        <v>214</v>
      </c>
      <c r="B10" t="s">
        <v>1</v>
      </c>
      <c r="D10" s="5" t="s">
        <v>16</v>
      </c>
      <c r="E10" s="30" t="s">
        <v>8</v>
      </c>
      <c r="G10" s="31" t="s">
        <v>57</v>
      </c>
      <c r="H10" s="29" t="s">
        <v>55</v>
      </c>
      <c r="I10" t="s">
        <v>78</v>
      </c>
      <c r="P10" s="31"/>
      <c r="Q10" s="2"/>
    </row>
    <row r="11" spans="1:17" x14ac:dyDescent="0.2">
      <c r="A11" s="2">
        <f t="shared" si="0"/>
        <v>215</v>
      </c>
      <c r="B11" t="s">
        <v>1</v>
      </c>
      <c r="D11" s="31" t="s">
        <v>4</v>
      </c>
      <c r="E11" s="8" t="s">
        <v>32</v>
      </c>
      <c r="G11" s="31" t="s">
        <v>13</v>
      </c>
      <c r="P11" s="3"/>
      <c r="Q11" s="2"/>
    </row>
    <row r="12" spans="1:17" x14ac:dyDescent="0.2">
      <c r="A12" s="2">
        <f t="shared" si="0"/>
        <v>216</v>
      </c>
      <c r="B12" t="s">
        <v>1</v>
      </c>
      <c r="D12" t="s">
        <v>4</v>
      </c>
      <c r="E12" s="8" t="s">
        <v>56</v>
      </c>
      <c r="G12" s="31" t="s">
        <v>13</v>
      </c>
      <c r="P12" s="3"/>
      <c r="Q12" s="2"/>
    </row>
    <row r="13" spans="1:17" x14ac:dyDescent="0.2">
      <c r="A13" s="2">
        <f t="shared" si="0"/>
        <v>217</v>
      </c>
      <c r="B13" t="s">
        <v>1</v>
      </c>
      <c r="D13" s="6" t="s">
        <v>7</v>
      </c>
      <c r="G13" s="31"/>
      <c r="Q13" s="2"/>
    </row>
    <row r="14" spans="1:17" x14ac:dyDescent="0.2">
      <c r="A14" s="2">
        <f t="shared" si="0"/>
        <v>218</v>
      </c>
      <c r="B14" t="s">
        <v>1</v>
      </c>
      <c r="D14" s="3" t="s">
        <v>17</v>
      </c>
      <c r="E14" s="5" t="s">
        <v>8</v>
      </c>
      <c r="F14" s="3" t="s">
        <v>19</v>
      </c>
      <c r="G14" s="31"/>
      <c r="I14" t="s">
        <v>78</v>
      </c>
      <c r="P14" s="3"/>
      <c r="Q14" s="2"/>
    </row>
    <row r="15" spans="1:17" x14ac:dyDescent="0.2">
      <c r="A15" s="2">
        <f t="shared" si="0"/>
        <v>219</v>
      </c>
      <c r="B15" t="s">
        <v>1</v>
      </c>
      <c r="D15" s="5" t="s">
        <v>18</v>
      </c>
      <c r="E15" s="30" t="s">
        <v>8</v>
      </c>
      <c r="G15" s="31" t="s">
        <v>57</v>
      </c>
      <c r="H15" s="29" t="s">
        <v>55</v>
      </c>
      <c r="I15" t="s">
        <v>78</v>
      </c>
      <c r="P15" s="31"/>
      <c r="Q15" s="2"/>
    </row>
    <row r="16" spans="1:17" x14ac:dyDescent="0.2">
      <c r="A16" s="2">
        <f t="shared" si="0"/>
        <v>220</v>
      </c>
      <c r="B16" t="s">
        <v>1</v>
      </c>
      <c r="D16" s="3" t="s">
        <v>68</v>
      </c>
      <c r="E16" s="7" t="s">
        <v>70</v>
      </c>
      <c r="G16" s="31"/>
      <c r="H16" s="29" t="s">
        <v>70</v>
      </c>
      <c r="Q16" s="2"/>
    </row>
    <row r="18" spans="2:17" x14ac:dyDescent="0.2">
      <c r="B18" s="3" t="s">
        <v>20</v>
      </c>
      <c r="D18" s="5" t="s">
        <v>8</v>
      </c>
      <c r="E18">
        <v>3</v>
      </c>
      <c r="G18" s="3" t="s">
        <v>71</v>
      </c>
      <c r="H18"/>
      <c r="I18" s="5" t="s">
        <v>8</v>
      </c>
      <c r="J18">
        <v>9</v>
      </c>
      <c r="O18">
        <f>(N32/N42)*100</f>
        <v>0.96153846153846156</v>
      </c>
    </row>
    <row r="19" spans="2:17" x14ac:dyDescent="0.2">
      <c r="D19" s="3" t="s">
        <v>11</v>
      </c>
      <c r="E19">
        <v>8</v>
      </c>
      <c r="H19"/>
      <c r="I19" s="3" t="s">
        <v>11</v>
      </c>
      <c r="J19">
        <v>0</v>
      </c>
      <c r="O19">
        <f>(N33/N42)*100</f>
        <v>2.4038461538461542</v>
      </c>
    </row>
    <row r="20" spans="2:17" x14ac:dyDescent="0.2">
      <c r="D20" s="7" t="s">
        <v>12</v>
      </c>
      <c r="E20">
        <v>0</v>
      </c>
      <c r="H20"/>
      <c r="I20" s="7" t="s">
        <v>12</v>
      </c>
      <c r="J20">
        <v>2</v>
      </c>
      <c r="O20">
        <f>(N34/N42)*100</f>
        <v>1.4423076923076923</v>
      </c>
    </row>
    <row r="21" spans="2:17" x14ac:dyDescent="0.2">
      <c r="D21" s="8" t="s">
        <v>13</v>
      </c>
      <c r="E21">
        <v>1</v>
      </c>
      <c r="H21"/>
      <c r="I21" s="8" t="s">
        <v>13</v>
      </c>
      <c r="J21">
        <v>4</v>
      </c>
      <c r="O21">
        <f>(N35/N42)*100</f>
        <v>8.6538461538461533</v>
      </c>
    </row>
    <row r="22" spans="2:17" x14ac:dyDescent="0.2">
      <c r="D22" s="9" t="s">
        <v>14</v>
      </c>
      <c r="E22">
        <v>3</v>
      </c>
      <c r="H22"/>
      <c r="I22" s="3"/>
      <c r="O22">
        <f>(N36/N42)*100</f>
        <v>0.48076923076923078</v>
      </c>
    </row>
    <row r="23" spans="2:17" x14ac:dyDescent="0.2">
      <c r="E23">
        <f>SUM(E18:E22)</f>
        <v>15</v>
      </c>
      <c r="H23"/>
      <c r="J23">
        <f>SUM(J18:J22)</f>
        <v>15</v>
      </c>
      <c r="O23">
        <f>(N37/N42)*100</f>
        <v>51.923076923076927</v>
      </c>
    </row>
    <row r="24" spans="2:17" x14ac:dyDescent="0.2">
      <c r="O24">
        <f>(N38/N42)*100</f>
        <v>15.865384615384615</v>
      </c>
    </row>
    <row r="25" spans="2:17" x14ac:dyDescent="0.2">
      <c r="B25" s="3" t="s">
        <v>58</v>
      </c>
      <c r="D25" s="5" t="s">
        <v>8</v>
      </c>
      <c r="E25">
        <v>4</v>
      </c>
      <c r="O25">
        <f>(N39/N42)*100</f>
        <v>11.538461538461538</v>
      </c>
    </row>
    <row r="26" spans="2:17" x14ac:dyDescent="0.2">
      <c r="D26" s="3" t="s">
        <v>11</v>
      </c>
      <c r="E26">
        <v>7</v>
      </c>
      <c r="O26">
        <f>(N40/N42)*100</f>
        <v>3.3653846153846154</v>
      </c>
    </row>
    <row r="27" spans="2:17" x14ac:dyDescent="0.2">
      <c r="D27" s="7" t="s">
        <v>12</v>
      </c>
      <c r="E27">
        <v>0</v>
      </c>
      <c r="O27">
        <f>(N41/N42)*100</f>
        <v>3.3653846153846154</v>
      </c>
    </row>
    <row r="28" spans="2:17" x14ac:dyDescent="0.2">
      <c r="D28" s="8" t="s">
        <v>13</v>
      </c>
      <c r="E28">
        <v>4</v>
      </c>
      <c r="O28">
        <f>SUM(O18:O27)</f>
        <v>99.999999999999986</v>
      </c>
    </row>
    <row r="29" spans="2:17" x14ac:dyDescent="0.2">
      <c r="D29" s="3"/>
    </row>
    <row r="30" spans="2:17" x14ac:dyDescent="0.2">
      <c r="E30">
        <f>SUM(E25:E29)</f>
        <v>15</v>
      </c>
    </row>
    <row r="31" spans="2:17" x14ac:dyDescent="0.2">
      <c r="I31" s="3" t="s">
        <v>36</v>
      </c>
      <c r="J31">
        <v>5</v>
      </c>
      <c r="K31">
        <v>3</v>
      </c>
      <c r="L31">
        <v>2</v>
      </c>
      <c r="M31">
        <v>4</v>
      </c>
    </row>
    <row r="32" spans="2:17" x14ac:dyDescent="0.2">
      <c r="B32" s="3" t="s">
        <v>21</v>
      </c>
      <c r="C32" s="19"/>
      <c r="D32">
        <v>2</v>
      </c>
      <c r="F32" s="18">
        <v>44353</v>
      </c>
      <c r="G32" s="3" t="s">
        <v>37</v>
      </c>
      <c r="H32" s="35"/>
      <c r="I32">
        <v>2</v>
      </c>
      <c r="J32">
        <v>0</v>
      </c>
      <c r="K32">
        <v>0</v>
      </c>
      <c r="L32">
        <v>0</v>
      </c>
      <c r="M32">
        <v>0</v>
      </c>
      <c r="N32">
        <f>SUM(I32:M32)</f>
        <v>2</v>
      </c>
      <c r="P32" s="3" t="s">
        <v>21</v>
      </c>
      <c r="Q32">
        <v>2</v>
      </c>
    </row>
    <row r="33" spans="2:17" x14ac:dyDescent="0.2">
      <c r="B33" s="3" t="s">
        <v>22</v>
      </c>
      <c r="C33" s="20"/>
      <c r="D33">
        <v>4</v>
      </c>
      <c r="G33" s="3" t="s">
        <v>38</v>
      </c>
      <c r="H33" s="36"/>
      <c r="I33">
        <v>4</v>
      </c>
      <c r="J33">
        <v>0</v>
      </c>
      <c r="K33">
        <v>1</v>
      </c>
      <c r="L33">
        <v>0</v>
      </c>
      <c r="M33">
        <v>0</v>
      </c>
      <c r="N33">
        <f t="shared" ref="N33:N41" si="1">SUM(I33:M33)</f>
        <v>5</v>
      </c>
      <c r="P33" s="3" t="s">
        <v>46</v>
      </c>
      <c r="Q33">
        <v>5</v>
      </c>
    </row>
    <row r="34" spans="2:17" x14ac:dyDescent="0.2">
      <c r="B34" s="3" t="s">
        <v>23</v>
      </c>
      <c r="C34" s="21"/>
      <c r="D34">
        <v>2</v>
      </c>
      <c r="G34" s="3" t="s">
        <v>39</v>
      </c>
      <c r="H34" s="37"/>
      <c r="I34">
        <v>2</v>
      </c>
      <c r="J34">
        <v>0</v>
      </c>
      <c r="K34">
        <v>0</v>
      </c>
      <c r="L34">
        <v>0</v>
      </c>
      <c r="M34">
        <v>1</v>
      </c>
      <c r="N34">
        <f t="shared" si="1"/>
        <v>3</v>
      </c>
      <c r="P34" s="3" t="s">
        <v>23</v>
      </c>
      <c r="Q34">
        <v>3</v>
      </c>
    </row>
    <row r="35" spans="2:17" x14ac:dyDescent="0.2">
      <c r="B35" s="22" t="s">
        <v>24</v>
      </c>
      <c r="C35" s="23"/>
      <c r="D35">
        <v>12</v>
      </c>
      <c r="G35" s="3" t="s">
        <v>12</v>
      </c>
      <c r="H35" s="38"/>
      <c r="I35">
        <v>12</v>
      </c>
      <c r="J35">
        <v>0</v>
      </c>
      <c r="K35">
        <v>1</v>
      </c>
      <c r="L35">
        <v>1</v>
      </c>
      <c r="M35">
        <v>4</v>
      </c>
      <c r="N35">
        <f t="shared" si="1"/>
        <v>18</v>
      </c>
      <c r="P35" s="3" t="s">
        <v>47</v>
      </c>
      <c r="Q35">
        <v>18</v>
      </c>
    </row>
    <row r="36" spans="2:17" x14ac:dyDescent="0.2">
      <c r="B36" s="3" t="s">
        <v>25</v>
      </c>
      <c r="C36" s="24"/>
      <c r="D36">
        <v>1</v>
      </c>
      <c r="G36" s="3" t="s">
        <v>40</v>
      </c>
      <c r="H36" s="39"/>
      <c r="I36">
        <v>1</v>
      </c>
      <c r="J36">
        <v>0</v>
      </c>
      <c r="K36">
        <v>0</v>
      </c>
      <c r="L36">
        <v>0</v>
      </c>
      <c r="M36">
        <v>0</v>
      </c>
      <c r="N36">
        <f t="shared" si="1"/>
        <v>1</v>
      </c>
      <c r="P36" s="3" t="s">
        <v>48</v>
      </c>
      <c r="Q36">
        <v>1</v>
      </c>
    </row>
    <row r="37" spans="2:17" x14ac:dyDescent="0.2">
      <c r="B37" s="22" t="s">
        <v>52</v>
      </c>
      <c r="C37" s="25"/>
      <c r="D37">
        <v>82</v>
      </c>
      <c r="G37" s="3" t="s">
        <v>41</v>
      </c>
      <c r="H37" s="10"/>
      <c r="I37">
        <v>82</v>
      </c>
      <c r="J37">
        <v>3</v>
      </c>
      <c r="K37">
        <v>5</v>
      </c>
      <c r="L37">
        <v>9</v>
      </c>
      <c r="M37">
        <v>9</v>
      </c>
      <c r="N37">
        <f t="shared" si="1"/>
        <v>108</v>
      </c>
      <c r="P37" s="3" t="s">
        <v>49</v>
      </c>
      <c r="Q37">
        <v>108</v>
      </c>
    </row>
    <row r="38" spans="2:17" x14ac:dyDescent="0.2">
      <c r="B38" s="3" t="s">
        <v>26</v>
      </c>
      <c r="C38" s="26"/>
      <c r="D38">
        <v>27</v>
      </c>
      <c r="G38" s="3" t="s">
        <v>42</v>
      </c>
      <c r="H38" s="40"/>
      <c r="I38">
        <v>27</v>
      </c>
      <c r="J38">
        <v>1</v>
      </c>
      <c r="K38">
        <v>1</v>
      </c>
      <c r="L38">
        <v>0</v>
      </c>
      <c r="M38">
        <v>4</v>
      </c>
      <c r="N38">
        <f t="shared" si="1"/>
        <v>33</v>
      </c>
      <c r="P38" s="3" t="s">
        <v>50</v>
      </c>
      <c r="Q38">
        <v>33</v>
      </c>
    </row>
    <row r="39" spans="2:17" x14ac:dyDescent="0.2">
      <c r="B39" s="22" t="s">
        <v>27</v>
      </c>
      <c r="D39">
        <v>10</v>
      </c>
      <c r="G39" s="3" t="s">
        <v>43</v>
      </c>
      <c r="I39">
        <v>10</v>
      </c>
      <c r="J39">
        <v>8</v>
      </c>
      <c r="K39">
        <v>2</v>
      </c>
      <c r="L39">
        <v>2</v>
      </c>
      <c r="M39">
        <v>2</v>
      </c>
      <c r="N39">
        <f t="shared" si="1"/>
        <v>24</v>
      </c>
      <c r="P39" s="3" t="s">
        <v>51</v>
      </c>
      <c r="Q39">
        <v>24</v>
      </c>
    </row>
    <row r="40" spans="2:17" x14ac:dyDescent="0.2">
      <c r="B40" s="3" t="s">
        <v>28</v>
      </c>
      <c r="C40" s="27"/>
      <c r="D40">
        <v>4</v>
      </c>
      <c r="G40" s="3" t="s">
        <v>44</v>
      </c>
      <c r="H40" s="41"/>
      <c r="I40">
        <v>4</v>
      </c>
      <c r="J40">
        <v>0</v>
      </c>
      <c r="K40">
        <v>0</v>
      </c>
      <c r="L40">
        <v>0</v>
      </c>
      <c r="M40">
        <v>3</v>
      </c>
      <c r="N40">
        <f t="shared" si="1"/>
        <v>7</v>
      </c>
      <c r="P40" s="3" t="s">
        <v>28</v>
      </c>
      <c r="Q40">
        <v>7</v>
      </c>
    </row>
    <row r="41" spans="2:17" x14ac:dyDescent="0.2">
      <c r="B41" s="3" t="s">
        <v>29</v>
      </c>
      <c r="C41" s="28"/>
      <c r="D41">
        <v>4</v>
      </c>
      <c r="G41" s="3" t="s">
        <v>45</v>
      </c>
      <c r="H41" s="42"/>
      <c r="I41">
        <v>4</v>
      </c>
      <c r="J41">
        <v>3</v>
      </c>
      <c r="K41">
        <v>0</v>
      </c>
      <c r="L41">
        <v>0</v>
      </c>
      <c r="M41">
        <v>0</v>
      </c>
      <c r="N41">
        <f t="shared" si="1"/>
        <v>7</v>
      </c>
      <c r="P41" s="3" t="s">
        <v>29</v>
      </c>
      <c r="Q41">
        <v>7</v>
      </c>
    </row>
    <row r="42" spans="2:17" x14ac:dyDescent="0.2">
      <c r="N42">
        <f>SUM(N32:N41)</f>
        <v>208</v>
      </c>
    </row>
    <row r="43" spans="2:17" x14ac:dyDescent="0.2">
      <c r="B43" s="12" t="s">
        <v>30</v>
      </c>
      <c r="C43" s="3">
        <v>1</v>
      </c>
    </row>
    <row r="44" spans="2:17" x14ac:dyDescent="0.2">
      <c r="B44" s="13" t="s">
        <v>8</v>
      </c>
      <c r="C44" s="3">
        <v>5</v>
      </c>
      <c r="I44" s="33" t="s">
        <v>36</v>
      </c>
      <c r="J44" s="32">
        <v>5</v>
      </c>
      <c r="K44" s="32">
        <v>3</v>
      </c>
      <c r="L44" s="32">
        <v>2</v>
      </c>
      <c r="M44" s="32">
        <v>4</v>
      </c>
    </row>
    <row r="45" spans="2:17" x14ac:dyDescent="0.2">
      <c r="B45" s="3" t="s">
        <v>11</v>
      </c>
      <c r="C45" s="3">
        <v>2</v>
      </c>
      <c r="F45" s="18">
        <v>44376</v>
      </c>
      <c r="G45" s="3" t="s">
        <v>37</v>
      </c>
      <c r="H45" s="35"/>
      <c r="I45">
        <v>2</v>
      </c>
      <c r="J45">
        <v>0</v>
      </c>
      <c r="K45">
        <v>0</v>
      </c>
      <c r="L45">
        <v>0</v>
      </c>
      <c r="M45">
        <v>0</v>
      </c>
      <c r="N45">
        <f>SUM(I45:M45)</f>
        <v>2</v>
      </c>
      <c r="P45" s="3" t="s">
        <v>59</v>
      </c>
      <c r="Q45">
        <v>2</v>
      </c>
    </row>
    <row r="46" spans="2:17" x14ac:dyDescent="0.2">
      <c r="B46" s="14" t="s">
        <v>31</v>
      </c>
      <c r="C46" s="3">
        <v>1</v>
      </c>
      <c r="G46" s="3" t="s">
        <v>38</v>
      </c>
      <c r="H46" s="36"/>
      <c r="I46">
        <v>4</v>
      </c>
      <c r="J46">
        <v>0</v>
      </c>
      <c r="K46">
        <v>1</v>
      </c>
      <c r="L46">
        <v>0</v>
      </c>
      <c r="M46">
        <v>0</v>
      </c>
      <c r="N46">
        <f t="shared" ref="N46:N53" si="2">SUM(I46:M46)</f>
        <v>5</v>
      </c>
      <c r="P46" s="3" t="s">
        <v>66</v>
      </c>
      <c r="Q46">
        <v>5</v>
      </c>
    </row>
    <row r="47" spans="2:17" x14ac:dyDescent="0.2">
      <c r="B47" s="15" t="s">
        <v>32</v>
      </c>
      <c r="C47" s="3">
        <v>1</v>
      </c>
      <c r="G47" s="3" t="s">
        <v>39</v>
      </c>
      <c r="H47" s="37"/>
      <c r="I47">
        <v>2</v>
      </c>
      <c r="J47">
        <v>0</v>
      </c>
      <c r="K47">
        <v>0</v>
      </c>
      <c r="L47">
        <v>0</v>
      </c>
      <c r="M47">
        <v>1</v>
      </c>
      <c r="N47">
        <f t="shared" si="2"/>
        <v>3</v>
      </c>
      <c r="P47" s="3" t="s">
        <v>60</v>
      </c>
      <c r="Q47">
        <v>3</v>
      </c>
    </row>
    <row r="48" spans="2:17" x14ac:dyDescent="0.2">
      <c r="G48" s="3" t="s">
        <v>12</v>
      </c>
      <c r="H48" s="38"/>
      <c r="I48">
        <v>14</v>
      </c>
      <c r="J48">
        <v>0</v>
      </c>
      <c r="K48">
        <v>2</v>
      </c>
      <c r="L48">
        <v>3</v>
      </c>
      <c r="M48">
        <v>4</v>
      </c>
      <c r="N48">
        <f t="shared" si="2"/>
        <v>23</v>
      </c>
      <c r="P48" s="3" t="s">
        <v>61</v>
      </c>
      <c r="Q48">
        <v>23</v>
      </c>
    </row>
    <row r="49" spans="2:18" x14ac:dyDescent="0.2">
      <c r="B49" s="5" t="s">
        <v>8</v>
      </c>
      <c r="C49">
        <v>9</v>
      </c>
      <c r="G49" s="3" t="s">
        <v>40</v>
      </c>
      <c r="H49" s="39"/>
      <c r="I49">
        <v>1</v>
      </c>
      <c r="J49">
        <v>0</v>
      </c>
      <c r="K49">
        <v>0</v>
      </c>
      <c r="L49">
        <v>0</v>
      </c>
      <c r="M49">
        <v>0</v>
      </c>
      <c r="N49">
        <f t="shared" si="2"/>
        <v>1</v>
      </c>
      <c r="P49" s="3" t="s">
        <v>65</v>
      </c>
      <c r="Q49">
        <v>114</v>
      </c>
    </row>
    <row r="50" spans="2:18" x14ac:dyDescent="0.2">
      <c r="B50" s="3" t="s">
        <v>11</v>
      </c>
      <c r="C50">
        <v>2</v>
      </c>
      <c r="G50" s="3" t="s">
        <v>41</v>
      </c>
      <c r="H50" s="10"/>
      <c r="I50">
        <v>86</v>
      </c>
      <c r="J50">
        <v>4</v>
      </c>
      <c r="K50">
        <v>5</v>
      </c>
      <c r="L50">
        <v>9</v>
      </c>
      <c r="M50">
        <v>10</v>
      </c>
      <c r="N50">
        <f t="shared" si="2"/>
        <v>114</v>
      </c>
      <c r="P50" s="3" t="s">
        <v>62</v>
      </c>
      <c r="Q50">
        <v>37</v>
      </c>
    </row>
    <row r="51" spans="2:18" x14ac:dyDescent="0.2">
      <c r="B51" s="3" t="s">
        <v>33</v>
      </c>
      <c r="C51">
        <v>1</v>
      </c>
      <c r="G51" s="3" t="s">
        <v>42</v>
      </c>
      <c r="H51" s="40"/>
      <c r="I51">
        <v>28</v>
      </c>
      <c r="J51">
        <v>4</v>
      </c>
      <c r="K51">
        <v>1</v>
      </c>
      <c r="L51">
        <v>0</v>
      </c>
      <c r="M51">
        <v>4</v>
      </c>
      <c r="N51">
        <f t="shared" si="2"/>
        <v>37</v>
      </c>
      <c r="P51" s="3" t="s">
        <v>63</v>
      </c>
      <c r="Q51">
        <v>16</v>
      </c>
    </row>
    <row r="52" spans="2:18" x14ac:dyDescent="0.2">
      <c r="G52" s="3" t="s">
        <v>43</v>
      </c>
      <c r="I52">
        <v>7</v>
      </c>
      <c r="J52">
        <v>7</v>
      </c>
      <c r="K52">
        <v>1</v>
      </c>
      <c r="L52">
        <v>0</v>
      </c>
      <c r="M52">
        <v>1</v>
      </c>
      <c r="N52">
        <f t="shared" si="2"/>
        <v>16</v>
      </c>
      <c r="P52" s="3" t="s">
        <v>64</v>
      </c>
      <c r="Q52">
        <v>7</v>
      </c>
    </row>
    <row r="53" spans="2:18" x14ac:dyDescent="0.2">
      <c r="B53" s="13" t="s">
        <v>8</v>
      </c>
      <c r="C53" s="3">
        <v>9</v>
      </c>
      <c r="G53" s="3" t="s">
        <v>44</v>
      </c>
      <c r="H53" s="41"/>
      <c r="I53">
        <v>4</v>
      </c>
      <c r="J53">
        <v>0</v>
      </c>
      <c r="K53">
        <v>0</v>
      </c>
      <c r="L53">
        <v>0</v>
      </c>
      <c r="M53">
        <v>3</v>
      </c>
      <c r="N53">
        <f t="shared" si="2"/>
        <v>7</v>
      </c>
      <c r="P53" s="3"/>
    </row>
    <row r="54" spans="2:18" x14ac:dyDescent="0.2">
      <c r="B54" s="15" t="s">
        <v>13</v>
      </c>
      <c r="C54" s="3">
        <v>4</v>
      </c>
      <c r="G54" s="3"/>
      <c r="N54">
        <f ca="1">SUM(N45:N54)</f>
        <v>208</v>
      </c>
    </row>
    <row r="55" spans="2:18" x14ac:dyDescent="0.2">
      <c r="B55" s="16" t="s">
        <v>34</v>
      </c>
      <c r="C55" s="3">
        <v>3</v>
      </c>
    </row>
    <row r="56" spans="2:18" x14ac:dyDescent="0.2">
      <c r="B56" s="3" t="s">
        <v>11</v>
      </c>
      <c r="C56" s="3">
        <v>2</v>
      </c>
      <c r="I56" s="33" t="s">
        <v>36</v>
      </c>
      <c r="J56" s="32">
        <v>5</v>
      </c>
      <c r="K56" s="32">
        <v>3</v>
      </c>
      <c r="L56" s="32">
        <v>2</v>
      </c>
      <c r="M56" s="32">
        <v>4</v>
      </c>
    </row>
    <row r="57" spans="2:18" x14ac:dyDescent="0.2">
      <c r="B57" s="17" t="s">
        <v>35</v>
      </c>
      <c r="C57" s="3">
        <v>1</v>
      </c>
      <c r="F57" s="44">
        <v>44486</v>
      </c>
      <c r="G57" s="3" t="s">
        <v>37</v>
      </c>
      <c r="H57" s="35"/>
      <c r="I57">
        <v>2</v>
      </c>
      <c r="J57">
        <v>0</v>
      </c>
      <c r="K57">
        <v>0</v>
      </c>
      <c r="L57">
        <v>0</v>
      </c>
      <c r="M57">
        <v>0</v>
      </c>
      <c r="N57" s="4">
        <f>SUM(I57:M57)</f>
        <v>2</v>
      </c>
      <c r="P57" s="3" t="s">
        <v>72</v>
      </c>
      <c r="Q57">
        <v>2</v>
      </c>
      <c r="R57">
        <f>N57/N66</f>
        <v>9.0909090909090905E-3</v>
      </c>
    </row>
    <row r="58" spans="2:18" x14ac:dyDescent="0.2">
      <c r="B58" s="12" t="s">
        <v>12</v>
      </c>
      <c r="C58" s="3">
        <v>4</v>
      </c>
      <c r="G58" s="3" t="s">
        <v>38</v>
      </c>
      <c r="H58" s="36"/>
      <c r="I58">
        <v>5</v>
      </c>
      <c r="J58">
        <v>0</v>
      </c>
      <c r="K58">
        <v>1</v>
      </c>
      <c r="L58">
        <v>0</v>
      </c>
      <c r="M58">
        <v>0</v>
      </c>
      <c r="N58" s="4">
        <f t="shared" ref="N58:N60" si="3">SUM(I58:M58)</f>
        <v>6</v>
      </c>
      <c r="P58" s="3" t="s">
        <v>60</v>
      </c>
      <c r="Q58">
        <v>3</v>
      </c>
      <c r="R58">
        <f>N59/N66</f>
        <v>1.3636363636363636E-2</v>
      </c>
    </row>
    <row r="59" spans="2:18" x14ac:dyDescent="0.2">
      <c r="G59" s="3" t="s">
        <v>39</v>
      </c>
      <c r="H59" s="37"/>
      <c r="I59">
        <v>2</v>
      </c>
      <c r="J59">
        <v>0</v>
      </c>
      <c r="K59">
        <v>0</v>
      </c>
      <c r="L59">
        <v>0</v>
      </c>
      <c r="M59">
        <v>1</v>
      </c>
      <c r="N59" s="4">
        <f t="shared" si="3"/>
        <v>3</v>
      </c>
      <c r="P59" s="3" t="s">
        <v>84</v>
      </c>
      <c r="Q59">
        <v>6</v>
      </c>
      <c r="R59">
        <f>N58/N66</f>
        <v>2.7272727272727271E-2</v>
      </c>
    </row>
    <row r="60" spans="2:18" x14ac:dyDescent="0.2">
      <c r="G60" s="3" t="s">
        <v>12</v>
      </c>
      <c r="H60" s="38"/>
      <c r="I60">
        <v>15</v>
      </c>
      <c r="J60">
        <v>2</v>
      </c>
      <c r="K60">
        <v>3</v>
      </c>
      <c r="L60">
        <v>3</v>
      </c>
      <c r="M60">
        <v>4</v>
      </c>
      <c r="N60" s="4">
        <f t="shared" si="3"/>
        <v>27</v>
      </c>
      <c r="P60" s="3" t="s">
        <v>64</v>
      </c>
      <c r="Q60">
        <v>7</v>
      </c>
      <c r="R60">
        <f>N65/N66</f>
        <v>3.1818181818181815E-2</v>
      </c>
    </row>
    <row r="61" spans="2:18" x14ac:dyDescent="0.2">
      <c r="B61">
        <v>2</v>
      </c>
      <c r="G61" s="3" t="s">
        <v>40</v>
      </c>
      <c r="H61" s="39"/>
      <c r="I61">
        <v>0</v>
      </c>
      <c r="J61">
        <v>0</v>
      </c>
      <c r="K61">
        <v>0</v>
      </c>
      <c r="L61">
        <v>0</v>
      </c>
      <c r="M61">
        <v>0</v>
      </c>
      <c r="N61" s="4">
        <f>SUM(I61:M61)</f>
        <v>0</v>
      </c>
      <c r="P61" s="3" t="s">
        <v>82</v>
      </c>
      <c r="Q61">
        <v>27</v>
      </c>
      <c r="R61">
        <f>N60/N66</f>
        <v>0.12272727272727273</v>
      </c>
    </row>
    <row r="62" spans="2:18" x14ac:dyDescent="0.2">
      <c r="B62">
        <v>4</v>
      </c>
      <c r="G62" s="3" t="s">
        <v>41</v>
      </c>
      <c r="H62" s="10"/>
      <c r="I62">
        <v>92</v>
      </c>
      <c r="J62">
        <v>9</v>
      </c>
      <c r="K62">
        <v>5</v>
      </c>
      <c r="L62">
        <v>9</v>
      </c>
      <c r="M62">
        <v>11</v>
      </c>
      <c r="N62" s="4">
        <f>SUM(I62:M62)</f>
        <v>126</v>
      </c>
      <c r="P62" s="3" t="s">
        <v>83</v>
      </c>
      <c r="Q62">
        <v>49</v>
      </c>
      <c r="R62">
        <f>N63/N66</f>
        <v>0.22272727272727272</v>
      </c>
    </row>
    <row r="63" spans="2:18" x14ac:dyDescent="0.2">
      <c r="B63">
        <v>2</v>
      </c>
      <c r="G63" s="3" t="s">
        <v>42</v>
      </c>
      <c r="H63" s="40"/>
      <c r="I63">
        <v>28</v>
      </c>
      <c r="J63">
        <v>4</v>
      </c>
      <c r="K63">
        <v>13</v>
      </c>
      <c r="L63">
        <v>0</v>
      </c>
      <c r="M63">
        <v>4</v>
      </c>
      <c r="N63" s="4">
        <f>SUM(I63:M63)</f>
        <v>49</v>
      </c>
      <c r="P63" s="3" t="s">
        <v>81</v>
      </c>
      <c r="Q63">
        <v>126</v>
      </c>
      <c r="R63">
        <f>N62/N66</f>
        <v>0.57272727272727275</v>
      </c>
    </row>
    <row r="64" spans="2:18" x14ac:dyDescent="0.2">
      <c r="B64">
        <v>14</v>
      </c>
      <c r="G64" s="3" t="s">
        <v>43</v>
      </c>
      <c r="I64">
        <v>0</v>
      </c>
      <c r="J64">
        <v>0</v>
      </c>
      <c r="K64">
        <v>0</v>
      </c>
      <c r="L64">
        <v>0</v>
      </c>
      <c r="M64">
        <v>0</v>
      </c>
      <c r="N64" s="4">
        <f>SUM(I64:M64)</f>
        <v>0</v>
      </c>
    </row>
    <row r="65" spans="2:17" x14ac:dyDescent="0.2">
      <c r="B65">
        <v>1</v>
      </c>
      <c r="G65" s="3" t="s">
        <v>44</v>
      </c>
      <c r="H65" s="41"/>
      <c r="I65">
        <v>4</v>
      </c>
      <c r="J65">
        <v>0</v>
      </c>
      <c r="K65">
        <v>0</v>
      </c>
      <c r="L65">
        <v>0</v>
      </c>
      <c r="M65">
        <v>3</v>
      </c>
      <c r="N65" s="4">
        <f>SUM(I65:M65)</f>
        <v>7</v>
      </c>
    </row>
    <row r="66" spans="2:17" x14ac:dyDescent="0.2">
      <c r="B66">
        <v>86</v>
      </c>
      <c r="G66" s="3"/>
      <c r="I66" s="3"/>
      <c r="J66" s="3"/>
      <c r="K66" s="3"/>
      <c r="L66" s="3"/>
      <c r="N66" s="4">
        <f>SUM(N57:N65)</f>
        <v>220</v>
      </c>
    </row>
    <row r="67" spans="2:17" x14ac:dyDescent="0.2">
      <c r="B67">
        <v>28</v>
      </c>
      <c r="G67" s="29"/>
      <c r="H67"/>
      <c r="N67" s="4"/>
      <c r="P67" s="3" t="s">
        <v>86</v>
      </c>
      <c r="Q67" s="4">
        <v>39</v>
      </c>
    </row>
    <row r="68" spans="2:17" x14ac:dyDescent="0.2">
      <c r="B68">
        <v>7</v>
      </c>
      <c r="G68" s="29"/>
      <c r="H68"/>
      <c r="N68" s="4"/>
      <c r="P68" s="3" t="s">
        <v>87</v>
      </c>
      <c r="Q68" s="4">
        <v>7</v>
      </c>
    </row>
    <row r="69" spans="2:17" x14ac:dyDescent="0.2">
      <c r="B69">
        <v>4</v>
      </c>
      <c r="G69" s="29"/>
      <c r="H69"/>
      <c r="N69" s="4" t="s">
        <v>85</v>
      </c>
      <c r="P69" s="3" t="s">
        <v>88</v>
      </c>
      <c r="Q69" s="4">
        <v>41</v>
      </c>
    </row>
    <row r="70" spans="2:17" x14ac:dyDescent="0.2">
      <c r="B70" s="3"/>
      <c r="P70" s="3" t="s">
        <v>64</v>
      </c>
      <c r="Q70" s="4">
        <v>32</v>
      </c>
    </row>
    <row r="71" spans="2:17" x14ac:dyDescent="0.2">
      <c r="P71" s="3" t="s">
        <v>91</v>
      </c>
      <c r="Q71" s="4">
        <v>176</v>
      </c>
    </row>
    <row r="72" spans="2:17" x14ac:dyDescent="0.2">
      <c r="B72" s="12" t="s">
        <v>30</v>
      </c>
      <c r="C72" s="3">
        <v>2</v>
      </c>
      <c r="P72" s="3" t="s">
        <v>90</v>
      </c>
      <c r="Q72" s="4">
        <v>573</v>
      </c>
    </row>
    <row r="73" spans="2:17" x14ac:dyDescent="0.2">
      <c r="B73" s="13" t="s">
        <v>8</v>
      </c>
      <c r="C73" s="3">
        <v>5</v>
      </c>
      <c r="P73" s="3" t="s">
        <v>89</v>
      </c>
      <c r="Q73" s="4">
        <v>287</v>
      </c>
    </row>
    <row r="74" spans="2:17" x14ac:dyDescent="0.2">
      <c r="B74" s="3" t="s">
        <v>11</v>
      </c>
      <c r="C74" s="3">
        <v>1</v>
      </c>
      <c r="Q74" s="4">
        <f>SUM(Q67:Q73)</f>
        <v>1155</v>
      </c>
    </row>
    <row r="75" spans="2:17" x14ac:dyDescent="0.2">
      <c r="B75" s="14" t="s">
        <v>31</v>
      </c>
      <c r="C75" s="3">
        <v>1</v>
      </c>
    </row>
    <row r="76" spans="2:17" x14ac:dyDescent="0.2">
      <c r="B76" s="15" t="s">
        <v>32</v>
      </c>
      <c r="C76" s="3">
        <v>1</v>
      </c>
    </row>
    <row r="78" spans="2:17" x14ac:dyDescent="0.2">
      <c r="B78" s="5" t="s">
        <v>8</v>
      </c>
      <c r="C78">
        <v>9</v>
      </c>
    </row>
    <row r="79" spans="2:17" x14ac:dyDescent="0.2">
      <c r="B79" s="3" t="s">
        <v>11</v>
      </c>
      <c r="C79">
        <v>0</v>
      </c>
    </row>
    <row r="80" spans="2:17" x14ac:dyDescent="0.2">
      <c r="B80" s="3" t="s">
        <v>33</v>
      </c>
      <c r="C80">
        <v>3</v>
      </c>
    </row>
    <row r="82" spans="2:3" x14ac:dyDescent="0.2">
      <c r="B82" s="13" t="s">
        <v>8</v>
      </c>
      <c r="C82" s="3">
        <v>10</v>
      </c>
    </row>
    <row r="83" spans="2:3" x14ac:dyDescent="0.2">
      <c r="B83" s="15" t="s">
        <v>13</v>
      </c>
      <c r="C83" s="3">
        <v>4</v>
      </c>
    </row>
    <row r="84" spans="2:3" x14ac:dyDescent="0.2">
      <c r="B84" s="16" t="s">
        <v>34</v>
      </c>
      <c r="C84" s="3">
        <v>3</v>
      </c>
    </row>
    <row r="85" spans="2:3" x14ac:dyDescent="0.2">
      <c r="B85" s="3" t="s">
        <v>11</v>
      </c>
      <c r="C85" s="3">
        <v>1</v>
      </c>
    </row>
    <row r="86" spans="2:3" x14ac:dyDescent="0.2">
      <c r="B86" s="17" t="s">
        <v>35</v>
      </c>
      <c r="C86" s="3">
        <v>1</v>
      </c>
    </row>
    <row r="87" spans="2:3" x14ac:dyDescent="0.2">
      <c r="B87" s="12" t="s">
        <v>12</v>
      </c>
      <c r="C87" s="3">
        <v>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Sheet1</vt:lpstr>
      <vt:lpstr>FINAL OUTREACH GYN GRAPH</vt:lpstr>
      <vt:lpstr>FINAL OUTREACH EXTRA CLINICAL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Btissame Ladib</dc:creator>
  <cp:lastModifiedBy>sue ghosh</cp:lastModifiedBy>
  <dcterms:created xsi:type="dcterms:W3CDTF">2021-04-01T12:35:05Z</dcterms:created>
  <dcterms:modified xsi:type="dcterms:W3CDTF">2023-01-13T21:31:19Z</dcterms:modified>
</cp:coreProperties>
</file>