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_d0" sheetId="1" r:id="rId4"/>
    <sheet state="visible" name="Summary_d4" sheetId="2" r:id="rId5"/>
    <sheet state="visible" name="eda photoconversion 3.4.21 day " sheetId="3" r:id="rId6"/>
    <sheet state="visible" name="eda atoh1a photoconversion star" sheetId="4" r:id="rId7"/>
  </sheets>
  <definedNames/>
  <calcPr/>
</workbook>
</file>

<file path=xl/sharedStrings.xml><?xml version="1.0" encoding="utf-8"?>
<sst xmlns="http://schemas.openxmlformats.org/spreadsheetml/2006/main" count="310" uniqueCount="66">
  <si>
    <t>group</t>
  </si>
  <si>
    <t>file</t>
  </si>
  <si>
    <t>region</t>
  </si>
  <si>
    <t>day</t>
  </si>
  <si>
    <t>date</t>
  </si>
  <si>
    <t>threshold</t>
  </si>
  <si>
    <t>cells</t>
  </si>
  <si>
    <t>area</t>
  </si>
  <si>
    <t>density</t>
  </si>
  <si>
    <t>sib</t>
  </si>
  <si>
    <t>3.4.21 atoh1a eda photoconversion day 0 sibling fish mm 003 - Denoise_ai.nd2</t>
  </si>
  <si>
    <t>3.4.21</t>
  </si>
  <si>
    <t>3.4.21 atoh1a eda photoconversion day 0 sibling fish mm 004 - Denoise_ai</t>
  </si>
  <si>
    <t>3.4.21 atoh1a eda photoconversion day 0 sibling fish mm 005 - Denoise_ai</t>
  </si>
  <si>
    <t>3.4.21 atoh1a eda photoconversion day 0 sibling fish mm 006 - Denoise_ai</t>
  </si>
  <si>
    <t>mut</t>
  </si>
  <si>
    <t>3.4.21 atoh1a eda photoconversion day 0 sibling fish mm 007 - Denoise_ai</t>
  </si>
  <si>
    <t>3.4.21 atoh1a eda photoconversion day 0 sibling fish mm 009 - Denoise_ai.nd2</t>
  </si>
  <si>
    <t>3.4.21 atoh1a eda photoconversion day 0 sibling fish mm 010 - Denoise_ai.nd2</t>
  </si>
  <si>
    <t>3.4.21 atoh1a eda photoconversion day 0 sibling fish mm 011 - Denoise_ai</t>
  </si>
  <si>
    <t>3.4.21 atoh1a eda photoconversion day 0 sibling fish mm 012 - Denoise_ai</t>
  </si>
  <si>
    <t>3.4.21 atoh1a eda photoconversion day 0 sibling fish mm 013 - Denoise_ai</t>
  </si>
  <si>
    <t>3.4.21 atoh1a eda photoconversion day 0 sibling fish mm 014 - Denoise_ai.nd2</t>
  </si>
  <si>
    <t>3.4.21 atoh1a eda photoconversion day 0 sibling fish mm 015 - Denoise_ai</t>
  </si>
  <si>
    <t>3.4.21 atoh1a eda photoconversion day 0 sibling fish mm 016 - Denoise_ai</t>
  </si>
  <si>
    <t>3.12.21 atoh1a eda sibling photoconversion day 0 19.0mm 003 - Denoise_ai</t>
  </si>
  <si>
    <t>3.12.21</t>
  </si>
  <si>
    <t>full</t>
  </si>
  <si>
    <t>3.12.21 atoh1a eda sibling photoconversion day 0 23.0mm 001 - Denoise_ai</t>
  </si>
  <si>
    <t>3.12.21 atoh1a eda sibling photoconversion day 0 23.2mm 002 - Denoise_ai</t>
  </si>
  <si>
    <t>mislabel actually mutant - 3.12.21 atoh1a sibling photoconversion day 0 19.73mm 004 - Denoise_ai</t>
  </si>
  <si>
    <t>hand</t>
  </si>
  <si>
    <t>threshold red</t>
  </si>
  <si>
    <t>red cells</t>
  </si>
  <si>
    <t>threshold green</t>
  </si>
  <si>
    <t>green cells</t>
  </si>
  <si>
    <t>red</t>
  </si>
  <si>
    <t>green</t>
  </si>
  <si>
    <t xml:space="preserve">new green den </t>
  </si>
  <si>
    <t>green/red/area</t>
  </si>
  <si>
    <t>3.8.21 atoh1a eda photoconversion day 4 mutant 19.8 011 - Denoise_ai</t>
  </si>
  <si>
    <t>3.8.21</t>
  </si>
  <si>
    <t>3.8.21 atoh1a eda photoconversion day 4 mutant 19.8 012 - Denoise_ai.nd2</t>
  </si>
  <si>
    <t>3.8.21 atoh1a eda photoconversion day 4 mutant 22.45 007 - Denoise_ai</t>
  </si>
  <si>
    <t>3.8.21 atoh1a eda photoconversion day 4 mutant 22.45 008 - Denoise_ai.nd2</t>
  </si>
  <si>
    <t>3.8.21 atoh1a eda photoconversion day 4 mutant 23.34 009 - Denoise_ai</t>
  </si>
  <si>
    <t>3.8.21 atoh1a eda photoconversion day 4 mutant 23.34 010 - Denoise_ai.nd2</t>
  </si>
  <si>
    <t xml:space="preserve">hand </t>
  </si>
  <si>
    <t>3.8.21 atoh1a eda photoconversion day 4 sibling 21.1mm  004 - Denoise_ai</t>
  </si>
  <si>
    <t>3.8.21 atoh1a eda photoconversion day 4 sibling 21.1mm  006 - Denoise_ai</t>
  </si>
  <si>
    <t>3.8.21 atoh1a eda photoconversion day 4 sibling fish 20.19mm - Denoise_ai</t>
  </si>
  <si>
    <t>3.8.21 atoh1a eda photoconversion day 4 sibling r fish 22mm03 - Denoise_ai</t>
  </si>
  <si>
    <t>3.8.21 atoh1a eda photoconversion day 4 sibling r1 fish 22mm002 - Denoise_ai</t>
  </si>
  <si>
    <t>3.16.21 eda photoconversion day 4 sibling 20.42mm - Denoise_ai</t>
  </si>
  <si>
    <t>3.16.21</t>
  </si>
  <si>
    <t>3.16.21 eda photoconversion day 4 sibling 23.31mm001 - Denoise_ai</t>
  </si>
  <si>
    <t>3.16.21 eda photoconversion day 4 mut 20.51mm004 - Denoise_ai</t>
  </si>
  <si>
    <t>day 0</t>
  </si>
  <si>
    <t>day 4</t>
  </si>
  <si>
    <t>lots of pigment cells</t>
  </si>
  <si>
    <t xml:space="preserve">day 4 </t>
  </si>
  <si>
    <t>red threshold</t>
  </si>
  <si>
    <t>green threshold</t>
  </si>
  <si>
    <t xml:space="preserve">red den </t>
  </si>
  <si>
    <t>green den</t>
  </si>
  <si>
    <t>100000*ratio/area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</si>
</sst>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horizontal="right" readingOrder="0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0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74.63"/>
    <col customWidth="1" min="3" max="3" width="5.88"/>
    <col customWidth="1" min="4" max="4" width="3.75"/>
    <col customWidth="1" min="5" max="5" width="6.5"/>
    <col customWidth="1" min="6" max="6" width="8.25"/>
    <col customWidth="1" min="7" max="7" width="4.38"/>
    <col customWidth="1" min="8" max="8" width="9.88"/>
    <col customWidth="1" min="9" max="9" width="11.6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>
      <c r="A2" s="3" t="s">
        <v>9</v>
      </c>
      <c r="B2" s="3" t="s">
        <v>10</v>
      </c>
      <c r="C2" s="4">
        <v>1.0</v>
      </c>
      <c r="D2" s="5">
        <v>0.0</v>
      </c>
      <c r="E2" s="5" t="s">
        <v>11</v>
      </c>
      <c r="F2" s="4">
        <v>662.0</v>
      </c>
      <c r="G2" s="4">
        <v>262.0</v>
      </c>
      <c r="H2" s="4">
        <v>177011.847</v>
      </c>
      <c r="I2" s="4">
        <f t="shared" ref="I2:I16" si="1">(G2/H2)*1000</f>
        <v>1.480126921</v>
      </c>
    </row>
    <row r="3">
      <c r="A3" s="3" t="s">
        <v>9</v>
      </c>
      <c r="B3" s="3" t="s">
        <v>12</v>
      </c>
      <c r="C3" s="4">
        <v>1.0</v>
      </c>
      <c r="D3" s="5">
        <v>0.0</v>
      </c>
      <c r="E3" s="5" t="s">
        <v>11</v>
      </c>
      <c r="F3" s="4">
        <v>707.0</v>
      </c>
      <c r="G3" s="4">
        <v>239.0</v>
      </c>
      <c r="H3" s="4">
        <v>107707.053</v>
      </c>
      <c r="I3" s="4">
        <f t="shared" si="1"/>
        <v>2.21898189</v>
      </c>
    </row>
    <row r="4">
      <c r="A4" s="3" t="s">
        <v>9</v>
      </c>
      <c r="B4" s="3"/>
      <c r="C4" s="4">
        <v>2.0</v>
      </c>
      <c r="D4" s="5">
        <v>0.0</v>
      </c>
      <c r="E4" s="5" t="s">
        <v>11</v>
      </c>
      <c r="F4" s="4">
        <v>707.0</v>
      </c>
      <c r="G4" s="4">
        <v>39.0</v>
      </c>
      <c r="H4" s="4">
        <v>18041.074</v>
      </c>
      <c r="I4" s="4">
        <f t="shared" si="1"/>
        <v>2.16173383</v>
      </c>
    </row>
    <row r="5">
      <c r="A5" s="3" t="s">
        <v>9</v>
      </c>
      <c r="B5" s="3" t="s">
        <v>13</v>
      </c>
      <c r="C5" s="4">
        <v>1.0</v>
      </c>
      <c r="D5" s="5">
        <v>0.0</v>
      </c>
      <c r="E5" s="5" t="s">
        <v>11</v>
      </c>
      <c r="F5" s="4">
        <v>692.0</v>
      </c>
      <c r="G5" s="4">
        <v>207.0</v>
      </c>
      <c r="H5" s="4">
        <v>91283.083</v>
      </c>
      <c r="I5" s="4">
        <f t="shared" si="1"/>
        <v>2.267670999</v>
      </c>
    </row>
    <row r="6">
      <c r="A6" s="3" t="s">
        <v>9</v>
      </c>
      <c r="B6" s="3"/>
      <c r="C6" s="4">
        <v>2.0</v>
      </c>
      <c r="D6" s="5">
        <v>0.0</v>
      </c>
      <c r="E6" s="5" t="s">
        <v>11</v>
      </c>
      <c r="F6" s="4">
        <v>692.0</v>
      </c>
      <c r="G6" s="4">
        <v>47.0</v>
      </c>
      <c r="H6" s="4">
        <v>26174.605</v>
      </c>
      <c r="I6" s="4">
        <f t="shared" si="1"/>
        <v>1.795633592</v>
      </c>
    </row>
    <row r="7">
      <c r="A7" s="3" t="s">
        <v>9</v>
      </c>
      <c r="B7" s="3" t="s">
        <v>14</v>
      </c>
      <c r="C7" s="4">
        <v>1.0</v>
      </c>
      <c r="D7" s="5">
        <v>0.0</v>
      </c>
      <c r="E7" s="5" t="s">
        <v>11</v>
      </c>
      <c r="F7" s="4">
        <v>631.0</v>
      </c>
      <c r="G7" s="4">
        <v>245.0</v>
      </c>
      <c r="H7" s="4">
        <v>251831.8</v>
      </c>
      <c r="I7" s="4">
        <f t="shared" si="1"/>
        <v>0.9728715754</v>
      </c>
    </row>
    <row r="8">
      <c r="A8" s="3" t="s">
        <v>15</v>
      </c>
      <c r="B8" s="3" t="s">
        <v>16</v>
      </c>
      <c r="C8" s="4">
        <v>1.0</v>
      </c>
      <c r="D8" s="5">
        <v>0.0</v>
      </c>
      <c r="E8" s="5" t="s">
        <v>11</v>
      </c>
      <c r="F8" s="4">
        <v>617.0</v>
      </c>
      <c r="G8" s="4">
        <v>251.0</v>
      </c>
      <c r="H8" s="4">
        <v>240608.633</v>
      </c>
      <c r="I8" s="4">
        <f t="shared" si="1"/>
        <v>1.043187839</v>
      </c>
    </row>
    <row r="9">
      <c r="A9" s="3" t="s">
        <v>15</v>
      </c>
      <c r="B9" s="3" t="s">
        <v>17</v>
      </c>
      <c r="C9" s="4">
        <v>1.0</v>
      </c>
      <c r="D9" s="5">
        <v>0.0</v>
      </c>
      <c r="E9" s="5" t="s">
        <v>11</v>
      </c>
      <c r="F9" s="4">
        <v>661.0</v>
      </c>
      <c r="G9" s="4">
        <v>145.0</v>
      </c>
      <c r="H9" s="4">
        <v>214132.011</v>
      </c>
      <c r="I9" s="4">
        <f t="shared" si="1"/>
        <v>0.6771523759</v>
      </c>
    </row>
    <row r="10">
      <c r="A10" s="3" t="s">
        <v>15</v>
      </c>
      <c r="B10" s="3" t="s">
        <v>18</v>
      </c>
      <c r="C10" s="4">
        <v>1.0</v>
      </c>
      <c r="D10" s="5">
        <v>0.0</v>
      </c>
      <c r="E10" s="5" t="s">
        <v>11</v>
      </c>
      <c r="F10" s="4">
        <v>617.0</v>
      </c>
      <c r="G10" s="4">
        <v>125.0</v>
      </c>
      <c r="H10" s="4">
        <v>249297.38</v>
      </c>
      <c r="I10" s="4">
        <f t="shared" si="1"/>
        <v>0.5014092005</v>
      </c>
    </row>
    <row r="11">
      <c r="A11" s="3" t="s">
        <v>15</v>
      </c>
      <c r="B11" s="3" t="s">
        <v>19</v>
      </c>
      <c r="C11" s="4">
        <v>1.0</v>
      </c>
      <c r="D11" s="5">
        <v>0.0</v>
      </c>
      <c r="E11" s="5" t="s">
        <v>11</v>
      </c>
      <c r="F11" s="4">
        <v>661.0</v>
      </c>
      <c r="G11" s="4">
        <v>167.0</v>
      </c>
      <c r="H11" s="4">
        <v>260730.833</v>
      </c>
      <c r="I11" s="4">
        <f t="shared" si="1"/>
        <v>0.6405072928</v>
      </c>
    </row>
    <row r="12">
      <c r="A12" s="3" t="s">
        <v>15</v>
      </c>
      <c r="B12" s="3" t="s">
        <v>20</v>
      </c>
      <c r="C12" s="4">
        <v>1.0</v>
      </c>
      <c r="D12" s="5">
        <v>0.0</v>
      </c>
      <c r="E12" s="5" t="s">
        <v>11</v>
      </c>
      <c r="F12" s="4">
        <v>662.0</v>
      </c>
      <c r="G12" s="4">
        <v>80.0</v>
      </c>
      <c r="H12" s="4">
        <v>272764.564</v>
      </c>
      <c r="I12" s="4">
        <f t="shared" si="1"/>
        <v>0.29329323</v>
      </c>
    </row>
    <row r="13">
      <c r="A13" s="3" t="s">
        <v>15</v>
      </c>
      <c r="B13" s="3" t="s">
        <v>21</v>
      </c>
      <c r="C13" s="4">
        <v>1.0</v>
      </c>
      <c r="D13" s="5">
        <v>0.0</v>
      </c>
      <c r="E13" s="5" t="s">
        <v>11</v>
      </c>
      <c r="F13" s="4">
        <v>660.0</v>
      </c>
      <c r="G13" s="4">
        <f>143-2</f>
        <v>141</v>
      </c>
      <c r="H13" s="4">
        <v>243661.255</v>
      </c>
      <c r="I13" s="4">
        <f t="shared" si="1"/>
        <v>0.5786722226</v>
      </c>
    </row>
    <row r="14">
      <c r="A14" s="3" t="s">
        <v>15</v>
      </c>
      <c r="B14" s="3" t="s">
        <v>22</v>
      </c>
      <c r="C14" s="4">
        <v>1.0</v>
      </c>
      <c r="D14" s="5">
        <v>0.0</v>
      </c>
      <c r="E14" s="5" t="s">
        <v>11</v>
      </c>
      <c r="F14" s="4">
        <v>676.0</v>
      </c>
      <c r="G14" s="4">
        <v>74.0</v>
      </c>
      <c r="H14" s="4">
        <v>276580.811</v>
      </c>
      <c r="I14" s="4">
        <f t="shared" si="1"/>
        <v>0.267552907</v>
      </c>
    </row>
    <row r="15">
      <c r="A15" s="3" t="s">
        <v>15</v>
      </c>
      <c r="B15" s="3" t="s">
        <v>23</v>
      </c>
      <c r="C15" s="4">
        <v>1.0</v>
      </c>
      <c r="D15" s="5">
        <v>0.0</v>
      </c>
      <c r="E15" s="5" t="s">
        <v>11</v>
      </c>
      <c r="F15" s="4">
        <v>647.0</v>
      </c>
      <c r="G15" s="4">
        <v>132.0</v>
      </c>
      <c r="H15" s="4">
        <v>139633.119</v>
      </c>
      <c r="I15" s="4">
        <f t="shared" si="1"/>
        <v>0.9453344661</v>
      </c>
    </row>
    <row r="16">
      <c r="A16" s="3" t="s">
        <v>15</v>
      </c>
      <c r="B16" s="3" t="s">
        <v>24</v>
      </c>
      <c r="C16" s="4">
        <v>1.0</v>
      </c>
      <c r="D16" s="5">
        <v>0.0</v>
      </c>
      <c r="E16" s="5" t="s">
        <v>11</v>
      </c>
      <c r="F16" s="4">
        <v>661.0</v>
      </c>
      <c r="G16" s="4">
        <v>128.0</v>
      </c>
      <c r="H16" s="4">
        <v>171757.668</v>
      </c>
      <c r="I16" s="4">
        <f t="shared" si="1"/>
        <v>0.7452360147</v>
      </c>
    </row>
    <row r="17">
      <c r="A17" s="3" t="s">
        <v>9</v>
      </c>
      <c r="B17" s="3" t="s">
        <v>25</v>
      </c>
      <c r="C17" s="4">
        <v>1.0</v>
      </c>
      <c r="D17" s="6">
        <v>0.0</v>
      </c>
      <c r="E17" s="6" t="s">
        <v>26</v>
      </c>
      <c r="F17" s="4">
        <v>857.0</v>
      </c>
      <c r="G17" s="4">
        <v>31.0</v>
      </c>
      <c r="H17" s="4">
        <v>25760.204</v>
      </c>
      <c r="I17" s="4">
        <f t="shared" ref="I17:I29" si="2">1000*(G17/H17)</f>
        <v>1.203406619</v>
      </c>
    </row>
    <row r="18">
      <c r="A18" s="3" t="s">
        <v>9</v>
      </c>
      <c r="B18" s="3" t="s">
        <v>25</v>
      </c>
      <c r="C18" s="4">
        <v>2.0</v>
      </c>
      <c r="D18" s="6">
        <v>0.0</v>
      </c>
      <c r="E18" s="6" t="s">
        <v>26</v>
      </c>
      <c r="F18" s="4">
        <v>857.0</v>
      </c>
      <c r="G18" s="4">
        <v>63.0</v>
      </c>
      <c r="H18" s="4">
        <v>94413.489</v>
      </c>
      <c r="I18" s="4">
        <f t="shared" si="2"/>
        <v>0.6672775328</v>
      </c>
    </row>
    <row r="19">
      <c r="A19" s="3" t="s">
        <v>9</v>
      </c>
      <c r="B19" s="3" t="s">
        <v>25</v>
      </c>
      <c r="C19" s="4">
        <v>3.0</v>
      </c>
      <c r="D19" s="6">
        <v>0.0</v>
      </c>
      <c r="E19" s="6" t="s">
        <v>26</v>
      </c>
      <c r="F19" s="4">
        <v>857.0</v>
      </c>
      <c r="G19" s="4">
        <v>106.0</v>
      </c>
      <c r="H19" s="4">
        <v>153714.985</v>
      </c>
      <c r="I19" s="4">
        <f t="shared" si="2"/>
        <v>0.689587941</v>
      </c>
    </row>
    <row r="20">
      <c r="A20" s="3" t="s">
        <v>9</v>
      </c>
      <c r="B20" s="3" t="s">
        <v>25</v>
      </c>
      <c r="C20" s="4">
        <v>4.0</v>
      </c>
      <c r="D20" s="6">
        <v>0.0</v>
      </c>
      <c r="E20" s="6" t="s">
        <v>26</v>
      </c>
      <c r="F20" s="4">
        <v>857.0</v>
      </c>
      <c r="G20" s="4">
        <v>28.0</v>
      </c>
      <c r="H20" s="4">
        <v>63035.131</v>
      </c>
      <c r="I20" s="4">
        <f t="shared" si="2"/>
        <v>0.4441967448</v>
      </c>
    </row>
    <row r="21">
      <c r="A21" s="3" t="s">
        <v>9</v>
      </c>
      <c r="B21" s="3"/>
      <c r="C21" s="3" t="s">
        <v>27</v>
      </c>
      <c r="D21" s="6">
        <v>0.0</v>
      </c>
      <c r="E21" s="6" t="s">
        <v>26</v>
      </c>
      <c r="F21" s="4">
        <v>857.0</v>
      </c>
      <c r="G21" s="4">
        <v>262.0</v>
      </c>
      <c r="H21" s="4">
        <v>533386.737</v>
      </c>
      <c r="I21" s="4">
        <f t="shared" si="2"/>
        <v>0.4912008151</v>
      </c>
    </row>
    <row r="22">
      <c r="A22" s="3" t="s">
        <v>9</v>
      </c>
      <c r="B22" s="3" t="s">
        <v>28</v>
      </c>
      <c r="C22" s="4">
        <v>1.0</v>
      </c>
      <c r="D22" s="6">
        <v>0.0</v>
      </c>
      <c r="E22" s="6" t="s">
        <v>26</v>
      </c>
      <c r="F22" s="4">
        <v>841.0</v>
      </c>
      <c r="G22" s="4">
        <v>134.0</v>
      </c>
      <c r="H22" s="4">
        <v>131218.225</v>
      </c>
      <c r="I22" s="4">
        <f t="shared" si="2"/>
        <v>1.021199609</v>
      </c>
    </row>
    <row r="23">
      <c r="A23" s="3" t="s">
        <v>9</v>
      </c>
      <c r="B23" s="3" t="s">
        <v>28</v>
      </c>
      <c r="C23" s="4">
        <v>2.0</v>
      </c>
      <c r="D23" s="6">
        <v>0.0</v>
      </c>
      <c r="E23" s="6" t="s">
        <v>26</v>
      </c>
      <c r="F23" s="4">
        <v>841.0</v>
      </c>
      <c r="G23" s="4">
        <v>228.0</v>
      </c>
      <c r="H23" s="4">
        <v>233582.854</v>
      </c>
      <c r="I23" s="4">
        <f t="shared" si="2"/>
        <v>0.9760990419</v>
      </c>
    </row>
    <row r="24">
      <c r="A24" s="3" t="s">
        <v>9</v>
      </c>
      <c r="B24" s="3"/>
      <c r="C24" s="3" t="s">
        <v>27</v>
      </c>
      <c r="D24" s="6">
        <v>0.0</v>
      </c>
      <c r="E24" s="6" t="s">
        <v>26</v>
      </c>
      <c r="F24" s="4">
        <v>841.0</v>
      </c>
      <c r="G24" s="4">
        <v>398.0</v>
      </c>
      <c r="H24" s="4">
        <v>533386.23</v>
      </c>
      <c r="I24" s="4">
        <f t="shared" si="2"/>
        <v>0.7461759933</v>
      </c>
    </row>
    <row r="25">
      <c r="A25" s="3" t="s">
        <v>9</v>
      </c>
      <c r="B25" s="3" t="s">
        <v>29</v>
      </c>
      <c r="C25" s="4">
        <v>1.0</v>
      </c>
      <c r="D25" s="6">
        <v>0.0</v>
      </c>
      <c r="E25" s="6" t="s">
        <v>26</v>
      </c>
      <c r="F25" s="4">
        <v>840.0</v>
      </c>
      <c r="G25" s="4">
        <v>161.0</v>
      </c>
      <c r="H25" s="4">
        <v>132938.057</v>
      </c>
      <c r="I25" s="4">
        <f t="shared" si="2"/>
        <v>1.211090365</v>
      </c>
    </row>
    <row r="26">
      <c r="A26" s="3" t="s">
        <v>9</v>
      </c>
      <c r="B26" s="3" t="s">
        <v>29</v>
      </c>
      <c r="C26" s="4">
        <v>2.0</v>
      </c>
      <c r="D26" s="6">
        <v>0.0</v>
      </c>
      <c r="E26" s="6" t="s">
        <v>26</v>
      </c>
      <c r="F26" s="4">
        <v>840.0</v>
      </c>
      <c r="G26" s="4">
        <v>323.0</v>
      </c>
      <c r="H26" s="4">
        <v>262560.904</v>
      </c>
      <c r="I26" s="4">
        <f t="shared" si="2"/>
        <v>1.230190767</v>
      </c>
    </row>
    <row r="27">
      <c r="A27" s="3" t="s">
        <v>9</v>
      </c>
      <c r="B27" s="3"/>
      <c r="C27" s="3" t="s">
        <v>27</v>
      </c>
      <c r="D27" s="6">
        <v>0.0</v>
      </c>
      <c r="E27" s="6" t="s">
        <v>26</v>
      </c>
      <c r="F27" s="4">
        <v>840.0</v>
      </c>
      <c r="G27" s="4">
        <v>511.0</v>
      </c>
      <c r="H27" s="4">
        <v>533935.547</v>
      </c>
      <c r="I27" s="4">
        <f t="shared" si="2"/>
        <v>0.9570443528</v>
      </c>
    </row>
    <row r="28">
      <c r="A28" s="3" t="s">
        <v>15</v>
      </c>
      <c r="B28" s="3" t="s">
        <v>30</v>
      </c>
      <c r="C28" s="4">
        <v>1.0</v>
      </c>
      <c r="D28" s="6">
        <v>0.0</v>
      </c>
      <c r="E28" s="6" t="s">
        <v>26</v>
      </c>
      <c r="F28" s="4">
        <v>874.0</v>
      </c>
      <c r="G28" s="4">
        <v>101.0</v>
      </c>
      <c r="H28" s="4">
        <v>381680.489</v>
      </c>
      <c r="I28" s="4">
        <f t="shared" si="2"/>
        <v>0.2646192376</v>
      </c>
    </row>
    <row r="29">
      <c r="A29" s="3" t="s">
        <v>15</v>
      </c>
      <c r="B29" s="3"/>
      <c r="C29" s="4">
        <v>2.0</v>
      </c>
      <c r="D29" s="6">
        <v>0.0</v>
      </c>
      <c r="E29" s="6" t="s">
        <v>26</v>
      </c>
      <c r="F29" s="3" t="s">
        <v>31</v>
      </c>
      <c r="G29" s="4">
        <v>35.0</v>
      </c>
      <c r="H29" s="4">
        <v>151367.784</v>
      </c>
      <c r="I29" s="4">
        <f t="shared" si="2"/>
        <v>0.2312248953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5"/>
    <col customWidth="1" min="2" max="2" width="59.5"/>
    <col customWidth="1" min="3" max="3" width="5.88"/>
    <col customWidth="1" min="4" max="4" width="3.75"/>
    <col customWidth="1" min="5" max="5" width="6.5"/>
    <col customWidth="1" min="6" max="6" width="11.25"/>
    <col customWidth="1" min="7" max="7" width="7.25"/>
    <col customWidth="1" min="8" max="8" width="13.0"/>
    <col customWidth="1" min="9" max="9" width="9.13"/>
    <col customWidth="1" min="10" max="10" width="9.88"/>
    <col customWidth="1" min="11" max="12" width="11.63"/>
    <col customWidth="1" min="13" max="14" width="12.7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7" t="s">
        <v>4</v>
      </c>
      <c r="F1" s="1" t="s">
        <v>32</v>
      </c>
      <c r="G1" s="1" t="s">
        <v>33</v>
      </c>
      <c r="H1" s="1" t="s">
        <v>34</v>
      </c>
      <c r="I1" s="2" t="s">
        <v>35</v>
      </c>
      <c r="J1" s="1" t="s">
        <v>7</v>
      </c>
      <c r="K1" s="1" t="s">
        <v>36</v>
      </c>
      <c r="L1" s="1" t="s">
        <v>37</v>
      </c>
      <c r="M1" s="1" t="s">
        <v>38</v>
      </c>
      <c r="N1" s="1" t="s">
        <v>39</v>
      </c>
    </row>
    <row r="2">
      <c r="A2" s="3" t="s">
        <v>15</v>
      </c>
      <c r="B2" s="3" t="s">
        <v>40</v>
      </c>
      <c r="C2" s="4">
        <v>1.0</v>
      </c>
      <c r="D2" s="6">
        <v>4.0</v>
      </c>
      <c r="E2" s="6" t="s">
        <v>41</v>
      </c>
      <c r="F2" s="4">
        <v>652.0</v>
      </c>
      <c r="G2" s="4">
        <v>59.0</v>
      </c>
      <c r="H2" s="4">
        <v>666.0</v>
      </c>
      <c r="I2" s="4">
        <v>102.0</v>
      </c>
      <c r="J2" s="4">
        <v>212817.192</v>
      </c>
      <c r="K2" s="4">
        <f t="shared" ref="K2:K15" si="1">(G2/J2)*1000</f>
        <v>0.2772332416</v>
      </c>
      <c r="L2" s="4">
        <f t="shared" ref="L2:L15" si="2">(I2/J2)*1000</f>
        <v>0.4792845871</v>
      </c>
      <c r="M2" s="4">
        <f t="shared" ref="M2:M21" si="3">(1000*(I2-G2)/J2)</f>
        <v>0.2020513456</v>
      </c>
      <c r="N2" s="4">
        <f t="shared" ref="N2:N21" si="4">1000000*(I2/G2)/J2</f>
        <v>8.123467578</v>
      </c>
    </row>
    <row r="3">
      <c r="A3" s="3" t="s">
        <v>15</v>
      </c>
      <c r="B3" s="3" t="s">
        <v>42</v>
      </c>
      <c r="C3" s="4">
        <v>1.0</v>
      </c>
      <c r="D3" s="6">
        <v>4.0</v>
      </c>
      <c r="E3" s="6" t="s">
        <v>41</v>
      </c>
      <c r="F3" s="4">
        <v>794.0</v>
      </c>
      <c r="G3" s="4">
        <v>112.0</v>
      </c>
      <c r="H3" s="4">
        <v>675.0</v>
      </c>
      <c r="I3" s="4">
        <v>176.0</v>
      </c>
      <c r="J3" s="4">
        <v>260386.169</v>
      </c>
      <c r="K3" s="4">
        <f t="shared" si="1"/>
        <v>0.430130373</v>
      </c>
      <c r="L3" s="4">
        <f t="shared" si="2"/>
        <v>0.6759191576</v>
      </c>
      <c r="M3" s="4">
        <f t="shared" si="3"/>
        <v>0.2457887846</v>
      </c>
      <c r="N3" s="4">
        <f t="shared" si="4"/>
        <v>6.034992479</v>
      </c>
    </row>
    <row r="4">
      <c r="A4" s="3" t="s">
        <v>15</v>
      </c>
      <c r="B4" s="3" t="s">
        <v>43</v>
      </c>
      <c r="C4" s="4">
        <v>1.0</v>
      </c>
      <c r="D4" s="6">
        <v>4.0</v>
      </c>
      <c r="E4" s="6" t="s">
        <v>41</v>
      </c>
      <c r="F4" s="4">
        <v>675.0</v>
      </c>
      <c r="G4" s="4">
        <v>138.0</v>
      </c>
      <c r="H4" s="3" t="s">
        <v>31</v>
      </c>
      <c r="I4" s="4">
        <v>162.0</v>
      </c>
      <c r="J4" s="4">
        <v>281250.0</v>
      </c>
      <c r="K4" s="4">
        <f t="shared" si="1"/>
        <v>0.4906666667</v>
      </c>
      <c r="L4" s="4">
        <f t="shared" si="2"/>
        <v>0.576</v>
      </c>
      <c r="M4" s="4">
        <f t="shared" si="3"/>
        <v>0.08533333333</v>
      </c>
      <c r="N4" s="4">
        <f t="shared" si="4"/>
        <v>4.173913043</v>
      </c>
    </row>
    <row r="5">
      <c r="A5" s="3" t="s">
        <v>15</v>
      </c>
      <c r="B5" s="3" t="s">
        <v>44</v>
      </c>
      <c r="C5" s="4">
        <v>1.0</v>
      </c>
      <c r="D5" s="6">
        <v>4.0</v>
      </c>
      <c r="E5" s="6" t="s">
        <v>41</v>
      </c>
      <c r="F5" s="3" t="s">
        <v>31</v>
      </c>
      <c r="G5" s="4">
        <v>52.0</v>
      </c>
      <c r="H5" s="3" t="s">
        <v>31</v>
      </c>
      <c r="I5" s="4">
        <v>58.0</v>
      </c>
      <c r="J5" s="4">
        <v>248932.868</v>
      </c>
      <c r="K5" s="4">
        <f t="shared" si="1"/>
        <v>0.2088916599</v>
      </c>
      <c r="L5" s="4">
        <f t="shared" si="2"/>
        <v>0.2329945437</v>
      </c>
      <c r="M5" s="4">
        <f t="shared" si="3"/>
        <v>0.02410288383</v>
      </c>
      <c r="N5" s="4">
        <f t="shared" si="4"/>
        <v>4.480664303</v>
      </c>
    </row>
    <row r="6">
      <c r="A6" s="3" t="s">
        <v>15</v>
      </c>
      <c r="B6" s="3" t="s">
        <v>45</v>
      </c>
      <c r="C6" s="4">
        <v>1.0</v>
      </c>
      <c r="D6" s="6">
        <v>4.0</v>
      </c>
      <c r="E6" s="6" t="s">
        <v>41</v>
      </c>
      <c r="F6" s="4">
        <v>943.0</v>
      </c>
      <c r="G6" s="4">
        <v>226.0</v>
      </c>
      <c r="H6" s="3" t="s">
        <v>31</v>
      </c>
      <c r="I6" s="4">
        <v>236.0</v>
      </c>
      <c r="J6" s="4">
        <v>281250.0</v>
      </c>
      <c r="K6" s="4">
        <f t="shared" si="1"/>
        <v>0.8035555556</v>
      </c>
      <c r="L6" s="4">
        <f t="shared" si="2"/>
        <v>0.8391111111</v>
      </c>
      <c r="M6" s="4">
        <f t="shared" si="3"/>
        <v>0.03555555556</v>
      </c>
      <c r="N6" s="4">
        <f t="shared" si="4"/>
        <v>3.712881023</v>
      </c>
    </row>
    <row r="7">
      <c r="A7" s="3" t="s">
        <v>15</v>
      </c>
      <c r="B7" s="3" t="s">
        <v>46</v>
      </c>
      <c r="C7" s="4">
        <v>1.0</v>
      </c>
      <c r="D7" s="6">
        <v>4.0</v>
      </c>
      <c r="E7" s="6" t="s">
        <v>41</v>
      </c>
      <c r="F7" s="3" t="s">
        <v>31</v>
      </c>
      <c r="G7" s="4">
        <v>222.0</v>
      </c>
      <c r="H7" s="3" t="s">
        <v>47</v>
      </c>
      <c r="I7" s="4">
        <v>245.0</v>
      </c>
      <c r="J7" s="4">
        <v>281250.0</v>
      </c>
      <c r="K7" s="4">
        <f t="shared" si="1"/>
        <v>0.7893333333</v>
      </c>
      <c r="L7" s="4">
        <f t="shared" si="2"/>
        <v>0.8711111111</v>
      </c>
      <c r="M7" s="4">
        <f t="shared" si="3"/>
        <v>0.08177777778</v>
      </c>
      <c r="N7" s="4">
        <f t="shared" si="4"/>
        <v>3.923923924</v>
      </c>
    </row>
    <row r="8">
      <c r="A8" s="3" t="s">
        <v>9</v>
      </c>
      <c r="B8" s="3" t="s">
        <v>48</v>
      </c>
      <c r="C8" s="4">
        <v>1.0</v>
      </c>
      <c r="D8" s="6">
        <v>4.0</v>
      </c>
      <c r="E8" s="6" t="s">
        <v>41</v>
      </c>
      <c r="F8" s="4">
        <v>750.0</v>
      </c>
      <c r="G8" s="4">
        <v>127.0</v>
      </c>
      <c r="H8" s="4">
        <v>616.0</v>
      </c>
      <c r="I8" s="4">
        <v>147.0</v>
      </c>
      <c r="J8" s="4">
        <v>142841.041</v>
      </c>
      <c r="K8" s="4">
        <f t="shared" si="1"/>
        <v>0.8891002132</v>
      </c>
      <c r="L8" s="4">
        <f t="shared" si="2"/>
        <v>1.029115995</v>
      </c>
      <c r="M8" s="4">
        <f t="shared" si="3"/>
        <v>0.1400157816</v>
      </c>
      <c r="N8" s="4">
        <f t="shared" si="4"/>
        <v>8.103275549</v>
      </c>
    </row>
    <row r="9">
      <c r="A9" s="3" t="s">
        <v>9</v>
      </c>
      <c r="B9" s="3" t="s">
        <v>49</v>
      </c>
      <c r="C9" s="4">
        <v>1.0</v>
      </c>
      <c r="D9" s="6">
        <v>4.0</v>
      </c>
      <c r="E9" s="6" t="s">
        <v>41</v>
      </c>
      <c r="F9" s="4">
        <v>795.0</v>
      </c>
      <c r="G9" s="4">
        <v>101.0</v>
      </c>
      <c r="H9" s="4">
        <v>721.0</v>
      </c>
      <c r="I9" s="4">
        <f>131-2</f>
        <v>129</v>
      </c>
      <c r="J9" s="4">
        <v>135893.315</v>
      </c>
      <c r="K9" s="4">
        <f t="shared" si="1"/>
        <v>0.7432300846</v>
      </c>
      <c r="L9" s="4">
        <f t="shared" si="2"/>
        <v>0.9492740684</v>
      </c>
      <c r="M9" s="4">
        <f t="shared" si="3"/>
        <v>0.2060439838</v>
      </c>
      <c r="N9" s="4">
        <f t="shared" si="4"/>
        <v>9.398753153</v>
      </c>
    </row>
    <row r="10">
      <c r="A10" s="3" t="s">
        <v>9</v>
      </c>
      <c r="B10" s="3" t="s">
        <v>50</v>
      </c>
      <c r="C10" s="4">
        <v>1.0</v>
      </c>
      <c r="D10" s="6">
        <v>4.0</v>
      </c>
      <c r="E10" s="6" t="s">
        <v>41</v>
      </c>
      <c r="F10" s="4">
        <v>721.0</v>
      </c>
      <c r="G10" s="4">
        <v>250.0</v>
      </c>
      <c r="H10" s="4">
        <v>721.0</v>
      </c>
      <c r="I10" s="4">
        <v>306.0</v>
      </c>
      <c r="J10" s="4">
        <v>194366.276</v>
      </c>
      <c r="K10" s="4">
        <f t="shared" si="1"/>
        <v>1.286231362</v>
      </c>
      <c r="L10" s="4">
        <f t="shared" si="2"/>
        <v>1.574347188</v>
      </c>
      <c r="M10" s="4">
        <f t="shared" si="3"/>
        <v>0.2881158252</v>
      </c>
      <c r="N10" s="4">
        <f t="shared" si="4"/>
        <v>6.297388751</v>
      </c>
    </row>
    <row r="11">
      <c r="A11" s="3" t="s">
        <v>9</v>
      </c>
      <c r="B11" s="3" t="s">
        <v>50</v>
      </c>
      <c r="C11" s="4">
        <v>2.0</v>
      </c>
      <c r="D11" s="6">
        <v>4.0</v>
      </c>
      <c r="E11" s="6" t="s">
        <v>41</v>
      </c>
      <c r="F11" s="4">
        <v>721.0</v>
      </c>
      <c r="G11" s="4">
        <v>109.0</v>
      </c>
      <c r="H11" s="4">
        <v>721.0</v>
      </c>
      <c r="I11" s="4">
        <v>124.0</v>
      </c>
      <c r="J11" s="4">
        <v>50620.526</v>
      </c>
      <c r="K11" s="4">
        <f t="shared" si="1"/>
        <v>2.153276716</v>
      </c>
      <c r="L11" s="4">
        <f t="shared" si="2"/>
        <v>2.4495992</v>
      </c>
      <c r="M11" s="4">
        <f t="shared" si="3"/>
        <v>0.2963224839</v>
      </c>
      <c r="N11" s="4">
        <f t="shared" si="4"/>
        <v>22.47338716</v>
      </c>
    </row>
    <row r="12">
      <c r="A12" s="3" t="s">
        <v>9</v>
      </c>
      <c r="B12" s="3" t="s">
        <v>50</v>
      </c>
      <c r="C12" s="4">
        <v>3.0</v>
      </c>
      <c r="D12" s="6">
        <v>4.0</v>
      </c>
      <c r="E12" s="6" t="s">
        <v>41</v>
      </c>
      <c r="F12" s="4">
        <v>721.0</v>
      </c>
      <c r="G12" s="4">
        <v>65.0</v>
      </c>
      <c r="H12" s="4">
        <v>721.0</v>
      </c>
      <c r="I12" s="4">
        <v>85.0</v>
      </c>
      <c r="J12" s="4">
        <v>36386.043</v>
      </c>
      <c r="K12" s="4">
        <f t="shared" si="1"/>
        <v>1.786399252</v>
      </c>
      <c r="L12" s="4">
        <f t="shared" si="2"/>
        <v>2.33606056</v>
      </c>
      <c r="M12" s="4">
        <f t="shared" si="3"/>
        <v>0.5496613083</v>
      </c>
      <c r="N12" s="4">
        <f t="shared" si="4"/>
        <v>35.93939324</v>
      </c>
    </row>
    <row r="13">
      <c r="A13" s="3" t="s">
        <v>9</v>
      </c>
      <c r="B13" s="3" t="s">
        <v>51</v>
      </c>
      <c r="C13" s="4">
        <v>1.0</v>
      </c>
      <c r="D13" s="6">
        <v>4.0</v>
      </c>
      <c r="E13" s="6" t="s">
        <v>41</v>
      </c>
      <c r="F13" s="4">
        <v>721.0</v>
      </c>
      <c r="G13" s="4">
        <v>134.0</v>
      </c>
      <c r="H13" s="4">
        <v>660.0</v>
      </c>
      <c r="I13" s="4">
        <v>172.0</v>
      </c>
      <c r="J13" s="4">
        <v>96669.495</v>
      </c>
      <c r="K13" s="4">
        <f t="shared" si="1"/>
        <v>1.386166339</v>
      </c>
      <c r="L13" s="4">
        <f t="shared" si="2"/>
        <v>1.779258286</v>
      </c>
      <c r="M13" s="4">
        <f t="shared" si="3"/>
        <v>0.3930919469</v>
      </c>
      <c r="N13" s="4">
        <f t="shared" si="4"/>
        <v>13.27804691</v>
      </c>
    </row>
    <row r="14">
      <c r="A14" s="3" t="s">
        <v>9</v>
      </c>
      <c r="B14" s="3" t="s">
        <v>51</v>
      </c>
      <c r="C14" s="4">
        <v>2.0</v>
      </c>
      <c r="D14" s="6">
        <v>4.0</v>
      </c>
      <c r="E14" s="6" t="s">
        <v>41</v>
      </c>
      <c r="F14" s="4">
        <v>721.0</v>
      </c>
      <c r="G14" s="4">
        <v>26.0</v>
      </c>
      <c r="H14" s="4">
        <v>660.0</v>
      </c>
      <c r="I14" s="4">
        <v>29.0</v>
      </c>
      <c r="J14" s="4">
        <v>12849.391</v>
      </c>
      <c r="K14" s="4">
        <f t="shared" si="1"/>
        <v>2.0234422</v>
      </c>
      <c r="L14" s="4">
        <f t="shared" si="2"/>
        <v>2.256916301</v>
      </c>
      <c r="M14" s="4">
        <f t="shared" si="3"/>
        <v>0.2334741001</v>
      </c>
      <c r="N14" s="4">
        <f t="shared" si="4"/>
        <v>86.8044731</v>
      </c>
    </row>
    <row r="15">
      <c r="A15" s="3" t="s">
        <v>9</v>
      </c>
      <c r="B15" s="3" t="s">
        <v>52</v>
      </c>
      <c r="C15" s="4">
        <v>1.0</v>
      </c>
      <c r="D15" s="6">
        <v>4.0</v>
      </c>
      <c r="E15" s="6" t="s">
        <v>41</v>
      </c>
      <c r="F15" s="4">
        <v>660.0</v>
      </c>
      <c r="G15" s="4">
        <v>227.0</v>
      </c>
      <c r="H15" s="4">
        <v>721.0</v>
      </c>
      <c r="I15" s="4">
        <f>303-4</f>
        <v>299</v>
      </c>
      <c r="J15" s="4">
        <v>183043.599</v>
      </c>
      <c r="K15" s="4">
        <f t="shared" si="1"/>
        <v>1.2401417</v>
      </c>
      <c r="L15" s="4">
        <f t="shared" si="2"/>
        <v>1.633490609</v>
      </c>
      <c r="M15" s="4">
        <f t="shared" si="3"/>
        <v>0.3933489092</v>
      </c>
      <c r="N15" s="4">
        <f t="shared" si="4"/>
        <v>7.195993872</v>
      </c>
    </row>
    <row r="16">
      <c r="A16" s="3" t="s">
        <v>9</v>
      </c>
      <c r="B16" s="3" t="s">
        <v>53</v>
      </c>
      <c r="C16" s="4">
        <v>1.0</v>
      </c>
      <c r="D16" s="6">
        <v>4.0</v>
      </c>
      <c r="E16" s="6" t="s">
        <v>54</v>
      </c>
      <c r="F16" s="4">
        <v>884.0</v>
      </c>
      <c r="G16" s="4">
        <v>20.0</v>
      </c>
      <c r="H16" s="4">
        <v>482.0</v>
      </c>
      <c r="I16" s="4">
        <v>37.0</v>
      </c>
      <c r="J16" s="4">
        <v>33267.975</v>
      </c>
      <c r="K16" s="4">
        <f t="shared" ref="K16:K21" si="5">1000*(G16/J16)</f>
        <v>0.6011787613</v>
      </c>
      <c r="L16" s="4">
        <f t="shared" ref="L16:L21" si="6">1000*(I16/J16)</f>
        <v>1.112180708</v>
      </c>
      <c r="M16" s="4">
        <f t="shared" si="3"/>
        <v>0.5110019471</v>
      </c>
      <c r="N16" s="4">
        <f t="shared" si="4"/>
        <v>55.60903542</v>
      </c>
    </row>
    <row r="17">
      <c r="A17" s="3" t="s">
        <v>9</v>
      </c>
      <c r="B17" s="3"/>
      <c r="C17" s="4">
        <v>2.0</v>
      </c>
      <c r="D17" s="6">
        <v>4.0</v>
      </c>
      <c r="E17" s="6" t="s">
        <v>54</v>
      </c>
      <c r="F17" s="4">
        <v>884.0</v>
      </c>
      <c r="G17" s="4">
        <v>98.0</v>
      </c>
      <c r="H17" s="4">
        <v>482.0</v>
      </c>
      <c r="I17" s="4">
        <v>134.0</v>
      </c>
      <c r="J17" s="4">
        <v>140351.683</v>
      </c>
      <c r="K17" s="4">
        <f t="shared" si="5"/>
        <v>0.6982459911</v>
      </c>
      <c r="L17" s="4">
        <f t="shared" si="6"/>
        <v>0.9547445185</v>
      </c>
      <c r="M17" s="4">
        <f t="shared" si="3"/>
        <v>0.2564985273</v>
      </c>
      <c r="N17" s="4">
        <f t="shared" si="4"/>
        <v>9.742291005</v>
      </c>
    </row>
    <row r="18">
      <c r="A18" s="3" t="s">
        <v>9</v>
      </c>
      <c r="B18" s="3" t="s">
        <v>55</v>
      </c>
      <c r="C18" s="4">
        <v>1.0</v>
      </c>
      <c r="D18" s="6">
        <v>4.0</v>
      </c>
      <c r="E18" s="6" t="s">
        <v>54</v>
      </c>
      <c r="F18" s="4">
        <v>751.0</v>
      </c>
      <c r="G18" s="4">
        <v>102.0</v>
      </c>
      <c r="H18" s="4">
        <v>650.0</v>
      </c>
      <c r="I18" s="4">
        <v>149.0</v>
      </c>
      <c r="J18" s="4">
        <v>109721.124</v>
      </c>
      <c r="K18" s="4">
        <f t="shared" si="5"/>
        <v>0.9296295579</v>
      </c>
      <c r="L18" s="4">
        <f t="shared" si="6"/>
        <v>1.357988276</v>
      </c>
      <c r="M18" s="4">
        <f t="shared" si="3"/>
        <v>0.4283587179</v>
      </c>
      <c r="N18" s="4">
        <f t="shared" si="4"/>
        <v>13.31361055</v>
      </c>
    </row>
    <row r="19">
      <c r="A19" s="3" t="s">
        <v>9</v>
      </c>
      <c r="B19" s="3"/>
      <c r="C19" s="4">
        <v>2.0</v>
      </c>
      <c r="D19" s="6">
        <v>4.0</v>
      </c>
      <c r="E19" s="6" t="s">
        <v>54</v>
      </c>
      <c r="F19" s="4">
        <v>751.0</v>
      </c>
      <c r="G19" s="4">
        <v>157.0</v>
      </c>
      <c r="H19" s="4">
        <v>650.0</v>
      </c>
      <c r="I19" s="4">
        <v>244.0</v>
      </c>
      <c r="J19" s="4">
        <v>230658.978</v>
      </c>
      <c r="K19" s="4">
        <f t="shared" si="5"/>
        <v>0.6806585261</v>
      </c>
      <c r="L19" s="4">
        <f t="shared" si="6"/>
        <v>1.057838728</v>
      </c>
      <c r="M19" s="4">
        <f t="shared" si="3"/>
        <v>0.3771802024</v>
      </c>
      <c r="N19" s="4">
        <f t="shared" si="4"/>
        <v>6.737826296</v>
      </c>
    </row>
    <row r="20">
      <c r="A20" s="3" t="s">
        <v>9</v>
      </c>
      <c r="B20" s="3"/>
      <c r="C20" s="3" t="s">
        <v>27</v>
      </c>
      <c r="D20" s="6">
        <v>4.0</v>
      </c>
      <c r="E20" s="6" t="s">
        <v>54</v>
      </c>
      <c r="F20" s="4">
        <v>751.0</v>
      </c>
      <c r="G20" s="4">
        <v>293.0</v>
      </c>
      <c r="H20" s="4">
        <v>650.0</v>
      </c>
      <c r="I20" s="4">
        <v>452.0</v>
      </c>
      <c r="J20" s="4">
        <v>533935.547</v>
      </c>
      <c r="K20" s="4">
        <f t="shared" si="5"/>
        <v>0.5487553725</v>
      </c>
      <c r="L20" s="4">
        <f t="shared" si="6"/>
        <v>0.8465441242</v>
      </c>
      <c r="M20" s="4">
        <f t="shared" si="3"/>
        <v>0.2977887516</v>
      </c>
      <c r="N20" s="4">
        <f t="shared" si="4"/>
        <v>2.889229093</v>
      </c>
    </row>
    <row r="21">
      <c r="A21" s="3" t="s">
        <v>15</v>
      </c>
      <c r="B21" s="3" t="s">
        <v>56</v>
      </c>
      <c r="C21" s="4">
        <v>1.0</v>
      </c>
      <c r="D21" s="6">
        <v>4.0</v>
      </c>
      <c r="E21" s="6" t="s">
        <v>54</v>
      </c>
      <c r="F21" s="3" t="s">
        <v>31</v>
      </c>
      <c r="G21" s="4">
        <v>80.0</v>
      </c>
      <c r="H21" s="3" t="s">
        <v>31</v>
      </c>
      <c r="I21" s="4">
        <v>88.0</v>
      </c>
      <c r="J21" s="4">
        <v>533935.547</v>
      </c>
      <c r="K21" s="4">
        <f t="shared" si="5"/>
        <v>0.1498308184</v>
      </c>
      <c r="L21" s="4">
        <f t="shared" si="6"/>
        <v>0.1648139003</v>
      </c>
      <c r="M21" s="4">
        <f t="shared" si="3"/>
        <v>0.01498308184</v>
      </c>
      <c r="N21" s="4">
        <f t="shared" si="4"/>
        <v>2.060173754</v>
      </c>
    </row>
    <row r="22">
      <c r="N22" s="4"/>
    </row>
    <row r="23">
      <c r="N23" s="4"/>
    </row>
    <row r="24">
      <c r="N24" s="4"/>
    </row>
    <row r="25">
      <c r="N25" s="4"/>
    </row>
    <row r="26">
      <c r="N26" s="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>
      <c r="A2" s="3" t="s">
        <v>0</v>
      </c>
      <c r="B2" s="3" t="s">
        <v>1</v>
      </c>
      <c r="C2" s="3" t="s">
        <v>2</v>
      </c>
      <c r="D2" s="3" t="s">
        <v>5</v>
      </c>
      <c r="E2" s="3" t="s">
        <v>6</v>
      </c>
      <c r="F2" s="3" t="s">
        <v>7</v>
      </c>
      <c r="G2" s="3" t="s">
        <v>8</v>
      </c>
      <c r="H2" s="3"/>
      <c r="I2" s="3"/>
      <c r="J2" s="3"/>
      <c r="K2" s="3"/>
      <c r="L2" s="3"/>
      <c r="M2" s="3"/>
      <c r="N2" s="3"/>
      <c r="O2" s="3"/>
    </row>
    <row r="3">
      <c r="A3" s="3" t="s">
        <v>9</v>
      </c>
      <c r="B3" s="3" t="s">
        <v>10</v>
      </c>
      <c r="C3" s="4">
        <v>1.0</v>
      </c>
      <c r="D3" s="4">
        <v>662.0</v>
      </c>
      <c r="E3" s="4">
        <v>262.0</v>
      </c>
      <c r="F3" s="4">
        <v>177011.847</v>
      </c>
      <c r="G3" s="4">
        <f t="shared" ref="G3:G17" si="1">(E3/F3)*1000</f>
        <v>1.480126921</v>
      </c>
      <c r="H3" s="3"/>
      <c r="I3" s="3"/>
      <c r="J3" s="3"/>
      <c r="K3" s="3"/>
      <c r="L3" s="3"/>
      <c r="M3" s="3"/>
      <c r="N3" s="3"/>
      <c r="O3" s="3"/>
    </row>
    <row r="4">
      <c r="A4" s="3" t="s">
        <v>9</v>
      </c>
      <c r="B4" s="3" t="s">
        <v>12</v>
      </c>
      <c r="C4" s="4">
        <v>1.0</v>
      </c>
      <c r="D4" s="4">
        <v>707.0</v>
      </c>
      <c r="E4" s="4">
        <v>239.0</v>
      </c>
      <c r="F4" s="4">
        <v>107707.053</v>
      </c>
      <c r="G4" s="4">
        <f t="shared" si="1"/>
        <v>2.21898189</v>
      </c>
      <c r="H4" s="3"/>
      <c r="I4" s="3"/>
      <c r="J4" s="3"/>
      <c r="K4" s="3"/>
      <c r="L4" s="3"/>
      <c r="M4" s="3"/>
      <c r="N4" s="3"/>
      <c r="O4" s="3"/>
    </row>
    <row r="5">
      <c r="A5" s="3" t="s">
        <v>9</v>
      </c>
      <c r="B5" s="3"/>
      <c r="C5" s="4">
        <v>2.0</v>
      </c>
      <c r="D5" s="4">
        <v>707.0</v>
      </c>
      <c r="E5" s="4">
        <v>39.0</v>
      </c>
      <c r="F5" s="4">
        <v>18041.074</v>
      </c>
      <c r="G5" s="4">
        <f t="shared" si="1"/>
        <v>2.16173383</v>
      </c>
      <c r="H5" s="3"/>
      <c r="I5" s="3"/>
      <c r="J5" s="3"/>
      <c r="K5" s="3"/>
      <c r="L5" s="3"/>
      <c r="M5" s="3"/>
      <c r="N5" s="3"/>
      <c r="O5" s="3"/>
    </row>
    <row r="6">
      <c r="A6" s="3" t="s">
        <v>9</v>
      </c>
      <c r="B6" s="3" t="s">
        <v>13</v>
      </c>
      <c r="C6" s="4">
        <v>1.0</v>
      </c>
      <c r="D6" s="4">
        <v>692.0</v>
      </c>
      <c r="E6" s="4">
        <v>207.0</v>
      </c>
      <c r="F6" s="4">
        <v>91283.083</v>
      </c>
      <c r="G6" s="4">
        <f t="shared" si="1"/>
        <v>2.267670999</v>
      </c>
      <c r="H6" s="3"/>
      <c r="I6" s="3"/>
      <c r="J6" s="3"/>
      <c r="K6" s="3"/>
      <c r="L6" s="3"/>
      <c r="M6" s="3"/>
      <c r="N6" s="3"/>
      <c r="O6" s="3"/>
    </row>
    <row r="7">
      <c r="A7" s="3" t="s">
        <v>9</v>
      </c>
      <c r="B7" s="3"/>
      <c r="C7" s="4">
        <v>2.0</v>
      </c>
      <c r="D7" s="4">
        <v>692.0</v>
      </c>
      <c r="E7" s="4">
        <v>47.0</v>
      </c>
      <c r="F7" s="4">
        <v>26174.605</v>
      </c>
      <c r="G7" s="4">
        <f t="shared" si="1"/>
        <v>1.795633592</v>
      </c>
      <c r="H7" s="3"/>
      <c r="I7" s="3"/>
      <c r="J7" s="3"/>
      <c r="K7" s="3"/>
      <c r="L7" s="3"/>
      <c r="M7" s="3"/>
      <c r="N7" s="3"/>
      <c r="O7" s="3"/>
    </row>
    <row r="8">
      <c r="A8" s="3" t="s">
        <v>9</v>
      </c>
      <c r="B8" s="3" t="s">
        <v>14</v>
      </c>
      <c r="C8" s="4">
        <v>1.0</v>
      </c>
      <c r="D8" s="4">
        <v>631.0</v>
      </c>
      <c r="E8" s="4">
        <v>245.0</v>
      </c>
      <c r="F8" s="4">
        <v>251831.8</v>
      </c>
      <c r="G8" s="4">
        <f t="shared" si="1"/>
        <v>0.9728715754</v>
      </c>
      <c r="H8" s="3"/>
      <c r="I8" s="3"/>
      <c r="J8" s="3"/>
      <c r="K8" s="3"/>
      <c r="L8" s="3"/>
      <c r="M8" s="3"/>
      <c r="N8" s="3"/>
      <c r="O8" s="3"/>
    </row>
    <row r="9">
      <c r="A9" s="3" t="s">
        <v>15</v>
      </c>
      <c r="B9" s="3" t="s">
        <v>16</v>
      </c>
      <c r="C9" s="4">
        <v>1.0</v>
      </c>
      <c r="D9" s="4">
        <v>617.0</v>
      </c>
      <c r="E9" s="4">
        <v>251.0</v>
      </c>
      <c r="F9" s="4">
        <v>240608.633</v>
      </c>
      <c r="G9" s="4">
        <f t="shared" si="1"/>
        <v>1.043187839</v>
      </c>
      <c r="H9" s="3"/>
      <c r="I9" s="3"/>
      <c r="J9" s="3"/>
      <c r="K9" s="3"/>
      <c r="L9" s="3"/>
      <c r="M9" s="3"/>
      <c r="N9" s="3"/>
      <c r="O9" s="3"/>
    </row>
    <row r="10">
      <c r="A10" s="3" t="s">
        <v>15</v>
      </c>
      <c r="B10" s="3" t="s">
        <v>17</v>
      </c>
      <c r="C10" s="4">
        <v>1.0</v>
      </c>
      <c r="D10" s="4">
        <v>661.0</v>
      </c>
      <c r="E10" s="4">
        <v>145.0</v>
      </c>
      <c r="F10" s="4">
        <v>214132.011</v>
      </c>
      <c r="G10" s="4">
        <f t="shared" si="1"/>
        <v>0.6771523759</v>
      </c>
      <c r="H10" s="3"/>
      <c r="I10" s="3"/>
      <c r="J10" s="3"/>
      <c r="K10" s="3"/>
      <c r="L10" s="3"/>
      <c r="M10" s="3"/>
      <c r="N10" s="3"/>
      <c r="O10" s="3"/>
    </row>
    <row r="11">
      <c r="A11" s="3" t="s">
        <v>15</v>
      </c>
      <c r="B11" s="3" t="s">
        <v>18</v>
      </c>
      <c r="C11" s="4">
        <v>1.0</v>
      </c>
      <c r="D11" s="4">
        <v>617.0</v>
      </c>
      <c r="E11" s="4">
        <v>125.0</v>
      </c>
      <c r="F11" s="4">
        <v>249297.38</v>
      </c>
      <c r="G11" s="4">
        <f t="shared" si="1"/>
        <v>0.5014092005</v>
      </c>
      <c r="H11" s="3"/>
      <c r="I11" s="3"/>
      <c r="J11" s="3"/>
      <c r="K11" s="3"/>
      <c r="L11" s="3"/>
      <c r="M11" s="3"/>
      <c r="N11" s="3"/>
      <c r="O11" s="3"/>
    </row>
    <row r="12">
      <c r="A12" s="3" t="s">
        <v>15</v>
      </c>
      <c r="B12" s="3" t="s">
        <v>19</v>
      </c>
      <c r="C12" s="4">
        <v>1.0</v>
      </c>
      <c r="D12" s="4">
        <v>661.0</v>
      </c>
      <c r="E12" s="4">
        <v>167.0</v>
      </c>
      <c r="F12" s="4">
        <v>260730.833</v>
      </c>
      <c r="G12" s="4">
        <f t="shared" si="1"/>
        <v>0.6405072928</v>
      </c>
      <c r="H12" s="3"/>
      <c r="I12" s="3"/>
      <c r="J12" s="3"/>
      <c r="K12" s="3"/>
      <c r="L12" s="3"/>
      <c r="M12" s="3"/>
      <c r="N12" s="3"/>
      <c r="O12" s="3"/>
    </row>
    <row r="13">
      <c r="A13" s="3" t="s">
        <v>15</v>
      </c>
      <c r="B13" s="3" t="s">
        <v>20</v>
      </c>
      <c r="C13" s="4">
        <v>1.0</v>
      </c>
      <c r="D13" s="4">
        <v>662.0</v>
      </c>
      <c r="E13" s="4">
        <v>80.0</v>
      </c>
      <c r="F13" s="4">
        <v>272764.564</v>
      </c>
      <c r="G13" s="4">
        <f t="shared" si="1"/>
        <v>0.29329323</v>
      </c>
      <c r="H13" s="3"/>
      <c r="I13" s="3"/>
      <c r="J13" s="3"/>
      <c r="K13" s="3"/>
      <c r="L13" s="3"/>
      <c r="M13" s="3"/>
      <c r="N13" s="3"/>
      <c r="O13" s="3"/>
    </row>
    <row r="14">
      <c r="A14" s="3" t="s">
        <v>15</v>
      </c>
      <c r="B14" s="3" t="s">
        <v>21</v>
      </c>
      <c r="C14" s="4">
        <v>1.0</v>
      </c>
      <c r="D14" s="4">
        <v>660.0</v>
      </c>
      <c r="E14" s="4">
        <f>143-2</f>
        <v>141</v>
      </c>
      <c r="F14" s="4">
        <v>243661.255</v>
      </c>
      <c r="G14" s="4">
        <f t="shared" si="1"/>
        <v>0.5786722226</v>
      </c>
      <c r="H14" s="3"/>
      <c r="I14" s="3"/>
      <c r="J14" s="3"/>
      <c r="K14" s="3"/>
      <c r="L14" s="3"/>
      <c r="M14" s="3"/>
      <c r="N14" s="3"/>
      <c r="O14" s="3"/>
    </row>
    <row r="15">
      <c r="A15" s="3" t="s">
        <v>15</v>
      </c>
      <c r="B15" s="3" t="s">
        <v>22</v>
      </c>
      <c r="C15" s="4">
        <v>1.0</v>
      </c>
      <c r="D15" s="4">
        <v>676.0</v>
      </c>
      <c r="E15" s="4">
        <v>74.0</v>
      </c>
      <c r="F15" s="4">
        <v>276580.811</v>
      </c>
      <c r="G15" s="4">
        <f t="shared" si="1"/>
        <v>0.267552907</v>
      </c>
      <c r="H15" s="3"/>
      <c r="I15" s="3"/>
      <c r="J15" s="3"/>
      <c r="K15" s="3"/>
      <c r="L15" s="3"/>
      <c r="M15" s="3"/>
      <c r="N15" s="3"/>
      <c r="O15" s="3"/>
    </row>
    <row r="16">
      <c r="A16" s="3" t="s">
        <v>15</v>
      </c>
      <c r="B16" s="3" t="s">
        <v>23</v>
      </c>
      <c r="C16" s="4">
        <v>1.0</v>
      </c>
      <c r="D16" s="4">
        <v>647.0</v>
      </c>
      <c r="E16" s="4">
        <v>132.0</v>
      </c>
      <c r="F16" s="4">
        <v>139633.119</v>
      </c>
      <c r="G16" s="4">
        <f t="shared" si="1"/>
        <v>0.9453344661</v>
      </c>
      <c r="H16" s="3"/>
      <c r="I16" s="3"/>
      <c r="J16" s="3"/>
      <c r="K16" s="3"/>
      <c r="L16" s="3"/>
      <c r="M16" s="3"/>
      <c r="N16" s="3"/>
      <c r="O16" s="3"/>
    </row>
    <row r="17">
      <c r="A17" s="3" t="s">
        <v>15</v>
      </c>
      <c r="B17" s="3" t="s">
        <v>24</v>
      </c>
      <c r="C17" s="4">
        <v>1.0</v>
      </c>
      <c r="D17" s="4">
        <v>661.0</v>
      </c>
      <c r="E17" s="4">
        <v>128.0</v>
      </c>
      <c r="F17" s="4">
        <v>171757.668</v>
      </c>
      <c r="G17" s="4">
        <f t="shared" si="1"/>
        <v>0.7452360147</v>
      </c>
      <c r="H17" s="3"/>
      <c r="I17" s="3"/>
      <c r="J17" s="3"/>
      <c r="K17" s="3"/>
      <c r="L17" s="3"/>
      <c r="M17" s="3"/>
      <c r="N17" s="3"/>
      <c r="O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>
      <c r="A19" s="3" t="s">
        <v>58</v>
      </c>
      <c r="B19" s="3"/>
      <c r="C19" s="3" t="s">
        <v>2</v>
      </c>
      <c r="D19" s="3" t="s">
        <v>32</v>
      </c>
      <c r="E19" s="3" t="s">
        <v>6</v>
      </c>
      <c r="F19" s="3" t="s">
        <v>34</v>
      </c>
      <c r="G19" s="3" t="s">
        <v>6</v>
      </c>
      <c r="H19" s="3" t="s">
        <v>7</v>
      </c>
      <c r="I19" s="3" t="s">
        <v>36</v>
      </c>
      <c r="J19" s="3" t="s">
        <v>37</v>
      </c>
      <c r="K19" s="8" t="s">
        <v>39</v>
      </c>
      <c r="L19" s="3"/>
      <c r="M19" s="3"/>
      <c r="N19" s="3"/>
      <c r="O19" s="3"/>
    </row>
    <row r="20">
      <c r="A20" s="3" t="s">
        <v>15</v>
      </c>
      <c r="B20" s="3" t="s">
        <v>40</v>
      </c>
      <c r="C20" s="4">
        <v>1.0</v>
      </c>
      <c r="D20" s="4">
        <v>652.0</v>
      </c>
      <c r="E20" s="4">
        <v>59.0</v>
      </c>
      <c r="F20" s="4">
        <v>666.0</v>
      </c>
      <c r="G20" s="4">
        <v>102.0</v>
      </c>
      <c r="H20" s="4">
        <v>212817.192</v>
      </c>
      <c r="I20" s="4">
        <f t="shared" ref="I20:I33" si="2">(E20/H20)*1000</f>
        <v>0.2772332416</v>
      </c>
      <c r="J20" s="4">
        <f t="shared" ref="J20:J33" si="3">(G20/H20)*1000</f>
        <v>0.4792845871</v>
      </c>
      <c r="K20" s="4">
        <f t="shared" ref="K20:K33" si="4">1000000*(G20/E20)/H20</f>
        <v>8.123467578</v>
      </c>
      <c r="L20" s="3"/>
      <c r="M20" s="3"/>
      <c r="N20" s="3"/>
      <c r="O20" s="3"/>
    </row>
    <row r="21">
      <c r="A21" s="3" t="s">
        <v>15</v>
      </c>
      <c r="B21" s="3" t="s">
        <v>42</v>
      </c>
      <c r="C21" s="4">
        <v>1.0</v>
      </c>
      <c r="D21" s="4">
        <v>794.0</v>
      </c>
      <c r="E21" s="4">
        <v>112.0</v>
      </c>
      <c r="F21" s="4">
        <v>675.0</v>
      </c>
      <c r="G21" s="4">
        <v>176.0</v>
      </c>
      <c r="H21" s="4">
        <v>260386.169</v>
      </c>
      <c r="I21" s="4">
        <f t="shared" si="2"/>
        <v>0.430130373</v>
      </c>
      <c r="J21" s="4">
        <f t="shared" si="3"/>
        <v>0.6759191576</v>
      </c>
      <c r="K21" s="4">
        <f t="shared" si="4"/>
        <v>6.034992479</v>
      </c>
      <c r="L21" s="3"/>
      <c r="M21" s="3"/>
      <c r="N21" s="3"/>
      <c r="O21" s="3"/>
    </row>
    <row r="22">
      <c r="A22" s="3" t="s">
        <v>15</v>
      </c>
      <c r="B22" s="3" t="s">
        <v>43</v>
      </c>
      <c r="C22" s="4">
        <v>1.0</v>
      </c>
      <c r="D22" s="4">
        <v>675.0</v>
      </c>
      <c r="E22" s="4">
        <v>138.0</v>
      </c>
      <c r="F22" s="3" t="s">
        <v>31</v>
      </c>
      <c r="G22" s="4">
        <v>162.0</v>
      </c>
      <c r="H22" s="4">
        <v>281250.0</v>
      </c>
      <c r="I22" s="4">
        <f t="shared" si="2"/>
        <v>0.4906666667</v>
      </c>
      <c r="J22" s="4">
        <f t="shared" si="3"/>
        <v>0.576</v>
      </c>
      <c r="K22" s="4">
        <f t="shared" si="4"/>
        <v>4.173913043</v>
      </c>
      <c r="L22" s="3"/>
      <c r="M22" s="3"/>
      <c r="N22" s="8" t="s">
        <v>59</v>
      </c>
      <c r="O22" s="3"/>
    </row>
    <row r="23">
      <c r="A23" s="3" t="s">
        <v>15</v>
      </c>
      <c r="B23" s="3" t="s">
        <v>44</v>
      </c>
      <c r="C23" s="4">
        <v>1.0</v>
      </c>
      <c r="D23" s="3" t="s">
        <v>31</v>
      </c>
      <c r="E23" s="4">
        <v>52.0</v>
      </c>
      <c r="F23" s="3" t="s">
        <v>31</v>
      </c>
      <c r="G23" s="4">
        <v>58.0</v>
      </c>
      <c r="H23" s="4">
        <v>248932.868</v>
      </c>
      <c r="I23" s="4">
        <f t="shared" si="2"/>
        <v>0.2088916599</v>
      </c>
      <c r="J23" s="4">
        <f t="shared" si="3"/>
        <v>0.2329945437</v>
      </c>
      <c r="K23" s="4">
        <f t="shared" si="4"/>
        <v>4.480664303</v>
      </c>
      <c r="L23" s="3"/>
      <c r="M23" s="3"/>
      <c r="N23" s="8" t="s">
        <v>59</v>
      </c>
      <c r="O23" s="3"/>
    </row>
    <row r="24">
      <c r="A24" s="3" t="s">
        <v>15</v>
      </c>
      <c r="B24" s="3" t="s">
        <v>45</v>
      </c>
      <c r="C24" s="4">
        <v>1.0</v>
      </c>
      <c r="D24" s="4">
        <v>943.0</v>
      </c>
      <c r="E24" s="4">
        <v>226.0</v>
      </c>
      <c r="F24" s="3" t="s">
        <v>31</v>
      </c>
      <c r="G24" s="4">
        <v>236.0</v>
      </c>
      <c r="H24" s="4">
        <v>281250.0</v>
      </c>
      <c r="I24" s="4">
        <f t="shared" si="2"/>
        <v>0.8035555556</v>
      </c>
      <c r="J24" s="4">
        <f t="shared" si="3"/>
        <v>0.8391111111</v>
      </c>
      <c r="K24" s="4">
        <f t="shared" si="4"/>
        <v>3.712881023</v>
      </c>
      <c r="L24" s="3"/>
      <c r="M24" s="3"/>
      <c r="N24" s="3"/>
      <c r="O24" s="3"/>
    </row>
    <row r="25">
      <c r="A25" s="3" t="s">
        <v>15</v>
      </c>
      <c r="B25" s="3" t="s">
        <v>46</v>
      </c>
      <c r="C25" s="4">
        <v>1.0</v>
      </c>
      <c r="D25" s="3" t="s">
        <v>31</v>
      </c>
      <c r="E25" s="4">
        <v>222.0</v>
      </c>
      <c r="F25" s="3" t="s">
        <v>47</v>
      </c>
      <c r="G25" s="4">
        <v>245.0</v>
      </c>
      <c r="H25" s="4">
        <v>281250.0</v>
      </c>
      <c r="I25" s="4">
        <f t="shared" si="2"/>
        <v>0.7893333333</v>
      </c>
      <c r="J25" s="4">
        <f t="shared" si="3"/>
        <v>0.8711111111</v>
      </c>
      <c r="K25" s="4">
        <f t="shared" si="4"/>
        <v>3.923923924</v>
      </c>
      <c r="L25" s="3"/>
      <c r="M25" s="3"/>
      <c r="N25" s="3"/>
      <c r="O25" s="3"/>
    </row>
    <row r="26">
      <c r="A26" s="3" t="s">
        <v>9</v>
      </c>
      <c r="B26" s="3" t="s">
        <v>48</v>
      </c>
      <c r="C26" s="4">
        <v>1.0</v>
      </c>
      <c r="D26" s="4">
        <v>750.0</v>
      </c>
      <c r="E26" s="4">
        <v>127.0</v>
      </c>
      <c r="F26" s="4">
        <v>616.0</v>
      </c>
      <c r="G26" s="4">
        <v>147.0</v>
      </c>
      <c r="H26" s="4">
        <v>142841.041</v>
      </c>
      <c r="I26" s="4">
        <f t="shared" si="2"/>
        <v>0.8891002132</v>
      </c>
      <c r="J26" s="4">
        <f t="shared" si="3"/>
        <v>1.029115995</v>
      </c>
      <c r="K26" s="4">
        <f t="shared" si="4"/>
        <v>8.103275549</v>
      </c>
      <c r="L26" s="3"/>
      <c r="M26" s="3"/>
      <c r="N26" s="3"/>
      <c r="O26" s="3"/>
    </row>
    <row r="27">
      <c r="A27" s="3" t="s">
        <v>9</v>
      </c>
      <c r="B27" s="3" t="s">
        <v>49</v>
      </c>
      <c r="C27" s="4">
        <v>1.0</v>
      </c>
      <c r="D27" s="4">
        <v>795.0</v>
      </c>
      <c r="E27" s="4">
        <v>101.0</v>
      </c>
      <c r="F27" s="4">
        <v>721.0</v>
      </c>
      <c r="G27" s="4">
        <f>131-2</f>
        <v>129</v>
      </c>
      <c r="H27" s="4">
        <v>135893.315</v>
      </c>
      <c r="I27" s="4">
        <f t="shared" si="2"/>
        <v>0.7432300846</v>
      </c>
      <c r="J27" s="4">
        <f t="shared" si="3"/>
        <v>0.9492740684</v>
      </c>
      <c r="K27" s="4">
        <f t="shared" si="4"/>
        <v>9.398753153</v>
      </c>
      <c r="L27" s="3"/>
      <c r="M27" s="3"/>
      <c r="N27" s="3"/>
      <c r="O27" s="3"/>
    </row>
    <row r="28">
      <c r="A28" s="3" t="s">
        <v>9</v>
      </c>
      <c r="B28" s="3" t="s">
        <v>50</v>
      </c>
      <c r="C28" s="4">
        <v>1.0</v>
      </c>
      <c r="D28" s="4">
        <v>721.0</v>
      </c>
      <c r="E28" s="4">
        <v>250.0</v>
      </c>
      <c r="F28" s="4">
        <v>721.0</v>
      </c>
      <c r="G28" s="4">
        <v>306.0</v>
      </c>
      <c r="H28" s="4">
        <v>194366.276</v>
      </c>
      <c r="I28" s="4">
        <f t="shared" si="2"/>
        <v>1.286231362</v>
      </c>
      <c r="J28" s="4">
        <f t="shared" si="3"/>
        <v>1.574347188</v>
      </c>
      <c r="K28" s="4">
        <f t="shared" si="4"/>
        <v>6.297388751</v>
      </c>
      <c r="L28" s="3"/>
      <c r="M28" s="3"/>
      <c r="N28" s="3"/>
      <c r="O28" s="3"/>
    </row>
    <row r="29">
      <c r="A29" s="3" t="s">
        <v>9</v>
      </c>
      <c r="B29" s="3" t="s">
        <v>50</v>
      </c>
      <c r="C29" s="4">
        <v>2.0</v>
      </c>
      <c r="D29" s="4">
        <v>721.0</v>
      </c>
      <c r="E29" s="4">
        <v>109.0</v>
      </c>
      <c r="F29" s="4">
        <v>721.0</v>
      </c>
      <c r="G29" s="4">
        <v>124.0</v>
      </c>
      <c r="H29" s="4">
        <v>50620.526</v>
      </c>
      <c r="I29" s="4">
        <f t="shared" si="2"/>
        <v>2.153276716</v>
      </c>
      <c r="J29" s="4">
        <f t="shared" si="3"/>
        <v>2.4495992</v>
      </c>
      <c r="K29" s="4">
        <f t="shared" si="4"/>
        <v>22.47338716</v>
      </c>
      <c r="L29" s="3"/>
      <c r="M29" s="3"/>
      <c r="N29" s="3"/>
      <c r="O29" s="3"/>
    </row>
    <row r="30">
      <c r="A30" s="3" t="s">
        <v>9</v>
      </c>
      <c r="B30" s="3" t="s">
        <v>50</v>
      </c>
      <c r="C30" s="4">
        <v>3.0</v>
      </c>
      <c r="D30" s="4">
        <v>721.0</v>
      </c>
      <c r="E30" s="4">
        <v>65.0</v>
      </c>
      <c r="F30" s="4">
        <v>721.0</v>
      </c>
      <c r="G30" s="4">
        <v>85.0</v>
      </c>
      <c r="H30" s="4">
        <v>36386.043</v>
      </c>
      <c r="I30" s="4">
        <f t="shared" si="2"/>
        <v>1.786399252</v>
      </c>
      <c r="J30" s="4">
        <f t="shared" si="3"/>
        <v>2.33606056</v>
      </c>
      <c r="K30" s="4">
        <f t="shared" si="4"/>
        <v>35.93939324</v>
      </c>
      <c r="L30" s="3"/>
      <c r="M30" s="3"/>
      <c r="N30" s="3"/>
      <c r="O30" s="3"/>
    </row>
    <row r="31">
      <c r="A31" s="3" t="s">
        <v>9</v>
      </c>
      <c r="B31" s="3" t="s">
        <v>51</v>
      </c>
      <c r="C31" s="4">
        <v>1.0</v>
      </c>
      <c r="D31" s="4">
        <v>721.0</v>
      </c>
      <c r="E31" s="4">
        <v>134.0</v>
      </c>
      <c r="F31" s="4">
        <v>660.0</v>
      </c>
      <c r="G31" s="4">
        <v>172.0</v>
      </c>
      <c r="H31" s="4">
        <v>96669.495</v>
      </c>
      <c r="I31" s="4">
        <f t="shared" si="2"/>
        <v>1.386166339</v>
      </c>
      <c r="J31" s="4">
        <f t="shared" si="3"/>
        <v>1.779258286</v>
      </c>
      <c r="K31" s="4">
        <f t="shared" si="4"/>
        <v>13.27804691</v>
      </c>
      <c r="L31" s="3"/>
      <c r="M31" s="3"/>
      <c r="N31" s="3"/>
      <c r="O31" s="3"/>
    </row>
    <row r="32">
      <c r="A32" s="3" t="s">
        <v>9</v>
      </c>
      <c r="B32" s="3" t="s">
        <v>51</v>
      </c>
      <c r="C32" s="4">
        <v>2.0</v>
      </c>
      <c r="D32" s="4">
        <v>721.0</v>
      </c>
      <c r="E32" s="4">
        <v>26.0</v>
      </c>
      <c r="F32" s="4">
        <v>660.0</v>
      </c>
      <c r="G32" s="4">
        <v>29.0</v>
      </c>
      <c r="H32" s="4">
        <v>12849.391</v>
      </c>
      <c r="I32" s="4">
        <f t="shared" si="2"/>
        <v>2.0234422</v>
      </c>
      <c r="J32" s="4">
        <f t="shared" si="3"/>
        <v>2.256916301</v>
      </c>
      <c r="K32" s="4">
        <f t="shared" si="4"/>
        <v>86.8044731</v>
      </c>
      <c r="L32" s="3"/>
      <c r="M32" s="3"/>
      <c r="N32" s="3"/>
      <c r="O32" s="3"/>
    </row>
    <row r="33">
      <c r="A33" s="3" t="s">
        <v>9</v>
      </c>
      <c r="B33" s="3" t="s">
        <v>52</v>
      </c>
      <c r="C33" s="4">
        <v>1.0</v>
      </c>
      <c r="D33" s="4">
        <v>660.0</v>
      </c>
      <c r="E33" s="4">
        <v>227.0</v>
      </c>
      <c r="F33" s="4">
        <v>721.0</v>
      </c>
      <c r="G33" s="4">
        <f>303-4</f>
        <v>299</v>
      </c>
      <c r="H33" s="4">
        <v>183043.599</v>
      </c>
      <c r="I33" s="4">
        <f t="shared" si="2"/>
        <v>1.2401417</v>
      </c>
      <c r="J33" s="4">
        <f t="shared" si="3"/>
        <v>1.633490609</v>
      </c>
      <c r="K33" s="4">
        <f t="shared" si="4"/>
        <v>7.195993872</v>
      </c>
      <c r="L33" s="3"/>
      <c r="M33" s="3"/>
      <c r="N33" s="3"/>
      <c r="O33" s="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3" t="s">
        <v>0</v>
      </c>
      <c r="B2" s="3" t="s">
        <v>1</v>
      </c>
      <c r="C2" s="3" t="s">
        <v>2</v>
      </c>
      <c r="D2" s="3" t="s">
        <v>5</v>
      </c>
      <c r="E2" s="3" t="s">
        <v>6</v>
      </c>
      <c r="F2" s="3" t="s">
        <v>7</v>
      </c>
      <c r="G2" s="3" t="s">
        <v>8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3" t="s">
        <v>9</v>
      </c>
      <c r="B3" s="3" t="s">
        <v>25</v>
      </c>
      <c r="C3" s="4">
        <v>1.0</v>
      </c>
      <c r="D3" s="4">
        <v>857.0</v>
      </c>
      <c r="E3" s="4">
        <v>31.0</v>
      </c>
      <c r="F3" s="4">
        <v>25760.204</v>
      </c>
      <c r="G3" s="4">
        <f t="shared" ref="G3:G15" si="1">1000*(E3/F3)</f>
        <v>1.203406619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3" t="s">
        <v>9</v>
      </c>
      <c r="B4" s="3" t="s">
        <v>25</v>
      </c>
      <c r="C4" s="4">
        <v>2.0</v>
      </c>
      <c r="D4" s="4">
        <v>857.0</v>
      </c>
      <c r="E4" s="4">
        <v>63.0</v>
      </c>
      <c r="F4" s="4">
        <v>94413.489</v>
      </c>
      <c r="G4" s="4">
        <f t="shared" si="1"/>
        <v>0.6672775328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 t="s">
        <v>9</v>
      </c>
      <c r="B5" s="3" t="s">
        <v>25</v>
      </c>
      <c r="C5" s="4">
        <v>3.0</v>
      </c>
      <c r="D5" s="4">
        <v>857.0</v>
      </c>
      <c r="E5" s="4">
        <v>106.0</v>
      </c>
      <c r="F5" s="4">
        <v>153714.985</v>
      </c>
      <c r="G5" s="4">
        <f t="shared" si="1"/>
        <v>0.689587941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 t="s">
        <v>9</v>
      </c>
      <c r="B6" s="3" t="s">
        <v>25</v>
      </c>
      <c r="C6" s="4">
        <v>4.0</v>
      </c>
      <c r="D6" s="4">
        <v>857.0</v>
      </c>
      <c r="E6" s="4">
        <v>28.0</v>
      </c>
      <c r="F6" s="4">
        <v>63035.131</v>
      </c>
      <c r="G6" s="4">
        <f t="shared" si="1"/>
        <v>0.4441967448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 t="s">
        <v>9</v>
      </c>
      <c r="B7" s="3"/>
      <c r="C7" s="3" t="s">
        <v>27</v>
      </c>
      <c r="D7" s="4">
        <v>857.0</v>
      </c>
      <c r="E7" s="4">
        <v>262.0</v>
      </c>
      <c r="F7" s="4">
        <v>533386.737</v>
      </c>
      <c r="G7" s="4">
        <f t="shared" si="1"/>
        <v>0.4912008151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 t="s">
        <v>9</v>
      </c>
      <c r="B8" s="3" t="s">
        <v>28</v>
      </c>
      <c r="C8" s="4">
        <v>1.0</v>
      </c>
      <c r="D8" s="4">
        <v>841.0</v>
      </c>
      <c r="E8" s="4">
        <v>134.0</v>
      </c>
      <c r="F8" s="4">
        <v>131218.225</v>
      </c>
      <c r="G8" s="4">
        <f t="shared" si="1"/>
        <v>1.021199609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 t="s">
        <v>9</v>
      </c>
      <c r="B9" s="3" t="s">
        <v>28</v>
      </c>
      <c r="C9" s="4">
        <v>2.0</v>
      </c>
      <c r="D9" s="4">
        <v>841.0</v>
      </c>
      <c r="E9" s="4">
        <v>228.0</v>
      </c>
      <c r="F9" s="4">
        <v>233582.854</v>
      </c>
      <c r="G9" s="4">
        <f t="shared" si="1"/>
        <v>0.9760990419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 t="s">
        <v>9</v>
      </c>
      <c r="B10" s="3"/>
      <c r="C10" s="3" t="s">
        <v>27</v>
      </c>
      <c r="D10" s="4">
        <v>841.0</v>
      </c>
      <c r="E10" s="4">
        <v>398.0</v>
      </c>
      <c r="F10" s="4">
        <v>533386.23</v>
      </c>
      <c r="G10" s="4">
        <f t="shared" si="1"/>
        <v>0.7461759933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 t="s">
        <v>9</v>
      </c>
      <c r="B11" s="3" t="s">
        <v>29</v>
      </c>
      <c r="C11" s="4">
        <v>1.0</v>
      </c>
      <c r="D11" s="4">
        <v>840.0</v>
      </c>
      <c r="E11" s="4">
        <v>161.0</v>
      </c>
      <c r="F11" s="4">
        <v>132938.057</v>
      </c>
      <c r="G11" s="4">
        <f t="shared" si="1"/>
        <v>1.211090365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 t="s">
        <v>9</v>
      </c>
      <c r="B12" s="3" t="s">
        <v>29</v>
      </c>
      <c r="C12" s="4">
        <v>2.0</v>
      </c>
      <c r="D12" s="4">
        <v>840.0</v>
      </c>
      <c r="E12" s="4">
        <v>323.0</v>
      </c>
      <c r="F12" s="4">
        <v>262560.904</v>
      </c>
      <c r="G12" s="4">
        <f t="shared" si="1"/>
        <v>1.230190767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 t="s">
        <v>9</v>
      </c>
      <c r="B13" s="3"/>
      <c r="C13" s="3" t="s">
        <v>27</v>
      </c>
      <c r="D13" s="4">
        <v>840.0</v>
      </c>
      <c r="E13" s="4">
        <v>511.0</v>
      </c>
      <c r="F13" s="4">
        <v>533935.547</v>
      </c>
      <c r="G13" s="4">
        <f t="shared" si="1"/>
        <v>0.9570443528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 t="s">
        <v>15</v>
      </c>
      <c r="B14" s="3" t="s">
        <v>30</v>
      </c>
      <c r="C14" s="4">
        <v>1.0</v>
      </c>
      <c r="D14" s="4">
        <v>874.0</v>
      </c>
      <c r="E14" s="4">
        <v>101.0</v>
      </c>
      <c r="F14" s="4">
        <v>381680.489</v>
      </c>
      <c r="G14" s="4">
        <f t="shared" si="1"/>
        <v>0.2646192376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 t="s">
        <v>15</v>
      </c>
      <c r="B15" s="3"/>
      <c r="C15" s="4">
        <v>2.0</v>
      </c>
      <c r="D15" s="3" t="s">
        <v>31</v>
      </c>
      <c r="E15" s="4">
        <v>35.0</v>
      </c>
      <c r="F15" s="4">
        <v>151367.784</v>
      </c>
      <c r="G15" s="4">
        <f t="shared" si="1"/>
        <v>0.2312248953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8" t="s">
        <v>60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 t="s">
        <v>2</v>
      </c>
      <c r="D18" s="3" t="s">
        <v>61</v>
      </c>
      <c r="E18" s="3" t="s">
        <v>33</v>
      </c>
      <c r="F18" s="3" t="s">
        <v>62</v>
      </c>
      <c r="G18" s="3" t="s">
        <v>35</v>
      </c>
      <c r="H18" s="3" t="s">
        <v>7</v>
      </c>
      <c r="I18" s="3" t="s">
        <v>63</v>
      </c>
      <c r="J18" s="3" t="s">
        <v>64</v>
      </c>
      <c r="K18" s="3" t="s">
        <v>38</v>
      </c>
      <c r="L18" s="8" t="s">
        <v>65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 t="s">
        <v>9</v>
      </c>
      <c r="B19" s="3" t="s">
        <v>53</v>
      </c>
      <c r="C19" s="4">
        <v>1.0</v>
      </c>
      <c r="D19" s="4">
        <v>884.0</v>
      </c>
      <c r="E19" s="4">
        <v>20.0</v>
      </c>
      <c r="F19" s="4">
        <v>482.0</v>
      </c>
      <c r="G19" s="4">
        <v>37.0</v>
      </c>
      <c r="H19" s="4">
        <v>33267.975</v>
      </c>
      <c r="I19" s="4">
        <f t="shared" ref="I19:I24" si="2">1000*(E19/H19)</f>
        <v>0.6011787613</v>
      </c>
      <c r="J19" s="4">
        <f t="shared" ref="J19:J24" si="3">1000*(G19/H19)</f>
        <v>1.112180708</v>
      </c>
      <c r="K19" s="4">
        <f t="shared" ref="K19:K24" si="4">(1000*(G19-E19)/H19)</f>
        <v>0.5110019471</v>
      </c>
      <c r="L19" s="4">
        <f t="shared" ref="L19:L24" si="5">100000*(G19/E19/H19)</f>
        <v>5.560903542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 t="s">
        <v>9</v>
      </c>
      <c r="B20" s="3"/>
      <c r="C20" s="4">
        <v>2.0</v>
      </c>
      <c r="D20" s="4">
        <v>884.0</v>
      </c>
      <c r="E20" s="4">
        <v>98.0</v>
      </c>
      <c r="F20" s="4">
        <v>482.0</v>
      </c>
      <c r="G20" s="4">
        <v>134.0</v>
      </c>
      <c r="H20" s="4">
        <v>140351.683</v>
      </c>
      <c r="I20" s="4">
        <f t="shared" si="2"/>
        <v>0.6982459911</v>
      </c>
      <c r="J20" s="4">
        <f t="shared" si="3"/>
        <v>0.9547445185</v>
      </c>
      <c r="K20" s="4">
        <f t="shared" si="4"/>
        <v>0.2564985273</v>
      </c>
      <c r="L20" s="4">
        <f t="shared" si="5"/>
        <v>0.9742291005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 t="s">
        <v>9</v>
      </c>
      <c r="B21" s="3" t="s">
        <v>55</v>
      </c>
      <c r="C21" s="4">
        <v>1.0</v>
      </c>
      <c r="D21" s="4">
        <v>751.0</v>
      </c>
      <c r="E21" s="4">
        <v>102.0</v>
      </c>
      <c r="F21" s="4">
        <v>650.0</v>
      </c>
      <c r="G21" s="4">
        <v>149.0</v>
      </c>
      <c r="H21" s="4">
        <v>109721.124</v>
      </c>
      <c r="I21" s="4">
        <f t="shared" si="2"/>
        <v>0.9296295579</v>
      </c>
      <c r="J21" s="4">
        <f t="shared" si="3"/>
        <v>1.357988276</v>
      </c>
      <c r="K21" s="4">
        <f t="shared" si="4"/>
        <v>0.4283587179</v>
      </c>
      <c r="L21" s="4">
        <f t="shared" si="5"/>
        <v>1.331361055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 t="s">
        <v>9</v>
      </c>
      <c r="B22" s="3"/>
      <c r="C22" s="4">
        <v>2.0</v>
      </c>
      <c r="D22" s="4">
        <v>751.0</v>
      </c>
      <c r="E22" s="4">
        <v>157.0</v>
      </c>
      <c r="F22" s="4">
        <v>650.0</v>
      </c>
      <c r="G22" s="4">
        <v>244.0</v>
      </c>
      <c r="H22" s="4">
        <v>230658.978</v>
      </c>
      <c r="I22" s="4">
        <f t="shared" si="2"/>
        <v>0.6806585261</v>
      </c>
      <c r="J22" s="4">
        <f t="shared" si="3"/>
        <v>1.057838728</v>
      </c>
      <c r="K22" s="4">
        <f t="shared" si="4"/>
        <v>0.3771802024</v>
      </c>
      <c r="L22" s="4">
        <f t="shared" si="5"/>
        <v>0.6737826296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 t="s">
        <v>9</v>
      </c>
      <c r="B23" s="3"/>
      <c r="C23" s="3" t="s">
        <v>27</v>
      </c>
      <c r="D23" s="4">
        <v>751.0</v>
      </c>
      <c r="E23" s="4">
        <v>293.0</v>
      </c>
      <c r="F23" s="4">
        <v>650.0</v>
      </c>
      <c r="G23" s="4">
        <v>452.0</v>
      </c>
      <c r="H23" s="4">
        <v>533935.547</v>
      </c>
      <c r="I23" s="4">
        <f t="shared" si="2"/>
        <v>0.5487553725</v>
      </c>
      <c r="J23" s="4">
        <f t="shared" si="3"/>
        <v>0.8465441242</v>
      </c>
      <c r="K23" s="4">
        <f t="shared" si="4"/>
        <v>0.2977887516</v>
      </c>
      <c r="L23" s="4">
        <f t="shared" si="5"/>
        <v>0.2889229093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 t="s">
        <v>15</v>
      </c>
      <c r="B24" s="3" t="s">
        <v>56</v>
      </c>
      <c r="C24" s="4">
        <v>1.0</v>
      </c>
      <c r="D24" s="3" t="s">
        <v>31</v>
      </c>
      <c r="E24" s="4">
        <v>80.0</v>
      </c>
      <c r="F24" s="3" t="s">
        <v>31</v>
      </c>
      <c r="G24" s="4">
        <v>88.0</v>
      </c>
      <c r="H24" s="4">
        <v>533935.547</v>
      </c>
      <c r="I24" s="4">
        <f t="shared" si="2"/>
        <v>0.1498308184</v>
      </c>
      <c r="J24" s="4">
        <f t="shared" si="3"/>
        <v>0.1648139003</v>
      </c>
      <c r="K24" s="4">
        <f t="shared" si="4"/>
        <v>0.01498308184</v>
      </c>
      <c r="L24" s="4">
        <f t="shared" si="5"/>
        <v>0.2060173754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drawing r:id="rId1"/>
</worksheet>
</file>