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8/Fig.8F/"/>
    </mc:Choice>
  </mc:AlternateContent>
  <xr:revisionPtr revIDLastSave="0" documentId="8_{D3B8E84B-93CF-5747-9F01-53780AEC9B5E}" xr6:coauthVersionLast="47" xr6:coauthVersionMax="47" xr10:uidLastSave="{00000000-0000-0000-0000-000000000000}"/>
  <bookViews>
    <workbookView xWindow="3040" yWindow="460" windowWidth="28800" windowHeight="16060" tabRatio="500" xr2:uid="{00000000-000D-0000-FFFF-FFFF00000000}"/>
  </bookViews>
  <sheets>
    <sheet name="Raw Data" sheetId="1" r:id="rId1"/>
    <sheet name="IF condition" sheetId="4" r:id="rId2"/>
    <sheet name="Statistic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54" i="1" l="1"/>
  <c r="AD54" i="1"/>
  <c r="D24" i="1"/>
  <c r="D23" i="1" l="1"/>
  <c r="D22" i="1"/>
  <c r="D21" i="1"/>
  <c r="D20" i="1"/>
  <c r="D19" i="1"/>
  <c r="D18" i="1"/>
  <c r="X8" i="1"/>
  <c r="X7" i="1"/>
  <c r="X6" i="1"/>
  <c r="X5" i="1"/>
  <c r="X4" i="1"/>
  <c r="X3" i="1"/>
  <c r="X38" i="1" l="1"/>
  <c r="X37" i="1"/>
  <c r="X36" i="1"/>
  <c r="X35" i="1"/>
  <c r="X34" i="1"/>
  <c r="X33" i="1"/>
  <c r="T38" i="1"/>
  <c r="T37" i="1"/>
  <c r="T36" i="1"/>
  <c r="T35" i="1"/>
  <c r="T34" i="1"/>
  <c r="T33" i="1"/>
  <c r="P38" i="1"/>
  <c r="P37" i="1"/>
  <c r="P36" i="1"/>
  <c r="P35" i="1"/>
  <c r="P34" i="1"/>
  <c r="P33" i="1"/>
  <c r="L38" i="1"/>
  <c r="L37" i="1"/>
  <c r="L36" i="1"/>
  <c r="L35" i="1"/>
  <c r="L34" i="1"/>
  <c r="L33" i="1"/>
  <c r="H38" i="1"/>
  <c r="H37" i="1"/>
  <c r="H36" i="1"/>
  <c r="H35" i="1"/>
  <c r="H34" i="1"/>
  <c r="H33" i="1"/>
  <c r="D38" i="1"/>
  <c r="D37" i="1"/>
  <c r="D36" i="1"/>
  <c r="D35" i="1"/>
  <c r="D34" i="1"/>
  <c r="D33" i="1"/>
  <c r="X23" i="1"/>
  <c r="X22" i="1"/>
  <c r="X21" i="1"/>
  <c r="X20" i="1"/>
  <c r="X19" i="1"/>
  <c r="X18" i="1"/>
  <c r="T23" i="1"/>
  <c r="T22" i="1"/>
  <c r="T21" i="1"/>
  <c r="T20" i="1"/>
  <c r="T19" i="1"/>
  <c r="T18" i="1"/>
  <c r="P23" i="1"/>
  <c r="P22" i="1"/>
  <c r="P21" i="1"/>
  <c r="P20" i="1"/>
  <c r="P19" i="1"/>
  <c r="P18" i="1"/>
  <c r="L23" i="1"/>
  <c r="L22" i="1"/>
  <c r="L21" i="1"/>
  <c r="L20" i="1"/>
  <c r="L19" i="1"/>
  <c r="L18" i="1"/>
  <c r="H23" i="1"/>
  <c r="H22" i="1"/>
  <c r="H21" i="1"/>
  <c r="H20" i="1"/>
  <c r="H19" i="1"/>
  <c r="H18" i="1"/>
  <c r="T8" i="1"/>
  <c r="T7" i="1"/>
  <c r="T6" i="1"/>
  <c r="T5" i="1"/>
  <c r="T4" i="1"/>
  <c r="T3" i="1"/>
  <c r="P8" i="1"/>
  <c r="P7" i="1"/>
  <c r="P6" i="1"/>
  <c r="P5" i="1"/>
  <c r="P4" i="1"/>
  <c r="P3" i="1"/>
  <c r="L8" i="1"/>
  <c r="L7" i="1"/>
  <c r="L6" i="1"/>
  <c r="L5" i="1"/>
  <c r="L4" i="1"/>
  <c r="L3" i="1"/>
  <c r="H8" i="1"/>
  <c r="H7" i="1"/>
  <c r="H6" i="1"/>
  <c r="H5" i="1"/>
  <c r="H4" i="1"/>
  <c r="H3" i="1"/>
  <c r="D12" i="1"/>
  <c r="D11" i="1"/>
  <c r="D10" i="1"/>
  <c r="D9" i="1"/>
  <c r="D8" i="1"/>
  <c r="D7" i="1"/>
  <c r="D6" i="1"/>
  <c r="D5" i="1"/>
  <c r="D4" i="1"/>
  <c r="D3" i="1"/>
  <c r="X43" i="1" l="1"/>
  <c r="W43" i="1"/>
  <c r="V43" i="1"/>
  <c r="T43" i="1"/>
  <c r="S43" i="1"/>
  <c r="R43" i="1"/>
  <c r="P43" i="1"/>
  <c r="O43" i="1"/>
  <c r="N43" i="1"/>
  <c r="L43" i="1"/>
  <c r="K43" i="1"/>
  <c r="J43" i="1"/>
  <c r="H43" i="1"/>
  <c r="G43" i="1"/>
  <c r="F43" i="1"/>
  <c r="D43" i="1"/>
  <c r="C43" i="1"/>
  <c r="B43" i="1"/>
  <c r="J44" i="1" l="1"/>
  <c r="AC24" i="1" s="1"/>
  <c r="K44" i="1"/>
  <c r="AD24" i="1" s="1"/>
  <c r="W44" i="1"/>
  <c r="AD52" i="1" s="1"/>
  <c r="V44" i="1"/>
  <c r="AC52" i="1" s="1"/>
  <c r="B44" i="1"/>
  <c r="AC7" i="1" s="1"/>
  <c r="D28" i="1"/>
  <c r="S44" i="1"/>
  <c r="AD42" i="1" s="1"/>
  <c r="R44" i="1"/>
  <c r="AC42" i="1" s="1"/>
  <c r="O44" i="1"/>
  <c r="AD33" i="1" s="1"/>
  <c r="F44" i="1"/>
  <c r="AC15" i="1" s="1"/>
  <c r="C44" i="1"/>
  <c r="AD7" i="1" s="1"/>
  <c r="W28" i="1"/>
  <c r="X28" i="1"/>
  <c r="V28" i="1"/>
  <c r="S28" i="1"/>
  <c r="T28" i="1"/>
  <c r="R28" i="1"/>
  <c r="O28" i="1"/>
  <c r="P28" i="1"/>
  <c r="N28" i="1"/>
  <c r="K28" i="1"/>
  <c r="L28" i="1"/>
  <c r="J28" i="1"/>
  <c r="G28" i="1"/>
  <c r="H28" i="1"/>
  <c r="F28" i="1"/>
  <c r="C28" i="1"/>
  <c r="B28" i="1"/>
  <c r="T13" i="1"/>
  <c r="P13" i="1"/>
  <c r="L13" i="1"/>
  <c r="H13" i="1"/>
  <c r="D13" i="1"/>
  <c r="W13" i="1"/>
  <c r="X13" i="1"/>
  <c r="V13" i="1"/>
  <c r="S13" i="1"/>
  <c r="R13" i="1"/>
  <c r="O13" i="1"/>
  <c r="N13" i="1"/>
  <c r="K13" i="1"/>
  <c r="J13" i="1"/>
  <c r="G13" i="1"/>
  <c r="F13" i="1"/>
  <c r="C13" i="1"/>
  <c r="B13" i="1"/>
  <c r="AC16" i="1" l="1"/>
  <c r="AC17" i="1" s="1"/>
  <c r="AD9" i="1"/>
  <c r="AD8" i="1"/>
  <c r="AC9" i="1"/>
  <c r="AC8" i="1"/>
  <c r="V29" i="1"/>
  <c r="AC51" i="1" s="1"/>
  <c r="S29" i="1"/>
  <c r="AD41" i="1" s="1"/>
  <c r="R29" i="1"/>
  <c r="AC41" i="1" s="1"/>
  <c r="G29" i="1"/>
  <c r="AD14" i="1" s="1"/>
  <c r="W14" i="1"/>
  <c r="AD50" i="1" s="1"/>
  <c r="V14" i="1"/>
  <c r="AC50" i="1" s="1"/>
  <c r="C14" i="1"/>
  <c r="AD5" i="1" s="1"/>
  <c r="F29" i="1"/>
  <c r="AC14" i="1" s="1"/>
  <c r="B29" i="1"/>
  <c r="AC6" i="1" s="1"/>
  <c r="B14" i="1"/>
  <c r="AC5" i="1" s="1"/>
  <c r="N44" i="1"/>
  <c r="AC33" i="1" s="1"/>
  <c r="O29" i="1"/>
  <c r="AD32" i="1" s="1"/>
  <c r="N29" i="1"/>
  <c r="AC32" i="1" s="1"/>
  <c r="O14" i="1"/>
  <c r="AD31" i="1" s="1"/>
  <c r="N14" i="1"/>
  <c r="AC31" i="1" s="1"/>
  <c r="G44" i="1"/>
  <c r="AD15" i="1" s="1"/>
  <c r="K29" i="1"/>
  <c r="AD23" i="1" s="1"/>
  <c r="J29" i="1"/>
  <c r="AC23" i="1" s="1"/>
  <c r="G14" i="1"/>
  <c r="AD13" i="1" s="1"/>
  <c r="F14" i="1"/>
  <c r="AC13" i="1" s="1"/>
  <c r="J14" i="1"/>
  <c r="AC22" i="1" s="1"/>
  <c r="K14" i="1"/>
  <c r="AD22" i="1" s="1"/>
  <c r="S14" i="1"/>
  <c r="AD40" i="1" s="1"/>
  <c r="R14" i="1"/>
  <c r="AC40" i="1" s="1"/>
  <c r="C29" i="1"/>
  <c r="AD6" i="1" s="1"/>
  <c r="W29" i="1"/>
  <c r="AD51" i="1" s="1"/>
  <c r="AD17" i="1" l="1"/>
  <c r="AD16" i="1"/>
  <c r="AC53" i="1"/>
  <c r="AD53" i="1"/>
  <c r="AD43" i="1"/>
  <c r="AD44" i="1"/>
  <c r="AC43" i="1"/>
  <c r="AC44" i="1" s="1"/>
  <c r="AC34" i="1"/>
  <c r="AC35" i="1" s="1"/>
  <c r="AD35" i="1"/>
  <c r="AD34" i="1"/>
  <c r="AD25" i="1"/>
  <c r="AD26" i="1"/>
  <c r="AC25" i="1"/>
  <c r="AC26" i="1" s="1"/>
</calcChain>
</file>

<file path=xl/sharedStrings.xml><?xml version="1.0" encoding="utf-8"?>
<sst xmlns="http://schemas.openxmlformats.org/spreadsheetml/2006/main" count="421" uniqueCount="109">
  <si>
    <t>CP110 2 dots</t>
  </si>
  <si>
    <t>CP110 1 dot</t>
  </si>
  <si>
    <t>cell number</t>
  </si>
  <si>
    <t>pMCB306</t>
  </si>
  <si>
    <t>Average</t>
  </si>
  <si>
    <t>s.d.</t>
  </si>
  <si>
    <t>KAN489-1</t>
  </si>
  <si>
    <t>KAN489-2</t>
  </si>
  <si>
    <t>KAN489-3</t>
  </si>
  <si>
    <t>KAN489-4</t>
  </si>
  <si>
    <t>KAN489-5</t>
  </si>
  <si>
    <t>KAN489-6</t>
  </si>
  <si>
    <t>KAN489-7</t>
  </si>
  <si>
    <t>KAN489-8</t>
  </si>
  <si>
    <t>KAN489-9</t>
  </si>
  <si>
    <t>KAN489-10</t>
  </si>
  <si>
    <t>KAN489-11</t>
  </si>
  <si>
    <t>KAN489-12</t>
  </si>
  <si>
    <t>KAN489-13</t>
  </si>
  <si>
    <t>KAN489-14</t>
  </si>
  <si>
    <t>KAN489-15</t>
  </si>
  <si>
    <t>KAN489-16</t>
  </si>
  <si>
    <t>KAN489-17</t>
  </si>
  <si>
    <t>KAN489-18</t>
  </si>
  <si>
    <t>CEP89KO</t>
  </si>
  <si>
    <t>NCS1KO</t>
  </si>
  <si>
    <t>C3orf14KO</t>
  </si>
  <si>
    <t>Rab34 KO</t>
  </si>
  <si>
    <t>Myo5A KO</t>
  </si>
  <si>
    <t>SEM</t>
  </si>
  <si>
    <t>Table Analyzed</t>
  </si>
  <si>
    <t>Data 1</t>
  </si>
  <si>
    <t>Column B</t>
  </si>
  <si>
    <t>RAB34 KO</t>
  </si>
  <si>
    <t>vs.</t>
  </si>
  <si>
    <t>Column A</t>
  </si>
  <si>
    <t>sgGFP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</si>
  <si>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</si>
  <si>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</si>
  <si>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</si>
  <si>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</si>
  <si>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</si>
  <si>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</si>
  <si>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</si>
  <si>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</si>
  <si>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</si>
  <si>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</si>
  <si>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</si>
  <si>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</si>
  <si>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</si>
  <si>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</si>
  <si>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</si>
  <si>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Column C</t>
  </si>
  <si>
    <t>MYO5A KO</t>
  </si>
  <si>
    <t>ns</t>
  </si>
  <si>
    <t>No</t>
  </si>
  <si>
    <t>Mean of column C</t>
  </si>
  <si>
    <t>Difference between means (C - A) ± SEM</t>
  </si>
  <si>
    <t>CEP89 KO</t>
  </si>
  <si>
    <t>NCS1 KO</t>
  </si>
  <si>
    <t>C3ORF14 KO</t>
  </si>
  <si>
    <t>***</t>
  </si>
  <si>
    <t>RPE-BFP-Cas9 pMCB306 (pool)</t>
  </si>
  <si>
    <t>Serum starved for 24 hours</t>
  </si>
  <si>
    <t>Fixed in 100% methanol at -20C for 5 minutes.</t>
  </si>
  <si>
    <t>CP110, Proteintech, 12780-1-AP, 1:1000</t>
  </si>
  <si>
    <t>CEP164, sc-515403, Santa Cruz, 1:500</t>
  </si>
  <si>
    <t>FGFR1OP,H00011116-M01, 1:1000</t>
  </si>
  <si>
    <t>DAPI</t>
  </si>
  <si>
    <t>No.2</t>
  </si>
  <si>
    <t>RPE-BFP-Cas9 CEP89KO (pool)</t>
  </si>
  <si>
    <t>RPE-BFP-Cas9 NCS1KO (pool)</t>
  </si>
  <si>
    <t>RPE-BFP-Cas9 C3orf14KO (pool)</t>
  </si>
  <si>
    <t>RPE-BFP-Cas9 Rab34KO (pool)</t>
  </si>
  <si>
    <t>RPE-BFP-Cas9 Myo5AKO (pool)</t>
  </si>
  <si>
    <t>No.3</t>
  </si>
  <si>
    <t>No.4</t>
  </si>
  <si>
    <t>Exp. number</t>
  </si>
  <si>
    <t>Cell line</t>
  </si>
  <si>
    <t>Gene induced</t>
  </si>
  <si>
    <t>Culture condition, fixation condition</t>
  </si>
  <si>
    <t>rabbit-Alexa488</t>
  </si>
  <si>
    <t>mouse IgG2b-Alexa647</t>
  </si>
  <si>
    <t>Nuclear stain</t>
  </si>
  <si>
    <t>Date</t>
  </si>
  <si>
    <t>Replicate</t>
  </si>
  <si>
    <t>mouse IgG2a-Alexa568</t>
  </si>
  <si>
    <t>t=3.919, df=2.396</t>
  </si>
  <si>
    <t>27.58 ± 7.037</t>
  </si>
  <si>
    <t>1.624 to 53.54</t>
  </si>
  <si>
    <t>F test to compare variances</t>
  </si>
  <si>
    <t>F, DFn, Dfd</t>
  </si>
  <si>
    <t>10.01, 2, 2</t>
  </si>
  <si>
    <t>Data analyzed</t>
  </si>
  <si>
    <t>Sample size, column A</t>
  </si>
  <si>
    <t>Sample size, column B</t>
  </si>
  <si>
    <t>t=13.77, df=3.994</t>
  </si>
  <si>
    <t>40.53 ± 2.943</t>
  </si>
  <si>
    <t>32.35 to 48.71</t>
  </si>
  <si>
    <t>1.080, 2, 2</t>
  </si>
  <si>
    <t>Sample size, column C</t>
  </si>
  <si>
    <t>Column D</t>
  </si>
  <si>
    <t>t=2.078, df=3.141</t>
  </si>
  <si>
    <t>Mean of column D</t>
  </si>
  <si>
    <t>Difference between means (D - A) ± SEM</t>
  </si>
  <si>
    <t>9.024 ± 4.342</t>
  </si>
  <si>
    <t>-4.448 to 22.50</t>
  </si>
  <si>
    <t>3.192, 2, 2</t>
  </si>
  <si>
    <t>Sample size,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</si>
</sst>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0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ont="1" applyFill="1"/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workbookViewId="0">
      <selection activeCell="AC42" sqref="AC42"/>
    </sheetView>
  </sheetViews>
  <sheetFormatPr baseColWidth="10" defaultRowHeight="16"/>
  <cols>
    <col min="29" max="29" width="12.1640625" bestFit="1" customWidth="1"/>
    <col min="38" max="38" width="14" customWidth="1"/>
  </cols>
  <sheetData>
    <row r="1" spans="1:35" ht="21">
      <c r="A1" s="17" t="s">
        <v>3</v>
      </c>
      <c r="B1" s="18"/>
      <c r="C1" s="18"/>
      <c r="D1" s="19"/>
      <c r="E1" s="17" t="s">
        <v>58</v>
      </c>
      <c r="F1" s="18"/>
      <c r="G1" s="18"/>
      <c r="H1" s="19"/>
      <c r="I1" s="17" t="s">
        <v>59</v>
      </c>
      <c r="J1" s="18"/>
      <c r="K1" s="18"/>
      <c r="L1" s="19"/>
      <c r="M1" s="17" t="s">
        <v>60</v>
      </c>
      <c r="N1" s="18"/>
      <c r="O1" s="18"/>
      <c r="P1" s="19"/>
      <c r="Q1" s="17" t="s">
        <v>33</v>
      </c>
      <c r="R1" s="18"/>
      <c r="S1" s="18"/>
      <c r="T1" s="19"/>
      <c r="U1" s="17" t="s">
        <v>53</v>
      </c>
      <c r="V1" s="18"/>
      <c r="W1" s="18"/>
      <c r="X1" s="19"/>
    </row>
    <row r="2" spans="1:35">
      <c r="A2" s="3"/>
      <c r="B2" s="4" t="s">
        <v>0</v>
      </c>
      <c r="C2" s="4" t="s">
        <v>1</v>
      </c>
      <c r="D2" s="5" t="s">
        <v>2</v>
      </c>
      <c r="E2" s="3"/>
      <c r="F2" s="4" t="s">
        <v>0</v>
      </c>
      <c r="G2" s="4" t="s">
        <v>1</v>
      </c>
      <c r="H2" s="5" t="s">
        <v>2</v>
      </c>
      <c r="I2" s="3"/>
      <c r="J2" s="4" t="s">
        <v>0</v>
      </c>
      <c r="K2" s="4" t="s">
        <v>1</v>
      </c>
      <c r="L2" s="5" t="s">
        <v>2</v>
      </c>
      <c r="M2" s="3"/>
      <c r="N2" s="4" t="s">
        <v>0</v>
      </c>
      <c r="O2" s="4" t="s">
        <v>1</v>
      </c>
      <c r="P2" s="5" t="s">
        <v>2</v>
      </c>
      <c r="Q2" s="3"/>
      <c r="R2" s="4" t="s">
        <v>0</v>
      </c>
      <c r="S2" s="4" t="s">
        <v>1</v>
      </c>
      <c r="T2" s="5" t="s">
        <v>2</v>
      </c>
      <c r="U2" s="3"/>
      <c r="V2" s="4" t="s">
        <v>0</v>
      </c>
      <c r="W2" s="4" t="s">
        <v>1</v>
      </c>
      <c r="X2" s="5" t="s">
        <v>2</v>
      </c>
    </row>
    <row r="3" spans="1:35">
      <c r="A3" s="3" t="s">
        <v>6</v>
      </c>
      <c r="B3" s="4">
        <v>1</v>
      </c>
      <c r="C3" s="4">
        <v>5</v>
      </c>
      <c r="D3" s="5">
        <f>B3+C3</f>
        <v>6</v>
      </c>
      <c r="E3" s="3" t="s">
        <v>7</v>
      </c>
      <c r="F3" s="4">
        <v>2</v>
      </c>
      <c r="G3" s="4">
        <v>4</v>
      </c>
      <c r="H3" s="5">
        <f>F3+G3</f>
        <v>6</v>
      </c>
      <c r="I3" s="3" t="s">
        <v>8</v>
      </c>
      <c r="J3" s="4">
        <v>4</v>
      </c>
      <c r="K3" s="4">
        <v>4</v>
      </c>
      <c r="L3" s="5">
        <f>J3+K3</f>
        <v>8</v>
      </c>
      <c r="M3" s="3" t="s">
        <v>9</v>
      </c>
      <c r="N3" s="4"/>
      <c r="O3" s="4">
        <v>6</v>
      </c>
      <c r="P3" s="5">
        <f>N3+O3</f>
        <v>6</v>
      </c>
      <c r="Q3" s="3" t="s">
        <v>10</v>
      </c>
      <c r="R3" s="4">
        <v>6</v>
      </c>
      <c r="S3" s="4">
        <v>5</v>
      </c>
      <c r="T3" s="5">
        <f>R3+S3</f>
        <v>11</v>
      </c>
      <c r="U3" s="3" t="s">
        <v>11</v>
      </c>
      <c r="V3" s="4">
        <v>1</v>
      </c>
      <c r="W3" s="4">
        <v>12</v>
      </c>
      <c r="X3" s="5">
        <f>V3+W3</f>
        <v>13</v>
      </c>
    </row>
    <row r="4" spans="1:35">
      <c r="A4" s="3">
        <v>2</v>
      </c>
      <c r="B4" s="4">
        <v>1</v>
      </c>
      <c r="C4" s="4">
        <v>10</v>
      </c>
      <c r="D4" s="5">
        <f t="shared" ref="D4:D12" si="0">B4+C4</f>
        <v>11</v>
      </c>
      <c r="E4" s="3">
        <v>2</v>
      </c>
      <c r="F4" s="4">
        <v>3</v>
      </c>
      <c r="G4" s="4">
        <v>4</v>
      </c>
      <c r="H4" s="5">
        <f t="shared" ref="H4:H8" si="1">F4+G4</f>
        <v>7</v>
      </c>
      <c r="I4" s="3">
        <v>2</v>
      </c>
      <c r="J4" s="4">
        <v>4</v>
      </c>
      <c r="K4" s="4">
        <v>5</v>
      </c>
      <c r="L4" s="5">
        <f t="shared" ref="L4:L8" si="2">J4+K4</f>
        <v>9</v>
      </c>
      <c r="M4" s="3">
        <v>2</v>
      </c>
      <c r="N4" s="4"/>
      <c r="O4" s="4">
        <v>7</v>
      </c>
      <c r="P4" s="5">
        <f t="shared" ref="P4:P8" si="3">N4+O4</f>
        <v>7</v>
      </c>
      <c r="Q4" s="3">
        <v>2</v>
      </c>
      <c r="R4" s="4">
        <v>4</v>
      </c>
      <c r="S4" s="4">
        <v>6</v>
      </c>
      <c r="T4" s="5">
        <f t="shared" ref="T4:T8" si="4">R4+S4</f>
        <v>10</v>
      </c>
      <c r="U4" s="3">
        <v>2</v>
      </c>
      <c r="V4" s="4">
        <v>1</v>
      </c>
      <c r="W4" s="4">
        <v>7</v>
      </c>
      <c r="X4" s="5">
        <f t="shared" ref="X4:X8" si="5">V4+W4</f>
        <v>8</v>
      </c>
      <c r="AC4" t="s">
        <v>0</v>
      </c>
      <c r="AD4" t="s">
        <v>1</v>
      </c>
      <c r="AH4" s="1"/>
      <c r="AI4" s="1"/>
    </row>
    <row r="5" spans="1:35">
      <c r="A5" s="3">
        <v>3</v>
      </c>
      <c r="B5" s="4"/>
      <c r="C5" s="4">
        <v>8</v>
      </c>
      <c r="D5" s="5">
        <f t="shared" si="0"/>
        <v>8</v>
      </c>
      <c r="E5" s="3">
        <v>3</v>
      </c>
      <c r="F5" s="4">
        <v>2</v>
      </c>
      <c r="G5" s="4">
        <v>8</v>
      </c>
      <c r="H5" s="5">
        <f t="shared" si="1"/>
        <v>10</v>
      </c>
      <c r="I5" s="3">
        <v>3</v>
      </c>
      <c r="J5" s="4">
        <v>2</v>
      </c>
      <c r="K5" s="4">
        <v>4</v>
      </c>
      <c r="L5" s="5">
        <f t="shared" si="2"/>
        <v>6</v>
      </c>
      <c r="M5" s="3">
        <v>3</v>
      </c>
      <c r="N5" s="4">
        <v>2</v>
      </c>
      <c r="O5" s="4">
        <v>9</v>
      </c>
      <c r="P5" s="5">
        <f t="shared" si="3"/>
        <v>11</v>
      </c>
      <c r="Q5" s="3">
        <v>3</v>
      </c>
      <c r="R5" s="4">
        <v>3</v>
      </c>
      <c r="S5" s="4">
        <v>5</v>
      </c>
      <c r="T5" s="5">
        <f t="shared" si="4"/>
        <v>8</v>
      </c>
      <c r="U5" s="3">
        <v>3</v>
      </c>
      <c r="V5" s="4">
        <v>1</v>
      </c>
      <c r="W5" s="4">
        <v>7</v>
      </c>
      <c r="X5" s="5">
        <f t="shared" si="5"/>
        <v>8</v>
      </c>
      <c r="AA5" t="s">
        <v>6</v>
      </c>
      <c r="AB5" t="s">
        <v>3</v>
      </c>
      <c r="AC5">
        <f>B14</f>
        <v>3.7735849056603774</v>
      </c>
      <c r="AD5">
        <f>C14</f>
        <v>96.226415094339629</v>
      </c>
      <c r="AH5" s="2"/>
      <c r="AI5" s="2"/>
    </row>
    <row r="6" spans="1:35">
      <c r="A6" s="3">
        <v>4</v>
      </c>
      <c r="B6" s="4"/>
      <c r="C6" s="4">
        <v>9</v>
      </c>
      <c r="D6" s="5">
        <f t="shared" si="0"/>
        <v>9</v>
      </c>
      <c r="E6" s="3">
        <v>4</v>
      </c>
      <c r="F6" s="4">
        <v>3</v>
      </c>
      <c r="G6" s="4">
        <v>5</v>
      </c>
      <c r="H6" s="5">
        <f t="shared" si="1"/>
        <v>8</v>
      </c>
      <c r="I6" s="3">
        <v>4</v>
      </c>
      <c r="J6" s="4">
        <v>5</v>
      </c>
      <c r="K6" s="4">
        <v>5</v>
      </c>
      <c r="L6" s="5">
        <f t="shared" si="2"/>
        <v>10</v>
      </c>
      <c r="M6" s="3">
        <v>4</v>
      </c>
      <c r="N6" s="4"/>
      <c r="O6" s="4">
        <v>9</v>
      </c>
      <c r="P6" s="5">
        <f t="shared" si="3"/>
        <v>9</v>
      </c>
      <c r="Q6" s="3">
        <v>4</v>
      </c>
      <c r="R6" s="4">
        <v>8</v>
      </c>
      <c r="S6" s="4">
        <v>4</v>
      </c>
      <c r="T6" s="5">
        <f t="shared" si="4"/>
        <v>12</v>
      </c>
      <c r="U6" s="3">
        <v>4</v>
      </c>
      <c r="V6" s="4">
        <v>0</v>
      </c>
      <c r="W6" s="4">
        <v>9</v>
      </c>
      <c r="X6" s="5">
        <f t="shared" si="5"/>
        <v>9</v>
      </c>
      <c r="AA6" t="s">
        <v>12</v>
      </c>
      <c r="AB6" t="s">
        <v>3</v>
      </c>
      <c r="AC6">
        <f>B29</f>
        <v>7.1428571428571423</v>
      </c>
      <c r="AD6">
        <f>C29</f>
        <v>92.857142857142861</v>
      </c>
    </row>
    <row r="7" spans="1:35">
      <c r="A7" s="3">
        <v>5</v>
      </c>
      <c r="B7" s="4"/>
      <c r="C7" s="4">
        <v>10</v>
      </c>
      <c r="D7" s="5">
        <f t="shared" si="0"/>
        <v>10</v>
      </c>
      <c r="E7" s="3">
        <v>5</v>
      </c>
      <c r="F7" s="4">
        <v>1</v>
      </c>
      <c r="G7" s="4">
        <v>7</v>
      </c>
      <c r="H7" s="5">
        <f t="shared" si="1"/>
        <v>8</v>
      </c>
      <c r="I7" s="3">
        <v>5</v>
      </c>
      <c r="J7" s="4">
        <v>5</v>
      </c>
      <c r="K7" s="4">
        <v>4</v>
      </c>
      <c r="L7" s="5">
        <f t="shared" si="2"/>
        <v>9</v>
      </c>
      <c r="M7" s="3">
        <v>5</v>
      </c>
      <c r="N7" s="4">
        <v>2</v>
      </c>
      <c r="O7" s="4">
        <v>10</v>
      </c>
      <c r="P7" s="5">
        <f t="shared" si="3"/>
        <v>12</v>
      </c>
      <c r="Q7" s="3">
        <v>5</v>
      </c>
      <c r="R7" s="4">
        <v>3</v>
      </c>
      <c r="S7" s="4">
        <v>6</v>
      </c>
      <c r="T7" s="5">
        <f t="shared" si="4"/>
        <v>9</v>
      </c>
      <c r="U7" s="3">
        <v>5</v>
      </c>
      <c r="V7" s="4">
        <v>0</v>
      </c>
      <c r="W7" s="4">
        <v>8</v>
      </c>
      <c r="X7" s="5">
        <f t="shared" si="5"/>
        <v>8</v>
      </c>
      <c r="AA7" t="s">
        <v>18</v>
      </c>
      <c r="AB7" t="s">
        <v>3</v>
      </c>
      <c r="AC7">
        <f>B44</f>
        <v>11.111111111111111</v>
      </c>
      <c r="AD7">
        <f>C44</f>
        <v>88.888888888888886</v>
      </c>
    </row>
    <row r="8" spans="1:35">
      <c r="A8" s="3">
        <v>6</v>
      </c>
      <c r="B8" s="4"/>
      <c r="C8" s="4">
        <v>9</v>
      </c>
      <c r="D8" s="5">
        <f t="shared" si="0"/>
        <v>9</v>
      </c>
      <c r="E8" s="3">
        <v>6</v>
      </c>
      <c r="F8" s="4">
        <v>2</v>
      </c>
      <c r="G8" s="4">
        <v>7</v>
      </c>
      <c r="H8" s="5">
        <f t="shared" si="1"/>
        <v>9</v>
      </c>
      <c r="I8" s="3">
        <v>6</v>
      </c>
      <c r="J8" s="4">
        <v>3</v>
      </c>
      <c r="K8" s="4">
        <v>6</v>
      </c>
      <c r="L8" s="5">
        <f t="shared" si="2"/>
        <v>9</v>
      </c>
      <c r="M8" s="3">
        <v>6</v>
      </c>
      <c r="N8" s="4">
        <v>1</v>
      </c>
      <c r="O8" s="4">
        <v>2</v>
      </c>
      <c r="P8" s="5">
        <f t="shared" si="3"/>
        <v>3</v>
      </c>
      <c r="Q8" s="3">
        <v>6</v>
      </c>
      <c r="R8" s="4">
        <v>8</v>
      </c>
      <c r="S8" s="4">
        <v>4</v>
      </c>
      <c r="T8" s="5">
        <f t="shared" si="4"/>
        <v>12</v>
      </c>
      <c r="U8" s="3">
        <v>6</v>
      </c>
      <c r="V8" s="4">
        <v>0</v>
      </c>
      <c r="W8" s="4">
        <v>11</v>
      </c>
      <c r="X8" s="5">
        <f t="shared" si="5"/>
        <v>11</v>
      </c>
      <c r="AA8" t="s">
        <v>4</v>
      </c>
      <c r="AC8">
        <f>AVERAGE(AC5:AC7)</f>
        <v>7.3425177198762102</v>
      </c>
      <c r="AD8">
        <f>AVERAGE(AD5:AD7)</f>
        <v>92.657482280123801</v>
      </c>
    </row>
    <row r="9" spans="1:35">
      <c r="A9" s="3">
        <v>7</v>
      </c>
      <c r="B9" s="4"/>
      <c r="C9" s="4"/>
      <c r="D9" s="5">
        <f t="shared" si="0"/>
        <v>0</v>
      </c>
      <c r="E9" s="3">
        <v>7</v>
      </c>
      <c r="F9" s="4"/>
      <c r="G9" s="4"/>
      <c r="H9" s="5"/>
      <c r="I9" s="3">
        <v>7</v>
      </c>
      <c r="J9" s="4"/>
      <c r="K9" s="4"/>
      <c r="L9" s="5"/>
      <c r="M9" s="3">
        <v>7</v>
      </c>
      <c r="N9" s="4"/>
      <c r="O9" s="4"/>
      <c r="P9" s="5"/>
      <c r="Q9" s="3">
        <v>7</v>
      </c>
      <c r="R9" s="4"/>
      <c r="S9" s="4"/>
      <c r="T9" s="5"/>
      <c r="U9" s="3">
        <v>7</v>
      </c>
      <c r="V9" s="4"/>
      <c r="W9" s="4"/>
      <c r="X9" s="5"/>
      <c r="AA9" t="s">
        <v>5</v>
      </c>
      <c r="AC9">
        <f>STDEV(AC5:AC7)</f>
        <v>3.6728355481059531</v>
      </c>
      <c r="AD9">
        <f>STDEV(AD5:AD7)</f>
        <v>3.6728355481059571</v>
      </c>
    </row>
    <row r="10" spans="1:35">
      <c r="A10" s="3">
        <v>8</v>
      </c>
      <c r="B10" s="4"/>
      <c r="C10" s="4"/>
      <c r="D10" s="5">
        <f t="shared" si="0"/>
        <v>0</v>
      </c>
      <c r="E10" s="3">
        <v>8</v>
      </c>
      <c r="F10" s="4"/>
      <c r="G10" s="4"/>
      <c r="H10" s="5"/>
      <c r="I10" s="3">
        <v>8</v>
      </c>
      <c r="J10" s="4"/>
      <c r="K10" s="4"/>
      <c r="L10" s="5"/>
      <c r="M10" s="3">
        <v>8</v>
      </c>
      <c r="N10" s="4"/>
      <c r="O10" s="4"/>
      <c r="P10" s="5"/>
      <c r="Q10" s="3">
        <v>8</v>
      </c>
      <c r="R10" s="4"/>
      <c r="S10" s="4"/>
      <c r="T10" s="5"/>
      <c r="U10" s="3">
        <v>8</v>
      </c>
      <c r="V10" s="4"/>
      <c r="W10" s="4"/>
      <c r="X10" s="5"/>
    </row>
    <row r="11" spans="1:35">
      <c r="A11" s="3">
        <v>9</v>
      </c>
      <c r="B11" s="4"/>
      <c r="C11" s="4"/>
      <c r="D11" s="5">
        <f t="shared" si="0"/>
        <v>0</v>
      </c>
      <c r="E11" s="3">
        <v>9</v>
      </c>
      <c r="F11" s="4"/>
      <c r="G11" s="4"/>
      <c r="H11" s="5"/>
      <c r="I11" s="3">
        <v>9</v>
      </c>
      <c r="J11" s="4"/>
      <c r="K11" s="4"/>
      <c r="L11" s="5"/>
      <c r="M11" s="3">
        <v>9</v>
      </c>
      <c r="N11" s="4"/>
      <c r="O11" s="4"/>
      <c r="P11" s="5"/>
      <c r="Q11" s="3">
        <v>9</v>
      </c>
      <c r="R11" s="4"/>
      <c r="S11" s="4"/>
      <c r="T11" s="5"/>
      <c r="U11" s="3">
        <v>9</v>
      </c>
      <c r="V11" s="4"/>
      <c r="W11" s="4"/>
      <c r="X11" s="5"/>
    </row>
    <row r="12" spans="1:35">
      <c r="A12" s="3">
        <v>10</v>
      </c>
      <c r="B12" s="4"/>
      <c r="C12" s="4"/>
      <c r="D12" s="5">
        <f t="shared" si="0"/>
        <v>0</v>
      </c>
      <c r="E12" s="3">
        <v>10</v>
      </c>
      <c r="F12" s="4"/>
      <c r="G12" s="4"/>
      <c r="H12" s="5"/>
      <c r="I12" s="3">
        <v>10</v>
      </c>
      <c r="J12" s="4"/>
      <c r="K12" s="4"/>
      <c r="L12" s="5"/>
      <c r="M12" s="3">
        <v>10</v>
      </c>
      <c r="N12" s="4"/>
      <c r="O12" s="4"/>
      <c r="P12" s="5"/>
      <c r="Q12" s="3">
        <v>10</v>
      </c>
      <c r="R12" s="4"/>
      <c r="S12" s="4"/>
      <c r="T12" s="5"/>
      <c r="U12" s="3">
        <v>10</v>
      </c>
      <c r="V12" s="4"/>
      <c r="W12" s="4"/>
      <c r="X12" s="5"/>
      <c r="AC12" t="s">
        <v>0</v>
      </c>
      <c r="AD12" t="s">
        <v>1</v>
      </c>
    </row>
    <row r="13" spans="1:35">
      <c r="A13" s="3"/>
      <c r="B13" s="4">
        <f>SUM(B3:B12)</f>
        <v>2</v>
      </c>
      <c r="C13" s="4">
        <f>SUM(C3:C12)</f>
        <v>51</v>
      </c>
      <c r="D13" s="5">
        <f>SUM(D3:D12)</f>
        <v>53</v>
      </c>
      <c r="E13" s="3"/>
      <c r="F13" s="4">
        <f>SUM(F3:F12)</f>
        <v>13</v>
      </c>
      <c r="G13" s="4">
        <f>SUM(G3:G12)</f>
        <v>35</v>
      </c>
      <c r="H13" s="5">
        <f>SUM(H3:H12)</f>
        <v>48</v>
      </c>
      <c r="I13" s="3"/>
      <c r="J13" s="4">
        <f>SUM(J3:J12)</f>
        <v>23</v>
      </c>
      <c r="K13" s="4">
        <f>SUM(K3:K12)</f>
        <v>28</v>
      </c>
      <c r="L13" s="5">
        <f>SUM(L3:L12)</f>
        <v>51</v>
      </c>
      <c r="M13" s="3"/>
      <c r="N13" s="4">
        <f>SUM(N3:N12)</f>
        <v>5</v>
      </c>
      <c r="O13" s="4">
        <f>SUM(O3:O12)</f>
        <v>43</v>
      </c>
      <c r="P13" s="5">
        <f>SUM(P3:P12)</f>
        <v>48</v>
      </c>
      <c r="Q13" s="3"/>
      <c r="R13" s="4">
        <f>SUM(R3:R12)</f>
        <v>32</v>
      </c>
      <c r="S13" s="4">
        <f>SUM(S3:S12)</f>
        <v>30</v>
      </c>
      <c r="T13" s="5">
        <f>SUM(T3:T12)</f>
        <v>62</v>
      </c>
      <c r="U13" s="3"/>
      <c r="V13" s="4">
        <f>SUM(V3:V12)</f>
        <v>3</v>
      </c>
      <c r="W13" s="4">
        <f>SUM(W3:W12)</f>
        <v>54</v>
      </c>
      <c r="X13" s="5">
        <f>SUM(X3:X12)</f>
        <v>57</v>
      </c>
      <c r="AA13" t="s">
        <v>7</v>
      </c>
      <c r="AB13" t="s">
        <v>24</v>
      </c>
      <c r="AC13">
        <f>F14</f>
        <v>27.083333333333332</v>
      </c>
      <c r="AD13">
        <f>G14</f>
        <v>72.916666666666657</v>
      </c>
    </row>
    <row r="14" spans="1:35">
      <c r="A14" s="3"/>
      <c r="B14" s="6">
        <f>B13/D13*100</f>
        <v>3.7735849056603774</v>
      </c>
      <c r="C14" s="6">
        <f>C13/D13*100</f>
        <v>96.226415094339629</v>
      </c>
      <c r="D14" s="5"/>
      <c r="E14" s="3"/>
      <c r="F14" s="6">
        <f>F13/H13*100</f>
        <v>27.083333333333332</v>
      </c>
      <c r="G14" s="6">
        <f>G13/H13*100</f>
        <v>72.916666666666657</v>
      </c>
      <c r="H14" s="5"/>
      <c r="I14" s="3"/>
      <c r="J14" s="6">
        <f>J13/L13*100</f>
        <v>45.098039215686278</v>
      </c>
      <c r="K14" s="6">
        <f>K13/L13*100</f>
        <v>54.901960784313729</v>
      </c>
      <c r="L14" s="5"/>
      <c r="M14" s="3"/>
      <c r="N14" s="6">
        <f>N13/P13*100</f>
        <v>10.416666666666668</v>
      </c>
      <c r="O14" s="6">
        <f>O13/P13*100</f>
        <v>89.583333333333343</v>
      </c>
      <c r="P14" s="5"/>
      <c r="Q14" s="3"/>
      <c r="R14" s="6">
        <f>R13/T13*100</f>
        <v>51.612903225806448</v>
      </c>
      <c r="S14" s="6">
        <f>S13/T13*100</f>
        <v>48.387096774193552</v>
      </c>
      <c r="T14" s="5"/>
      <c r="U14" s="3"/>
      <c r="V14" s="6">
        <f>V13/X13*100</f>
        <v>5.2631578947368416</v>
      </c>
      <c r="W14" s="6">
        <f>W13/X13*100</f>
        <v>94.73684210526315</v>
      </c>
      <c r="X14" s="5"/>
      <c r="AA14" t="s">
        <v>13</v>
      </c>
      <c r="AB14" t="s">
        <v>24</v>
      </c>
      <c r="AC14">
        <f>F29</f>
        <v>48.275862068965516</v>
      </c>
      <c r="AD14">
        <f>G29</f>
        <v>51.724137931034484</v>
      </c>
    </row>
    <row r="15" spans="1:35">
      <c r="A15" s="3"/>
      <c r="B15" s="4"/>
      <c r="C15" s="4"/>
      <c r="D15" s="5"/>
      <c r="E15" s="3"/>
      <c r="F15" s="4"/>
      <c r="G15" s="4"/>
      <c r="H15" s="5"/>
      <c r="I15" s="3"/>
      <c r="J15" s="4"/>
      <c r="K15" s="4"/>
      <c r="L15" s="5"/>
      <c r="M15" s="3"/>
      <c r="N15" s="4"/>
      <c r="O15" s="4"/>
      <c r="P15" s="5"/>
      <c r="Q15" s="3"/>
      <c r="R15" s="4"/>
      <c r="S15" s="4"/>
      <c r="T15" s="5"/>
      <c r="U15" s="3"/>
      <c r="V15" s="4"/>
      <c r="W15" s="4"/>
      <c r="X15" s="5"/>
      <c r="AA15" t="s">
        <v>19</v>
      </c>
      <c r="AB15" t="s">
        <v>24</v>
      </c>
      <c r="AC15">
        <f>F44</f>
        <v>29.411764705882355</v>
      </c>
      <c r="AD15">
        <f>G44</f>
        <v>70.588235294117652</v>
      </c>
    </row>
    <row r="16" spans="1:35">
      <c r="A16" s="3"/>
      <c r="B16" s="4"/>
      <c r="C16" s="4"/>
      <c r="D16" s="5"/>
      <c r="E16" s="3"/>
      <c r="F16" s="4"/>
      <c r="G16" s="4"/>
      <c r="H16" s="5"/>
      <c r="I16" s="3"/>
      <c r="J16" s="4"/>
      <c r="K16" s="4"/>
      <c r="L16" s="5"/>
      <c r="M16" s="3"/>
      <c r="N16" s="4"/>
      <c r="O16" s="4"/>
      <c r="P16" s="5"/>
      <c r="Q16" s="3"/>
      <c r="R16" s="4"/>
      <c r="S16" s="4"/>
      <c r="T16" s="5"/>
      <c r="U16" s="3"/>
      <c r="V16" s="4"/>
      <c r="W16" s="4"/>
      <c r="X16" s="5"/>
      <c r="AA16" t="s">
        <v>4</v>
      </c>
      <c r="AC16">
        <f>AVERAGE(AC13:AC15)</f>
        <v>34.92365336939374</v>
      </c>
      <c r="AD16">
        <f>AVERAGE(AD13:AD15)</f>
        <v>65.076346630606267</v>
      </c>
    </row>
    <row r="17" spans="1:30">
      <c r="A17" s="3"/>
      <c r="B17" s="4" t="s">
        <v>0</v>
      </c>
      <c r="C17" s="4" t="s">
        <v>1</v>
      </c>
      <c r="D17" s="5" t="s">
        <v>2</v>
      </c>
      <c r="E17" s="3"/>
      <c r="F17" s="4" t="s">
        <v>0</v>
      </c>
      <c r="G17" s="4" t="s">
        <v>1</v>
      </c>
      <c r="H17" s="5" t="s">
        <v>2</v>
      </c>
      <c r="I17" s="3"/>
      <c r="J17" s="4" t="s">
        <v>0</v>
      </c>
      <c r="K17" s="4" t="s">
        <v>1</v>
      </c>
      <c r="L17" s="5" t="s">
        <v>2</v>
      </c>
      <c r="M17" s="3"/>
      <c r="N17" s="4" t="s">
        <v>0</v>
      </c>
      <c r="O17" s="4" t="s">
        <v>1</v>
      </c>
      <c r="P17" s="5" t="s">
        <v>2</v>
      </c>
      <c r="Q17" s="3"/>
      <c r="R17" s="4" t="s">
        <v>0</v>
      </c>
      <c r="S17" s="4" t="s">
        <v>1</v>
      </c>
      <c r="T17" s="5" t="s">
        <v>2</v>
      </c>
      <c r="U17" s="3"/>
      <c r="V17" s="4" t="s">
        <v>0</v>
      </c>
      <c r="W17" s="4" t="s">
        <v>1</v>
      </c>
      <c r="X17" s="5" t="s">
        <v>2</v>
      </c>
      <c r="AA17" t="s">
        <v>5</v>
      </c>
      <c r="AC17">
        <f>STDEV(AC13:AC15)/SQRT(COUNT(AC13:AC16))</f>
        <v>5.8109058250813543</v>
      </c>
      <c r="AD17">
        <f>STDEV(AD13:AD15)</f>
        <v>11.621811650162797</v>
      </c>
    </row>
    <row r="18" spans="1:30">
      <c r="A18" s="3" t="s">
        <v>12</v>
      </c>
      <c r="B18" s="4">
        <v>1</v>
      </c>
      <c r="C18" s="4">
        <v>7</v>
      </c>
      <c r="D18" s="5">
        <f>B18+C18</f>
        <v>8</v>
      </c>
      <c r="E18" s="3" t="s">
        <v>13</v>
      </c>
      <c r="F18" s="4">
        <v>4</v>
      </c>
      <c r="G18" s="4">
        <v>9</v>
      </c>
      <c r="H18" s="5">
        <f>F18+G18</f>
        <v>13</v>
      </c>
      <c r="I18" s="3" t="s">
        <v>14</v>
      </c>
      <c r="J18" s="4">
        <v>4</v>
      </c>
      <c r="K18" s="4">
        <v>2</v>
      </c>
      <c r="L18" s="5">
        <f>J18+K18</f>
        <v>6</v>
      </c>
      <c r="M18" s="3" t="s">
        <v>15</v>
      </c>
      <c r="N18" s="4">
        <v>2</v>
      </c>
      <c r="O18" s="4">
        <v>6</v>
      </c>
      <c r="P18" s="5">
        <f>N18+O18</f>
        <v>8</v>
      </c>
      <c r="Q18" s="3" t="s">
        <v>16</v>
      </c>
      <c r="R18" s="4">
        <v>4</v>
      </c>
      <c r="S18" s="4">
        <v>2</v>
      </c>
      <c r="T18" s="5">
        <f>R18+S18</f>
        <v>6</v>
      </c>
      <c r="U18" s="3" t="s">
        <v>17</v>
      </c>
      <c r="V18" s="4">
        <v>1</v>
      </c>
      <c r="W18" s="4">
        <v>8</v>
      </c>
      <c r="X18" s="5">
        <f>V18+W18</f>
        <v>9</v>
      </c>
    </row>
    <row r="19" spans="1:30">
      <c r="A19" s="3">
        <v>2</v>
      </c>
      <c r="B19" s="4">
        <v>2</v>
      </c>
      <c r="C19" s="4">
        <v>7</v>
      </c>
      <c r="D19" s="5">
        <f t="shared" ref="D19:D24" si="6">B19+C19</f>
        <v>9</v>
      </c>
      <c r="E19" s="3">
        <v>2</v>
      </c>
      <c r="F19" s="4">
        <v>4</v>
      </c>
      <c r="G19" s="4">
        <v>4</v>
      </c>
      <c r="H19" s="5">
        <f t="shared" ref="H19:H23" si="7">F19+G19</f>
        <v>8</v>
      </c>
      <c r="I19" s="3">
        <v>2</v>
      </c>
      <c r="J19" s="4">
        <v>3</v>
      </c>
      <c r="K19" s="4">
        <v>7</v>
      </c>
      <c r="L19" s="5">
        <f t="shared" ref="L19:L23" si="8">J19+K19</f>
        <v>10</v>
      </c>
      <c r="M19" s="3">
        <v>2</v>
      </c>
      <c r="N19" s="4">
        <v>0</v>
      </c>
      <c r="O19" s="4">
        <v>6</v>
      </c>
      <c r="P19" s="5">
        <f t="shared" ref="P19:P23" si="9">N19+O19</f>
        <v>6</v>
      </c>
      <c r="Q19" s="3">
        <v>2</v>
      </c>
      <c r="R19" s="4">
        <v>1</v>
      </c>
      <c r="S19" s="4">
        <v>3</v>
      </c>
      <c r="T19" s="5">
        <f t="shared" ref="T19:T23" si="10">R19+S19</f>
        <v>4</v>
      </c>
      <c r="U19" s="3">
        <v>2</v>
      </c>
      <c r="V19" s="4">
        <v>0</v>
      </c>
      <c r="W19" s="4">
        <v>12</v>
      </c>
      <c r="X19" s="5">
        <f t="shared" ref="X19:X23" si="11">V19+W19</f>
        <v>12</v>
      </c>
    </row>
    <row r="20" spans="1:30">
      <c r="A20" s="3">
        <v>3</v>
      </c>
      <c r="B20" s="4">
        <v>0</v>
      </c>
      <c r="C20" s="4">
        <v>6</v>
      </c>
      <c r="D20" s="5">
        <f t="shared" si="6"/>
        <v>6</v>
      </c>
      <c r="E20" s="3">
        <v>3</v>
      </c>
      <c r="F20" s="4">
        <v>6</v>
      </c>
      <c r="G20" s="4">
        <v>5</v>
      </c>
      <c r="H20" s="5">
        <f t="shared" si="7"/>
        <v>11</v>
      </c>
      <c r="I20" s="3">
        <v>3</v>
      </c>
      <c r="J20" s="4">
        <v>4</v>
      </c>
      <c r="K20" s="4">
        <v>6</v>
      </c>
      <c r="L20" s="5">
        <f t="shared" si="8"/>
        <v>10</v>
      </c>
      <c r="M20" s="3">
        <v>3</v>
      </c>
      <c r="N20" s="4">
        <v>1</v>
      </c>
      <c r="O20" s="4">
        <v>8</v>
      </c>
      <c r="P20" s="5">
        <f t="shared" si="9"/>
        <v>9</v>
      </c>
      <c r="Q20" s="3">
        <v>3</v>
      </c>
      <c r="R20" s="4">
        <v>2</v>
      </c>
      <c r="S20" s="4">
        <v>3</v>
      </c>
      <c r="T20" s="5">
        <f t="shared" si="10"/>
        <v>5</v>
      </c>
      <c r="U20" s="3">
        <v>3</v>
      </c>
      <c r="V20" s="4">
        <v>0</v>
      </c>
      <c r="W20" s="4">
        <v>11</v>
      </c>
      <c r="X20" s="5">
        <f t="shared" si="11"/>
        <v>11</v>
      </c>
    </row>
    <row r="21" spans="1:30">
      <c r="A21" s="3">
        <v>4</v>
      </c>
      <c r="B21" s="4">
        <v>0</v>
      </c>
      <c r="C21" s="4">
        <v>6</v>
      </c>
      <c r="D21" s="5">
        <f t="shared" si="6"/>
        <v>6</v>
      </c>
      <c r="E21" s="3">
        <v>4</v>
      </c>
      <c r="F21" s="4">
        <v>4</v>
      </c>
      <c r="G21" s="4">
        <v>4</v>
      </c>
      <c r="H21" s="5">
        <f t="shared" si="7"/>
        <v>8</v>
      </c>
      <c r="I21" s="3">
        <v>4</v>
      </c>
      <c r="J21" s="4">
        <v>4</v>
      </c>
      <c r="K21" s="4">
        <v>2</v>
      </c>
      <c r="L21" s="5">
        <f t="shared" si="8"/>
        <v>6</v>
      </c>
      <c r="M21" s="3">
        <v>4</v>
      </c>
      <c r="N21" s="4">
        <v>1</v>
      </c>
      <c r="O21" s="4">
        <v>6</v>
      </c>
      <c r="P21" s="5">
        <f t="shared" si="9"/>
        <v>7</v>
      </c>
      <c r="Q21" s="3">
        <v>4</v>
      </c>
      <c r="R21" s="4">
        <v>4</v>
      </c>
      <c r="S21" s="4">
        <v>4</v>
      </c>
      <c r="T21" s="5">
        <f t="shared" si="10"/>
        <v>8</v>
      </c>
      <c r="U21" s="3">
        <v>4</v>
      </c>
      <c r="V21" s="4">
        <v>2</v>
      </c>
      <c r="W21" s="4">
        <v>9</v>
      </c>
      <c r="X21" s="5">
        <f t="shared" si="11"/>
        <v>11</v>
      </c>
      <c r="AC21" s="10" t="s">
        <v>0</v>
      </c>
      <c r="AD21" s="10" t="s">
        <v>1</v>
      </c>
    </row>
    <row r="22" spans="1:30">
      <c r="A22" s="3">
        <v>5</v>
      </c>
      <c r="B22" s="4">
        <v>0</v>
      </c>
      <c r="C22" s="4">
        <v>5</v>
      </c>
      <c r="D22" s="5">
        <f t="shared" si="6"/>
        <v>5</v>
      </c>
      <c r="E22" s="3">
        <v>5</v>
      </c>
      <c r="F22" s="4">
        <v>7</v>
      </c>
      <c r="G22" s="4">
        <v>3</v>
      </c>
      <c r="H22" s="5">
        <f t="shared" si="7"/>
        <v>10</v>
      </c>
      <c r="I22" s="3">
        <v>5</v>
      </c>
      <c r="J22" s="4">
        <v>1</v>
      </c>
      <c r="K22" s="4">
        <v>3</v>
      </c>
      <c r="L22" s="5">
        <f t="shared" si="8"/>
        <v>4</v>
      </c>
      <c r="M22" s="3">
        <v>5</v>
      </c>
      <c r="N22" s="4">
        <v>4</v>
      </c>
      <c r="O22" s="4">
        <v>5</v>
      </c>
      <c r="P22" s="5">
        <f t="shared" si="9"/>
        <v>9</v>
      </c>
      <c r="Q22" s="3">
        <v>5</v>
      </c>
      <c r="R22" s="4">
        <v>1</v>
      </c>
      <c r="S22" s="4">
        <v>2</v>
      </c>
      <c r="T22" s="5">
        <f t="shared" si="10"/>
        <v>3</v>
      </c>
      <c r="U22" s="3">
        <v>5</v>
      </c>
      <c r="V22" s="4">
        <v>1</v>
      </c>
      <c r="W22" s="4">
        <v>11</v>
      </c>
      <c r="X22" s="5">
        <f t="shared" si="11"/>
        <v>12</v>
      </c>
      <c r="AA22" t="s">
        <v>8</v>
      </c>
      <c r="AB22" t="s">
        <v>25</v>
      </c>
      <c r="AC22" s="10">
        <f>J14</f>
        <v>45.098039215686278</v>
      </c>
      <c r="AD22" s="10">
        <f>K14</f>
        <v>54.901960784313729</v>
      </c>
    </row>
    <row r="23" spans="1:30">
      <c r="A23" s="3">
        <v>6</v>
      </c>
      <c r="B23" s="4">
        <v>0</v>
      </c>
      <c r="C23" s="4">
        <v>4</v>
      </c>
      <c r="D23" s="5">
        <f t="shared" si="6"/>
        <v>4</v>
      </c>
      <c r="E23" s="3">
        <v>6</v>
      </c>
      <c r="F23" s="4">
        <v>3</v>
      </c>
      <c r="G23" s="4">
        <v>5</v>
      </c>
      <c r="H23" s="5">
        <f t="shared" si="7"/>
        <v>8</v>
      </c>
      <c r="I23" s="3">
        <v>6</v>
      </c>
      <c r="J23" s="4">
        <v>5</v>
      </c>
      <c r="K23" s="4">
        <v>4</v>
      </c>
      <c r="L23" s="5">
        <f t="shared" si="8"/>
        <v>9</v>
      </c>
      <c r="M23" s="3">
        <v>6</v>
      </c>
      <c r="N23" s="4">
        <v>3</v>
      </c>
      <c r="O23" s="4">
        <v>5</v>
      </c>
      <c r="P23" s="5">
        <f t="shared" si="9"/>
        <v>8</v>
      </c>
      <c r="Q23" s="3">
        <v>6</v>
      </c>
      <c r="R23" s="4"/>
      <c r="S23" s="4"/>
      <c r="T23" s="5">
        <f t="shared" si="10"/>
        <v>0</v>
      </c>
      <c r="U23" s="3">
        <v>6</v>
      </c>
      <c r="V23" s="4">
        <v>1</v>
      </c>
      <c r="W23" s="4">
        <v>11</v>
      </c>
      <c r="X23" s="5">
        <f t="shared" si="11"/>
        <v>12</v>
      </c>
      <c r="AA23" t="s">
        <v>14</v>
      </c>
      <c r="AB23" t="s">
        <v>25</v>
      </c>
      <c r="AC23" s="10">
        <f>J29</f>
        <v>46.666666666666664</v>
      </c>
      <c r="AD23" s="10">
        <f>K29</f>
        <v>53.333333333333336</v>
      </c>
    </row>
    <row r="24" spans="1:30">
      <c r="A24" s="3">
        <v>7</v>
      </c>
      <c r="B24" s="4">
        <v>0</v>
      </c>
      <c r="C24" s="4">
        <v>4</v>
      </c>
      <c r="D24" s="5">
        <f t="shared" si="6"/>
        <v>4</v>
      </c>
      <c r="E24" s="3">
        <v>7</v>
      </c>
      <c r="F24" s="4"/>
      <c r="G24" s="4"/>
      <c r="H24" s="5"/>
      <c r="I24" s="3">
        <v>7</v>
      </c>
      <c r="J24" s="4"/>
      <c r="K24" s="4"/>
      <c r="L24" s="5"/>
      <c r="M24" s="3">
        <v>7</v>
      </c>
      <c r="N24" s="4"/>
      <c r="O24" s="4"/>
      <c r="P24" s="5"/>
      <c r="Q24" s="3">
        <v>7</v>
      </c>
      <c r="R24" s="4"/>
      <c r="S24" s="4"/>
      <c r="T24" s="5"/>
      <c r="U24" s="3">
        <v>7</v>
      </c>
      <c r="V24" s="4"/>
      <c r="W24" s="4"/>
      <c r="X24" s="5"/>
      <c r="AA24" t="s">
        <v>20</v>
      </c>
      <c r="AB24" t="s">
        <v>25</v>
      </c>
      <c r="AC24" s="10">
        <f>J44</f>
        <v>51.851851851851848</v>
      </c>
      <c r="AD24" s="10">
        <f>K44</f>
        <v>48.148148148148145</v>
      </c>
    </row>
    <row r="25" spans="1:30">
      <c r="A25" s="3">
        <v>8</v>
      </c>
      <c r="B25" s="4"/>
      <c r="C25" s="4"/>
      <c r="D25" s="5"/>
      <c r="E25" s="3">
        <v>8</v>
      </c>
      <c r="F25" s="4"/>
      <c r="G25" s="4"/>
      <c r="H25" s="5"/>
      <c r="I25" s="3">
        <v>8</v>
      </c>
      <c r="J25" s="4"/>
      <c r="K25" s="4"/>
      <c r="L25" s="5"/>
      <c r="M25" s="3">
        <v>8</v>
      </c>
      <c r="N25" s="4"/>
      <c r="O25" s="4"/>
      <c r="P25" s="5"/>
      <c r="Q25" s="3">
        <v>8</v>
      </c>
      <c r="R25" s="4"/>
      <c r="S25" s="4"/>
      <c r="T25" s="5"/>
      <c r="U25" s="3">
        <v>8</v>
      </c>
      <c r="V25" s="4"/>
      <c r="W25" s="4"/>
      <c r="X25" s="5"/>
      <c r="AA25" t="s">
        <v>4</v>
      </c>
      <c r="AC25" s="10">
        <f>AVERAGE(AC22:AC24)</f>
        <v>47.872185911401594</v>
      </c>
      <c r="AD25" s="10">
        <f>AVERAGE(AD22:AD24)</f>
        <v>52.127814088598406</v>
      </c>
    </row>
    <row r="26" spans="1:30">
      <c r="A26" s="3">
        <v>9</v>
      </c>
      <c r="B26" s="4"/>
      <c r="C26" s="4"/>
      <c r="D26" s="5"/>
      <c r="E26" s="3">
        <v>9</v>
      </c>
      <c r="F26" s="4"/>
      <c r="G26" s="4"/>
      <c r="H26" s="5"/>
      <c r="I26" s="3">
        <v>9</v>
      </c>
      <c r="J26" s="4"/>
      <c r="K26" s="4"/>
      <c r="L26" s="5"/>
      <c r="M26" s="3">
        <v>9</v>
      </c>
      <c r="N26" s="4"/>
      <c r="O26" s="4"/>
      <c r="P26" s="5"/>
      <c r="Q26" s="3">
        <v>9</v>
      </c>
      <c r="R26" s="4"/>
      <c r="S26" s="4"/>
      <c r="T26" s="5"/>
      <c r="U26" s="3">
        <v>9</v>
      </c>
      <c r="V26" s="4"/>
      <c r="W26" s="4"/>
      <c r="X26" s="5"/>
      <c r="AA26" t="s">
        <v>29</v>
      </c>
      <c r="AC26" s="10">
        <f>STDEV(AC22:AC24)/SQRT(COUNT(AC22:AC25))</f>
        <v>1.7673040038556709</v>
      </c>
      <c r="AD26" s="10">
        <f>STDEV(AD22:AD24)</f>
        <v>3.5346080077113489</v>
      </c>
    </row>
    <row r="27" spans="1:30">
      <c r="A27" s="3">
        <v>10</v>
      </c>
      <c r="B27" s="4"/>
      <c r="C27" s="4"/>
      <c r="D27" s="5"/>
      <c r="E27" s="3">
        <v>10</v>
      </c>
      <c r="F27" s="4"/>
      <c r="G27" s="4"/>
      <c r="H27" s="5"/>
      <c r="I27" s="3">
        <v>10</v>
      </c>
      <c r="J27" s="4"/>
      <c r="K27" s="4"/>
      <c r="L27" s="5"/>
      <c r="M27" s="3">
        <v>10</v>
      </c>
      <c r="N27" s="4"/>
      <c r="O27" s="4"/>
      <c r="P27" s="5"/>
      <c r="Q27" s="3">
        <v>10</v>
      </c>
      <c r="R27" s="4"/>
      <c r="S27" s="4"/>
      <c r="T27" s="5"/>
      <c r="U27" s="3">
        <v>10</v>
      </c>
      <c r="V27" s="4"/>
      <c r="W27" s="4"/>
      <c r="X27" s="5"/>
      <c r="AC27" s="10"/>
      <c r="AD27" s="10"/>
    </row>
    <row r="28" spans="1:30">
      <c r="A28" s="3"/>
      <c r="B28" s="4">
        <f>SUM(B18:B27)</f>
        <v>3</v>
      </c>
      <c r="C28" s="4">
        <f>SUM(C18:C27)</f>
        <v>39</v>
      </c>
      <c r="D28" s="5">
        <f>SUM(D18:D27)</f>
        <v>42</v>
      </c>
      <c r="E28" s="3"/>
      <c r="F28" s="4">
        <f>SUM(F18:F27)</f>
        <v>28</v>
      </c>
      <c r="G28" s="4">
        <f>SUM(G18:G27)</f>
        <v>30</v>
      </c>
      <c r="H28" s="5">
        <f>SUM(H18:H27)</f>
        <v>58</v>
      </c>
      <c r="I28" s="3"/>
      <c r="J28" s="4">
        <f>SUM(J18:J27)</f>
        <v>21</v>
      </c>
      <c r="K28" s="4">
        <f>SUM(K18:K27)</f>
        <v>24</v>
      </c>
      <c r="L28" s="5">
        <f>SUM(L18:L27)</f>
        <v>45</v>
      </c>
      <c r="M28" s="3"/>
      <c r="N28" s="4">
        <f>SUM(N18:N27)</f>
        <v>11</v>
      </c>
      <c r="O28" s="4">
        <f>SUM(O18:O27)</f>
        <v>36</v>
      </c>
      <c r="P28" s="5">
        <f>SUM(P18:P27)</f>
        <v>47</v>
      </c>
      <c r="Q28" s="3"/>
      <c r="R28" s="4">
        <f>SUM(R18:R27)</f>
        <v>12</v>
      </c>
      <c r="S28" s="4">
        <f>SUM(S18:S27)</f>
        <v>14</v>
      </c>
      <c r="T28" s="5">
        <f>SUM(T18:T27)</f>
        <v>26</v>
      </c>
      <c r="U28" s="3"/>
      <c r="V28" s="4">
        <f>SUM(V18:V27)</f>
        <v>5</v>
      </c>
      <c r="W28" s="4">
        <f>SUM(W18:W27)</f>
        <v>62</v>
      </c>
      <c r="X28" s="5">
        <f>SUM(X18:X27)</f>
        <v>67</v>
      </c>
      <c r="AC28" s="10"/>
      <c r="AD28" s="10"/>
    </row>
    <row r="29" spans="1:30">
      <c r="A29" s="3"/>
      <c r="B29" s="6">
        <f>B28/D28*100</f>
        <v>7.1428571428571423</v>
      </c>
      <c r="C29" s="6">
        <f>C28/D28*100</f>
        <v>92.857142857142861</v>
      </c>
      <c r="D29" s="5"/>
      <c r="E29" s="3"/>
      <c r="F29" s="6">
        <f>F28/H28*100</f>
        <v>48.275862068965516</v>
      </c>
      <c r="G29" s="6">
        <f>G28/H28*100</f>
        <v>51.724137931034484</v>
      </c>
      <c r="H29" s="5"/>
      <c r="I29" s="3"/>
      <c r="J29" s="6">
        <f>J28/L28*100</f>
        <v>46.666666666666664</v>
      </c>
      <c r="K29" s="6">
        <f>K28/L28*100</f>
        <v>53.333333333333336</v>
      </c>
      <c r="L29" s="5"/>
      <c r="M29" s="3"/>
      <c r="N29" s="6">
        <f>N28/P28*100</f>
        <v>23.404255319148938</v>
      </c>
      <c r="O29" s="6">
        <f>O28/P28*100</f>
        <v>76.59574468085107</v>
      </c>
      <c r="P29" s="5"/>
      <c r="Q29" s="3"/>
      <c r="R29" s="6">
        <f>R28/T28*100</f>
        <v>46.153846153846153</v>
      </c>
      <c r="S29" s="6">
        <f>S28/T28*100</f>
        <v>53.846153846153847</v>
      </c>
      <c r="T29" s="5"/>
      <c r="U29" s="3"/>
      <c r="V29" s="6">
        <f>V28/X28*100</f>
        <v>7.4626865671641784</v>
      </c>
      <c r="W29" s="6">
        <f>W28/X28*100</f>
        <v>92.537313432835816</v>
      </c>
      <c r="X29" s="5"/>
      <c r="AC29" s="10"/>
      <c r="AD29" s="10"/>
    </row>
    <row r="30" spans="1:30">
      <c r="A30" s="3"/>
      <c r="B30" s="4"/>
      <c r="C30" s="4"/>
      <c r="D30" s="5"/>
      <c r="E30" s="3"/>
      <c r="F30" s="4"/>
      <c r="G30" s="4"/>
      <c r="H30" s="5"/>
      <c r="I30" s="3"/>
      <c r="J30" s="4"/>
      <c r="K30" s="4"/>
      <c r="L30" s="5"/>
      <c r="M30" s="3"/>
      <c r="N30" s="4"/>
      <c r="O30" s="4"/>
      <c r="P30" s="5"/>
      <c r="Q30" s="3"/>
      <c r="R30" s="4"/>
      <c r="S30" s="4"/>
      <c r="T30" s="5"/>
      <c r="U30" s="3"/>
      <c r="V30" s="4"/>
      <c r="W30" s="4"/>
      <c r="X30" s="5"/>
      <c r="AC30" s="10" t="s">
        <v>0</v>
      </c>
      <c r="AD30" s="10" t="s">
        <v>1</v>
      </c>
    </row>
    <row r="31" spans="1:30">
      <c r="A31" s="3"/>
      <c r="B31" s="4"/>
      <c r="C31" s="4"/>
      <c r="D31" s="5"/>
      <c r="E31" s="3"/>
      <c r="F31" s="4"/>
      <c r="G31" s="4"/>
      <c r="H31" s="5"/>
      <c r="I31" s="3"/>
      <c r="J31" s="4"/>
      <c r="K31" s="4"/>
      <c r="L31" s="5"/>
      <c r="M31" s="3"/>
      <c r="N31" s="4"/>
      <c r="O31" s="4"/>
      <c r="P31" s="5"/>
      <c r="Q31" s="3"/>
      <c r="R31" s="4"/>
      <c r="S31" s="4"/>
      <c r="T31" s="5"/>
      <c r="U31" s="3"/>
      <c r="V31" s="4"/>
      <c r="W31" s="4"/>
      <c r="X31" s="5"/>
      <c r="AA31" t="s">
        <v>9</v>
      </c>
      <c r="AB31" t="s">
        <v>26</v>
      </c>
      <c r="AC31" s="10">
        <f>N14</f>
        <v>10.416666666666668</v>
      </c>
      <c r="AD31" s="10">
        <f>O14</f>
        <v>89.583333333333343</v>
      </c>
    </row>
    <row r="32" spans="1:30">
      <c r="A32" s="3"/>
      <c r="B32" s="4" t="s">
        <v>0</v>
      </c>
      <c r="C32" s="4" t="s">
        <v>1</v>
      </c>
      <c r="D32" s="5" t="s">
        <v>2</v>
      </c>
      <c r="E32" s="3"/>
      <c r="F32" s="4" t="s">
        <v>0</v>
      </c>
      <c r="G32" s="4" t="s">
        <v>1</v>
      </c>
      <c r="H32" s="5" t="s">
        <v>2</v>
      </c>
      <c r="I32" s="3"/>
      <c r="J32" s="4" t="s">
        <v>0</v>
      </c>
      <c r="K32" s="4" t="s">
        <v>1</v>
      </c>
      <c r="L32" s="5" t="s">
        <v>2</v>
      </c>
      <c r="M32" s="3"/>
      <c r="N32" s="4" t="s">
        <v>0</v>
      </c>
      <c r="O32" s="4" t="s">
        <v>1</v>
      </c>
      <c r="P32" s="5" t="s">
        <v>2</v>
      </c>
      <c r="Q32" s="3"/>
      <c r="R32" s="4" t="s">
        <v>0</v>
      </c>
      <c r="S32" s="4" t="s">
        <v>1</v>
      </c>
      <c r="T32" s="5" t="s">
        <v>2</v>
      </c>
      <c r="U32" s="3"/>
      <c r="V32" s="4" t="s">
        <v>0</v>
      </c>
      <c r="W32" s="4" t="s">
        <v>1</v>
      </c>
      <c r="X32" s="5" t="s">
        <v>2</v>
      </c>
      <c r="AA32" t="s">
        <v>15</v>
      </c>
      <c r="AB32" t="s">
        <v>26</v>
      </c>
      <c r="AC32" s="10">
        <f>N29</f>
        <v>23.404255319148938</v>
      </c>
      <c r="AD32" s="10">
        <f>O29</f>
        <v>76.59574468085107</v>
      </c>
    </row>
    <row r="33" spans="1:30">
      <c r="A33" s="3" t="s">
        <v>18</v>
      </c>
      <c r="B33" s="4">
        <v>1</v>
      </c>
      <c r="C33" s="4">
        <v>9</v>
      </c>
      <c r="D33" s="5">
        <f>B33+C33</f>
        <v>10</v>
      </c>
      <c r="E33" s="3" t="s">
        <v>19</v>
      </c>
      <c r="F33" s="4">
        <v>0</v>
      </c>
      <c r="G33" s="4">
        <v>6</v>
      </c>
      <c r="H33" s="5">
        <f>F33+G33</f>
        <v>6</v>
      </c>
      <c r="I33" s="3" t="s">
        <v>20</v>
      </c>
      <c r="J33" s="4">
        <v>4</v>
      </c>
      <c r="K33" s="4">
        <v>7</v>
      </c>
      <c r="L33" s="5">
        <f>J33+K33</f>
        <v>11</v>
      </c>
      <c r="M33" s="3" t="s">
        <v>21</v>
      </c>
      <c r="N33" s="4">
        <v>1</v>
      </c>
      <c r="O33" s="4">
        <v>8</v>
      </c>
      <c r="P33" s="5">
        <f>N33+O33</f>
        <v>9</v>
      </c>
      <c r="Q33" s="3" t="s">
        <v>22</v>
      </c>
      <c r="R33" s="4">
        <v>9</v>
      </c>
      <c r="S33" s="4">
        <v>3</v>
      </c>
      <c r="T33" s="5">
        <f>R33+S33</f>
        <v>12</v>
      </c>
      <c r="U33" s="3" t="s">
        <v>23</v>
      </c>
      <c r="V33" s="4">
        <v>0</v>
      </c>
      <c r="W33" s="4">
        <v>15</v>
      </c>
      <c r="X33" s="5">
        <f>V33+W33</f>
        <v>15</v>
      </c>
      <c r="AA33" t="s">
        <v>21</v>
      </c>
      <c r="AB33" t="s">
        <v>26</v>
      </c>
      <c r="AC33" s="10">
        <f>N44</f>
        <v>15.277777777777779</v>
      </c>
      <c r="AD33" s="10">
        <f>O44</f>
        <v>84.722222222222214</v>
      </c>
    </row>
    <row r="34" spans="1:30">
      <c r="A34" s="3">
        <v>2</v>
      </c>
      <c r="B34" s="4">
        <v>1</v>
      </c>
      <c r="C34" s="4">
        <v>9</v>
      </c>
      <c r="D34" s="5">
        <f t="shared" ref="D34:D38" si="12">B34+C34</f>
        <v>10</v>
      </c>
      <c r="E34" s="3">
        <v>2</v>
      </c>
      <c r="F34" s="4">
        <v>5</v>
      </c>
      <c r="G34" s="4">
        <v>3</v>
      </c>
      <c r="H34" s="5">
        <f t="shared" ref="H34:H38" si="13">F34+G34</f>
        <v>8</v>
      </c>
      <c r="I34" s="3">
        <v>2</v>
      </c>
      <c r="J34" s="4">
        <v>6</v>
      </c>
      <c r="K34" s="4">
        <v>1</v>
      </c>
      <c r="L34" s="5">
        <f t="shared" ref="L34:L38" si="14">J34+K34</f>
        <v>7</v>
      </c>
      <c r="M34" s="3">
        <v>2</v>
      </c>
      <c r="N34" s="4">
        <v>3</v>
      </c>
      <c r="O34" s="4">
        <v>9</v>
      </c>
      <c r="P34" s="5">
        <f t="shared" ref="P34:P38" si="15">N34+O34</f>
        <v>12</v>
      </c>
      <c r="Q34" s="3">
        <v>2</v>
      </c>
      <c r="R34" s="4">
        <v>5</v>
      </c>
      <c r="S34" s="4">
        <v>2</v>
      </c>
      <c r="T34" s="5">
        <f t="shared" ref="T34:T38" si="16">R34+S34</f>
        <v>7</v>
      </c>
      <c r="U34" s="3">
        <v>2</v>
      </c>
      <c r="V34" s="4">
        <v>1</v>
      </c>
      <c r="W34" s="4">
        <v>11</v>
      </c>
      <c r="X34" s="5">
        <f t="shared" ref="X34:X38" si="17">V34+W34</f>
        <v>12</v>
      </c>
      <c r="AA34" t="s">
        <v>4</v>
      </c>
      <c r="AC34" s="10">
        <f>AVERAGE(AC31:AC33)</f>
        <v>16.366233254531128</v>
      </c>
      <c r="AD34" s="10">
        <f>AVERAGE(AD31:AD33)</f>
        <v>83.63376674546889</v>
      </c>
    </row>
    <row r="35" spans="1:30">
      <c r="A35" s="3">
        <v>3</v>
      </c>
      <c r="B35" s="4">
        <v>1</v>
      </c>
      <c r="C35" s="4">
        <v>12</v>
      </c>
      <c r="D35" s="5">
        <f t="shared" si="12"/>
        <v>13</v>
      </c>
      <c r="E35" s="3">
        <v>3</v>
      </c>
      <c r="F35" s="4">
        <v>1</v>
      </c>
      <c r="G35" s="4">
        <v>8</v>
      </c>
      <c r="H35" s="5">
        <f t="shared" si="13"/>
        <v>9</v>
      </c>
      <c r="I35" s="3">
        <v>3</v>
      </c>
      <c r="J35" s="4">
        <v>0</v>
      </c>
      <c r="K35" s="4">
        <v>4</v>
      </c>
      <c r="L35" s="5">
        <f t="shared" si="14"/>
        <v>4</v>
      </c>
      <c r="M35" s="3">
        <v>3</v>
      </c>
      <c r="N35" s="4">
        <v>2</v>
      </c>
      <c r="O35" s="4">
        <v>10</v>
      </c>
      <c r="P35" s="5">
        <f t="shared" si="15"/>
        <v>12</v>
      </c>
      <c r="Q35" s="3">
        <v>3</v>
      </c>
      <c r="R35" s="4">
        <v>8</v>
      </c>
      <c r="S35" s="4">
        <v>1</v>
      </c>
      <c r="T35" s="5">
        <f t="shared" si="16"/>
        <v>9</v>
      </c>
      <c r="U35" s="3">
        <v>3</v>
      </c>
      <c r="V35" s="4">
        <v>1</v>
      </c>
      <c r="W35" s="4">
        <v>11</v>
      </c>
      <c r="X35" s="5">
        <f t="shared" si="17"/>
        <v>12</v>
      </c>
      <c r="AA35" t="s">
        <v>29</v>
      </c>
      <c r="AC35" s="10">
        <f>STDEV(AC31:AC33)/SQRT(COUNT(AC31:AC34))</f>
        <v>3.280926555303294</v>
      </c>
      <c r="AD35" s="10">
        <f>STDEV(AD31:AD33)</f>
        <v>6.5618531106065872</v>
      </c>
    </row>
    <row r="36" spans="1:30">
      <c r="A36" s="3">
        <v>4</v>
      </c>
      <c r="B36" s="4">
        <v>1</v>
      </c>
      <c r="C36" s="4">
        <v>10</v>
      </c>
      <c r="D36" s="5">
        <f t="shared" si="12"/>
        <v>11</v>
      </c>
      <c r="E36" s="3">
        <v>4</v>
      </c>
      <c r="F36" s="4">
        <v>2</v>
      </c>
      <c r="G36" s="4">
        <v>5</v>
      </c>
      <c r="H36" s="5">
        <f t="shared" si="13"/>
        <v>7</v>
      </c>
      <c r="I36" s="3">
        <v>4</v>
      </c>
      <c r="J36" s="4">
        <v>4</v>
      </c>
      <c r="K36" s="4">
        <v>3</v>
      </c>
      <c r="L36" s="5">
        <f t="shared" si="14"/>
        <v>7</v>
      </c>
      <c r="M36" s="3">
        <v>4</v>
      </c>
      <c r="N36" s="4">
        <v>1</v>
      </c>
      <c r="O36" s="4">
        <v>10</v>
      </c>
      <c r="P36" s="5">
        <f t="shared" si="15"/>
        <v>11</v>
      </c>
      <c r="Q36" s="3">
        <v>4</v>
      </c>
      <c r="R36" s="4">
        <v>5</v>
      </c>
      <c r="S36" s="4">
        <v>1</v>
      </c>
      <c r="T36" s="5">
        <f t="shared" si="16"/>
        <v>6</v>
      </c>
      <c r="U36" s="3">
        <v>4</v>
      </c>
      <c r="V36" s="4">
        <v>1</v>
      </c>
      <c r="W36" s="4">
        <v>14</v>
      </c>
      <c r="X36" s="5">
        <f t="shared" si="17"/>
        <v>15</v>
      </c>
      <c r="AC36" s="10"/>
      <c r="AD36" s="10"/>
    </row>
    <row r="37" spans="1:30">
      <c r="A37" s="3">
        <v>5</v>
      </c>
      <c r="B37" s="4">
        <v>2</v>
      </c>
      <c r="C37" s="4">
        <v>9</v>
      </c>
      <c r="D37" s="5">
        <f t="shared" si="12"/>
        <v>11</v>
      </c>
      <c r="E37" s="3">
        <v>5</v>
      </c>
      <c r="F37" s="4">
        <v>3</v>
      </c>
      <c r="G37" s="4">
        <v>7</v>
      </c>
      <c r="H37" s="5">
        <f t="shared" si="13"/>
        <v>10</v>
      </c>
      <c r="I37" s="3">
        <v>5</v>
      </c>
      <c r="J37" s="4">
        <v>5</v>
      </c>
      <c r="K37" s="4">
        <v>4</v>
      </c>
      <c r="L37" s="5">
        <f t="shared" si="14"/>
        <v>9</v>
      </c>
      <c r="M37" s="3">
        <v>5</v>
      </c>
      <c r="N37" s="4">
        <v>2</v>
      </c>
      <c r="O37" s="4">
        <v>12</v>
      </c>
      <c r="P37" s="5">
        <f t="shared" si="15"/>
        <v>14</v>
      </c>
      <c r="Q37" s="3">
        <v>5</v>
      </c>
      <c r="R37" s="4">
        <v>6</v>
      </c>
      <c r="S37" s="4">
        <v>1</v>
      </c>
      <c r="T37" s="5">
        <f t="shared" si="16"/>
        <v>7</v>
      </c>
      <c r="U37" s="3">
        <v>5</v>
      </c>
      <c r="V37" s="4">
        <v>3</v>
      </c>
      <c r="W37" s="4">
        <v>10</v>
      </c>
      <c r="X37" s="5">
        <f t="shared" si="17"/>
        <v>13</v>
      </c>
      <c r="AC37" s="10"/>
      <c r="AD37" s="10"/>
    </row>
    <row r="38" spans="1:30">
      <c r="A38" s="3">
        <v>6</v>
      </c>
      <c r="B38" s="4">
        <v>1</v>
      </c>
      <c r="C38" s="4">
        <v>7</v>
      </c>
      <c r="D38" s="5">
        <f t="shared" si="12"/>
        <v>8</v>
      </c>
      <c r="E38" s="3">
        <v>6</v>
      </c>
      <c r="F38" s="4">
        <v>4</v>
      </c>
      <c r="G38" s="4">
        <v>7</v>
      </c>
      <c r="H38" s="5">
        <f t="shared" si="13"/>
        <v>11</v>
      </c>
      <c r="I38" s="3">
        <v>6</v>
      </c>
      <c r="J38" s="4">
        <v>9</v>
      </c>
      <c r="K38" s="4">
        <v>7</v>
      </c>
      <c r="L38" s="5">
        <f t="shared" si="14"/>
        <v>16</v>
      </c>
      <c r="M38" s="3">
        <v>6</v>
      </c>
      <c r="N38" s="4">
        <v>2</v>
      </c>
      <c r="O38" s="4">
        <v>12</v>
      </c>
      <c r="P38" s="5">
        <f t="shared" si="15"/>
        <v>14</v>
      </c>
      <c r="Q38" s="3">
        <v>6</v>
      </c>
      <c r="R38" s="4">
        <v>4</v>
      </c>
      <c r="S38" s="4">
        <v>3</v>
      </c>
      <c r="T38" s="5">
        <f t="shared" si="16"/>
        <v>7</v>
      </c>
      <c r="U38" s="3">
        <v>6</v>
      </c>
      <c r="V38" s="4">
        <v>0</v>
      </c>
      <c r="W38" s="4">
        <v>8</v>
      </c>
      <c r="X38" s="5">
        <f t="shared" si="17"/>
        <v>8</v>
      </c>
      <c r="AC38" s="10"/>
      <c r="AD38" s="10"/>
    </row>
    <row r="39" spans="1:30">
      <c r="A39" s="3">
        <v>7</v>
      </c>
      <c r="B39" s="4"/>
      <c r="C39" s="4"/>
      <c r="D39" s="5"/>
      <c r="E39" s="3">
        <v>7</v>
      </c>
      <c r="F39" s="4"/>
      <c r="G39" s="4"/>
      <c r="H39" s="5"/>
      <c r="I39" s="3">
        <v>7</v>
      </c>
      <c r="J39" s="4"/>
      <c r="K39" s="4"/>
      <c r="L39" s="5"/>
      <c r="M39" s="3">
        <v>7</v>
      </c>
      <c r="N39" s="4"/>
      <c r="O39" s="4"/>
      <c r="P39" s="5"/>
      <c r="Q39" s="3">
        <v>7</v>
      </c>
      <c r="R39" s="4"/>
      <c r="S39" s="4"/>
      <c r="T39" s="5"/>
      <c r="U39" s="3">
        <v>7</v>
      </c>
      <c r="V39" s="4"/>
      <c r="W39" s="4"/>
      <c r="X39" s="5"/>
      <c r="AC39" s="10" t="s">
        <v>0</v>
      </c>
      <c r="AD39" s="10" t="s">
        <v>1</v>
      </c>
    </row>
    <row r="40" spans="1:30">
      <c r="A40" s="3">
        <v>8</v>
      </c>
      <c r="B40" s="4"/>
      <c r="C40" s="4"/>
      <c r="D40" s="5"/>
      <c r="E40" s="3">
        <v>8</v>
      </c>
      <c r="F40" s="4"/>
      <c r="G40" s="4"/>
      <c r="H40" s="5"/>
      <c r="I40" s="3">
        <v>8</v>
      </c>
      <c r="J40" s="4"/>
      <c r="K40" s="4"/>
      <c r="L40" s="5"/>
      <c r="M40" s="3">
        <v>8</v>
      </c>
      <c r="N40" s="4"/>
      <c r="O40" s="4"/>
      <c r="P40" s="5"/>
      <c r="Q40" s="3">
        <v>8</v>
      </c>
      <c r="R40" s="4"/>
      <c r="S40" s="4"/>
      <c r="T40" s="5"/>
      <c r="U40" s="3">
        <v>8</v>
      </c>
      <c r="V40" s="4"/>
      <c r="W40" s="4"/>
      <c r="X40" s="5"/>
      <c r="AA40" t="s">
        <v>10</v>
      </c>
      <c r="AB40" t="s">
        <v>27</v>
      </c>
      <c r="AC40" s="10">
        <f>R14</f>
        <v>51.612903225806448</v>
      </c>
      <c r="AD40" s="10">
        <f>S14</f>
        <v>48.387096774193552</v>
      </c>
    </row>
    <row r="41" spans="1:30">
      <c r="A41" s="3">
        <v>9</v>
      </c>
      <c r="B41" s="4"/>
      <c r="C41" s="4"/>
      <c r="D41" s="5"/>
      <c r="E41" s="3">
        <v>9</v>
      </c>
      <c r="F41" s="4"/>
      <c r="G41" s="4"/>
      <c r="H41" s="5"/>
      <c r="I41" s="3">
        <v>9</v>
      </c>
      <c r="J41" s="4"/>
      <c r="K41" s="4"/>
      <c r="L41" s="5"/>
      <c r="M41" s="3">
        <v>9</v>
      </c>
      <c r="N41" s="4"/>
      <c r="O41" s="4"/>
      <c r="P41" s="5"/>
      <c r="Q41" s="3">
        <v>9</v>
      </c>
      <c r="R41" s="4"/>
      <c r="S41" s="4"/>
      <c r="T41" s="5"/>
      <c r="U41" s="3">
        <v>9</v>
      </c>
      <c r="V41" s="4"/>
      <c r="W41" s="4"/>
      <c r="X41" s="5"/>
      <c r="AA41" t="s">
        <v>16</v>
      </c>
      <c r="AB41" t="s">
        <v>27</v>
      </c>
      <c r="AC41" s="10">
        <f>R29</f>
        <v>46.153846153846153</v>
      </c>
      <c r="AD41" s="10">
        <f>S29</f>
        <v>53.846153846153847</v>
      </c>
    </row>
    <row r="42" spans="1:30">
      <c r="A42" s="3">
        <v>10</v>
      </c>
      <c r="B42" s="4"/>
      <c r="C42" s="4"/>
      <c r="D42" s="5"/>
      <c r="E42" s="3">
        <v>10</v>
      </c>
      <c r="F42" s="4"/>
      <c r="G42" s="4"/>
      <c r="H42" s="5"/>
      <c r="I42" s="3">
        <v>10</v>
      </c>
      <c r="J42" s="4"/>
      <c r="K42" s="4"/>
      <c r="L42" s="5"/>
      <c r="M42" s="3">
        <v>10</v>
      </c>
      <c r="N42" s="4"/>
      <c r="O42" s="4"/>
      <c r="P42" s="5"/>
      <c r="Q42" s="3">
        <v>10</v>
      </c>
      <c r="R42" s="4"/>
      <c r="S42" s="4"/>
      <c r="T42" s="5"/>
      <c r="U42" s="3">
        <v>10</v>
      </c>
      <c r="V42" s="4"/>
      <c r="W42" s="4"/>
      <c r="X42" s="5"/>
      <c r="AA42" t="s">
        <v>22</v>
      </c>
      <c r="AB42" t="s">
        <v>27</v>
      </c>
      <c r="AC42" s="10">
        <f>R44</f>
        <v>77.083333333333343</v>
      </c>
      <c r="AD42" s="10">
        <f>S44</f>
        <v>22.916666666666664</v>
      </c>
    </row>
    <row r="43" spans="1:30">
      <c r="A43" s="3"/>
      <c r="B43" s="4">
        <f>SUM(B33:B42)</f>
        <v>7</v>
      </c>
      <c r="C43" s="4">
        <f>SUM(C33:C42)</f>
        <v>56</v>
      </c>
      <c r="D43" s="5">
        <f>SUM(D33:D42)</f>
        <v>63</v>
      </c>
      <c r="E43" s="3"/>
      <c r="F43" s="4">
        <f>SUM(F33:F42)</f>
        <v>15</v>
      </c>
      <c r="G43" s="4">
        <f>SUM(G33:G42)</f>
        <v>36</v>
      </c>
      <c r="H43" s="5">
        <f>SUM(H33:H42)</f>
        <v>51</v>
      </c>
      <c r="I43" s="3"/>
      <c r="J43" s="4">
        <f>SUM(J33:J42)</f>
        <v>28</v>
      </c>
      <c r="K43" s="4">
        <f>SUM(K33:K42)</f>
        <v>26</v>
      </c>
      <c r="L43" s="5">
        <f>SUM(L33:L42)</f>
        <v>54</v>
      </c>
      <c r="M43" s="3"/>
      <c r="N43" s="4">
        <f>SUM(N33:N42)</f>
        <v>11</v>
      </c>
      <c r="O43" s="4">
        <f>SUM(O33:O42)</f>
        <v>61</v>
      </c>
      <c r="P43" s="5">
        <f>SUM(P33:P42)</f>
        <v>72</v>
      </c>
      <c r="Q43" s="3"/>
      <c r="R43" s="4">
        <f>SUM(R33:R42)</f>
        <v>37</v>
      </c>
      <c r="S43" s="4">
        <f>SUM(S33:S42)</f>
        <v>11</v>
      </c>
      <c r="T43" s="5">
        <f>SUM(T33:T42)</f>
        <v>48</v>
      </c>
      <c r="U43" s="3"/>
      <c r="V43" s="4">
        <f>SUM(V33:V42)</f>
        <v>6</v>
      </c>
      <c r="W43" s="4">
        <f>SUM(W33:W42)</f>
        <v>69</v>
      </c>
      <c r="X43" s="5">
        <f>SUM(X33:X42)</f>
        <v>75</v>
      </c>
      <c r="AA43" t="s">
        <v>4</v>
      </c>
      <c r="AC43" s="10">
        <f>AVERAGE(AC40:AC42)</f>
        <v>58.283360904328646</v>
      </c>
      <c r="AD43" s="10">
        <f>AVERAGE(AD40:AD42)</f>
        <v>41.716639095671354</v>
      </c>
    </row>
    <row r="44" spans="1:30">
      <c r="A44" s="3"/>
      <c r="B44" s="6">
        <f>B43/D43*100</f>
        <v>11.111111111111111</v>
      </c>
      <c r="C44" s="6">
        <f>C43/D43*100</f>
        <v>88.888888888888886</v>
      </c>
      <c r="D44" s="5"/>
      <c r="E44" s="3"/>
      <c r="F44" s="6">
        <f>F43/H43*100</f>
        <v>29.411764705882355</v>
      </c>
      <c r="G44" s="6">
        <f>G43/H43*100</f>
        <v>70.588235294117652</v>
      </c>
      <c r="H44" s="5"/>
      <c r="I44" s="3"/>
      <c r="J44" s="6">
        <f>J43/L43*100</f>
        <v>51.851851851851848</v>
      </c>
      <c r="K44" s="6">
        <f>K43/L43*100</f>
        <v>48.148148148148145</v>
      </c>
      <c r="L44" s="5"/>
      <c r="M44" s="3"/>
      <c r="N44" s="6">
        <f>N43/P43*100</f>
        <v>15.277777777777779</v>
      </c>
      <c r="O44" s="6">
        <f>O43/P43*100</f>
        <v>84.722222222222214</v>
      </c>
      <c r="P44" s="5"/>
      <c r="Q44" s="3"/>
      <c r="R44" s="6">
        <f>R43/T43*100</f>
        <v>77.083333333333343</v>
      </c>
      <c r="S44" s="6">
        <f>S43/T43*100</f>
        <v>22.916666666666664</v>
      </c>
      <c r="T44" s="5"/>
      <c r="U44" s="3"/>
      <c r="V44" s="6">
        <f>V43/X43*100</f>
        <v>8</v>
      </c>
      <c r="W44" s="6">
        <f>W43/X43*100</f>
        <v>92</v>
      </c>
      <c r="X44" s="5"/>
      <c r="AA44" t="s">
        <v>29</v>
      </c>
      <c r="AC44" s="10">
        <f>STDEV(AC40:AC42)/SQRT(COUNT(AC40:AC43))</f>
        <v>8.2542344970207964</v>
      </c>
      <c r="AD44" s="10">
        <f>STDEV(AD40:AD42)</f>
        <v>16.508468994041593</v>
      </c>
    </row>
    <row r="45" spans="1:30">
      <c r="A45" s="7"/>
      <c r="B45" s="8"/>
      <c r="C45" s="8"/>
      <c r="D45" s="9"/>
      <c r="E45" s="7"/>
      <c r="F45" s="8"/>
      <c r="G45" s="8"/>
      <c r="H45" s="9"/>
      <c r="I45" s="7"/>
      <c r="J45" s="8"/>
      <c r="K45" s="8"/>
      <c r="L45" s="9"/>
      <c r="M45" s="7"/>
      <c r="N45" s="8"/>
      <c r="O45" s="8"/>
      <c r="P45" s="9"/>
      <c r="Q45" s="7"/>
      <c r="R45" s="8"/>
      <c r="S45" s="8"/>
      <c r="T45" s="9"/>
      <c r="U45" s="7"/>
      <c r="V45" s="8"/>
      <c r="W45" s="8"/>
      <c r="X45" s="9"/>
      <c r="AC45" s="10"/>
      <c r="AD45" s="10"/>
    </row>
    <row r="46" spans="1:30">
      <c r="AC46" s="10"/>
      <c r="AD46" s="10"/>
    </row>
    <row r="47" spans="1:30">
      <c r="AC47" s="10"/>
      <c r="AD47" s="10"/>
    </row>
    <row r="48" spans="1:30">
      <c r="AC48" s="10"/>
      <c r="AD48" s="10"/>
    </row>
    <row r="49" spans="27:30">
      <c r="AC49" s="10" t="s">
        <v>0</v>
      </c>
      <c r="AD49" s="10" t="s">
        <v>1</v>
      </c>
    </row>
    <row r="50" spans="27:30">
      <c r="AA50" t="s">
        <v>11</v>
      </c>
      <c r="AB50" t="s">
        <v>28</v>
      </c>
      <c r="AC50" s="10">
        <f>V14</f>
        <v>5.2631578947368416</v>
      </c>
      <c r="AD50" s="10">
        <f>W14</f>
        <v>94.73684210526315</v>
      </c>
    </row>
    <row r="51" spans="27:30">
      <c r="AA51" t="s">
        <v>17</v>
      </c>
      <c r="AB51" t="s">
        <v>28</v>
      </c>
      <c r="AC51" s="10">
        <f>V29</f>
        <v>7.4626865671641784</v>
      </c>
      <c r="AD51" s="10">
        <f>W29</f>
        <v>92.537313432835816</v>
      </c>
    </row>
    <row r="52" spans="27:30">
      <c r="AA52" t="s">
        <v>23</v>
      </c>
      <c r="AB52" t="s">
        <v>28</v>
      </c>
      <c r="AC52" s="10">
        <f>V44</f>
        <v>8</v>
      </c>
      <c r="AD52" s="10">
        <f>W44</f>
        <v>92</v>
      </c>
    </row>
    <row r="53" spans="27:30">
      <c r="AA53" t="s">
        <v>4</v>
      </c>
      <c r="AC53">
        <f>AVERAGE(AC50:AC52)</f>
        <v>6.908614820633673</v>
      </c>
      <c r="AD53">
        <f>AVERAGE(AD50:AD52)</f>
        <v>93.091385179366327</v>
      </c>
    </row>
    <row r="54" spans="27:30">
      <c r="AA54" t="s">
        <v>5</v>
      </c>
      <c r="AC54" s="10">
        <f>STDEV(AC50:AC52)/SQRT(COUNT(AC50:AC52))</f>
        <v>0.83722215341625372</v>
      </c>
      <c r="AD54" s="10">
        <f>STDEV(AD50:AD52)</f>
        <v>1.4501113069391716</v>
      </c>
    </row>
  </sheetData>
  <mergeCells count="6">
    <mergeCell ref="U1:X1"/>
    <mergeCell ref="A1:D1"/>
    <mergeCell ref="E1:H1"/>
    <mergeCell ref="I1:L1"/>
    <mergeCell ref="M1:P1"/>
    <mergeCell ref="Q1:T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F8B7-1FA2-0446-804C-462C2D91ADAB}">
  <dimension ref="A1:K19"/>
  <sheetViews>
    <sheetView workbookViewId="0">
      <selection activeCell="G8" sqref="G8"/>
    </sheetView>
  </sheetViews>
  <sheetFormatPr baseColWidth="10" defaultRowHeight="16"/>
  <cols>
    <col min="2" max="2" width="27.33203125" customWidth="1"/>
    <col min="3" max="3" width="24.1640625" customWidth="1"/>
    <col min="4" max="4" width="39.83203125" customWidth="1"/>
    <col min="5" max="7" width="36.83203125" customWidth="1"/>
    <col min="9" max="9" width="8.6640625" customWidth="1"/>
  </cols>
  <sheetData>
    <row r="1" spans="1:11" ht="17" thickBot="1">
      <c r="A1" s="25" t="s">
        <v>77</v>
      </c>
      <c r="B1" s="25" t="s">
        <v>78</v>
      </c>
      <c r="C1" s="26" t="s">
        <v>79</v>
      </c>
      <c r="D1" s="26" t="s">
        <v>80</v>
      </c>
      <c r="E1" s="25" t="s">
        <v>81</v>
      </c>
      <c r="F1" s="25" t="s">
        <v>86</v>
      </c>
      <c r="G1" s="25" t="s">
        <v>82</v>
      </c>
      <c r="H1" s="25" t="s">
        <v>83</v>
      </c>
      <c r="I1" s="25" t="s">
        <v>84</v>
      </c>
      <c r="J1" s="25" t="s">
        <v>85</v>
      </c>
      <c r="K1" s="24"/>
    </row>
    <row r="2" spans="1:11" ht="17" thickTop="1">
      <c r="A2" s="20" t="s">
        <v>6</v>
      </c>
      <c r="B2" s="21" t="s">
        <v>62</v>
      </c>
      <c r="C2" t="s">
        <v>63</v>
      </c>
      <c r="D2" t="s">
        <v>64</v>
      </c>
      <c r="E2" t="s">
        <v>65</v>
      </c>
      <c r="F2" s="22" t="s">
        <v>66</v>
      </c>
      <c r="G2" t="s">
        <v>67</v>
      </c>
      <c r="H2" s="22" t="s">
        <v>68</v>
      </c>
      <c r="I2" s="23">
        <v>43599</v>
      </c>
      <c r="J2" s="22" t="s">
        <v>69</v>
      </c>
    </row>
    <row r="3" spans="1:11">
      <c r="A3" s="20" t="s">
        <v>7</v>
      </c>
      <c r="B3" s="21" t="s">
        <v>70</v>
      </c>
      <c r="C3" t="s">
        <v>63</v>
      </c>
      <c r="D3" t="s">
        <v>64</v>
      </c>
      <c r="E3" t="s">
        <v>65</v>
      </c>
      <c r="F3" s="22" t="s">
        <v>66</v>
      </c>
      <c r="G3" t="s">
        <v>67</v>
      </c>
      <c r="H3" s="22" t="s">
        <v>68</v>
      </c>
      <c r="I3" s="23">
        <v>43599</v>
      </c>
      <c r="J3" s="22" t="s">
        <v>69</v>
      </c>
    </row>
    <row r="4" spans="1:11">
      <c r="A4" s="20" t="s">
        <v>8</v>
      </c>
      <c r="B4" s="21" t="s">
        <v>71</v>
      </c>
      <c r="C4" t="s">
        <v>63</v>
      </c>
      <c r="D4" t="s">
        <v>64</v>
      </c>
      <c r="E4" t="s">
        <v>65</v>
      </c>
      <c r="F4" s="22" t="s">
        <v>66</v>
      </c>
      <c r="G4" t="s">
        <v>67</v>
      </c>
      <c r="H4" s="22" t="s">
        <v>68</v>
      </c>
      <c r="I4" s="23">
        <v>43599</v>
      </c>
      <c r="J4" s="22" t="s">
        <v>69</v>
      </c>
    </row>
    <row r="5" spans="1:11">
      <c r="A5" s="20" t="s">
        <v>9</v>
      </c>
      <c r="B5" s="21" t="s">
        <v>72</v>
      </c>
      <c r="C5" t="s">
        <v>63</v>
      </c>
      <c r="D5" t="s">
        <v>64</v>
      </c>
      <c r="E5" t="s">
        <v>65</v>
      </c>
      <c r="F5" s="22" t="s">
        <v>66</v>
      </c>
      <c r="G5" t="s">
        <v>67</v>
      </c>
      <c r="H5" s="22" t="s">
        <v>68</v>
      </c>
      <c r="I5" s="23">
        <v>43599</v>
      </c>
      <c r="J5" s="22" t="s">
        <v>69</v>
      </c>
    </row>
    <row r="6" spans="1:11">
      <c r="A6" s="20" t="s">
        <v>10</v>
      </c>
      <c r="B6" s="21" t="s">
        <v>73</v>
      </c>
      <c r="C6" t="s">
        <v>63</v>
      </c>
      <c r="D6" t="s">
        <v>64</v>
      </c>
      <c r="E6" t="s">
        <v>65</v>
      </c>
      <c r="F6" s="22" t="s">
        <v>66</v>
      </c>
      <c r="G6" t="s">
        <v>67</v>
      </c>
      <c r="H6" s="22" t="s">
        <v>68</v>
      </c>
      <c r="I6" s="23">
        <v>43599</v>
      </c>
      <c r="J6" s="22" t="s">
        <v>69</v>
      </c>
    </row>
    <row r="7" spans="1:11">
      <c r="A7" s="20" t="s">
        <v>11</v>
      </c>
      <c r="B7" s="21" t="s">
        <v>74</v>
      </c>
      <c r="C7" t="s">
        <v>63</v>
      </c>
      <c r="D7" t="s">
        <v>64</v>
      </c>
      <c r="E7" t="s">
        <v>65</v>
      </c>
      <c r="F7" s="22" t="s">
        <v>66</v>
      </c>
      <c r="G7" t="s">
        <v>67</v>
      </c>
      <c r="H7" s="22" t="s">
        <v>68</v>
      </c>
      <c r="I7" s="23">
        <v>43599</v>
      </c>
      <c r="J7" s="22" t="s">
        <v>69</v>
      </c>
    </row>
    <row r="8" spans="1:11">
      <c r="A8" s="20" t="s">
        <v>12</v>
      </c>
      <c r="B8" s="21" t="s">
        <v>62</v>
      </c>
      <c r="C8" t="s">
        <v>63</v>
      </c>
      <c r="D8" t="s">
        <v>64</v>
      </c>
      <c r="E8" t="s">
        <v>65</v>
      </c>
      <c r="F8" s="22" t="s">
        <v>66</v>
      </c>
      <c r="G8" t="s">
        <v>67</v>
      </c>
      <c r="H8" s="22" t="s">
        <v>68</v>
      </c>
      <c r="I8" s="23">
        <v>43599</v>
      </c>
      <c r="J8" s="22" t="s">
        <v>75</v>
      </c>
    </row>
    <row r="9" spans="1:11">
      <c r="A9" s="20" t="s">
        <v>13</v>
      </c>
      <c r="B9" s="21" t="s">
        <v>70</v>
      </c>
      <c r="C9" t="s">
        <v>63</v>
      </c>
      <c r="D9" t="s">
        <v>64</v>
      </c>
      <c r="E9" t="s">
        <v>65</v>
      </c>
      <c r="F9" s="22" t="s">
        <v>66</v>
      </c>
      <c r="G9" t="s">
        <v>67</v>
      </c>
      <c r="H9" s="22" t="s">
        <v>68</v>
      </c>
      <c r="I9" s="23">
        <v>43599</v>
      </c>
      <c r="J9" s="22" t="s">
        <v>75</v>
      </c>
    </row>
    <row r="10" spans="1:11">
      <c r="A10" s="20" t="s">
        <v>14</v>
      </c>
      <c r="B10" s="21" t="s">
        <v>71</v>
      </c>
      <c r="C10" t="s">
        <v>63</v>
      </c>
      <c r="D10" t="s">
        <v>64</v>
      </c>
      <c r="E10" t="s">
        <v>65</v>
      </c>
      <c r="F10" s="22" t="s">
        <v>66</v>
      </c>
      <c r="G10" t="s">
        <v>67</v>
      </c>
      <c r="H10" s="22" t="s">
        <v>68</v>
      </c>
      <c r="I10" s="23">
        <v>43599</v>
      </c>
      <c r="J10" s="22" t="s">
        <v>75</v>
      </c>
    </row>
    <row r="11" spans="1:11">
      <c r="A11" s="20" t="s">
        <v>15</v>
      </c>
      <c r="B11" s="21" t="s">
        <v>72</v>
      </c>
      <c r="C11" t="s">
        <v>63</v>
      </c>
      <c r="D11" t="s">
        <v>64</v>
      </c>
      <c r="E11" t="s">
        <v>65</v>
      </c>
      <c r="F11" s="22" t="s">
        <v>66</v>
      </c>
      <c r="G11" t="s">
        <v>67</v>
      </c>
      <c r="H11" s="22" t="s">
        <v>68</v>
      </c>
      <c r="I11" s="23">
        <v>43599</v>
      </c>
      <c r="J11" s="22" t="s">
        <v>75</v>
      </c>
    </row>
    <row r="12" spans="1:11">
      <c r="A12" s="20" t="s">
        <v>16</v>
      </c>
      <c r="B12" s="21" t="s">
        <v>73</v>
      </c>
      <c r="C12" t="s">
        <v>63</v>
      </c>
      <c r="D12" t="s">
        <v>64</v>
      </c>
      <c r="E12" t="s">
        <v>65</v>
      </c>
      <c r="F12" s="22" t="s">
        <v>66</v>
      </c>
      <c r="G12" t="s">
        <v>67</v>
      </c>
      <c r="H12" s="22" t="s">
        <v>68</v>
      </c>
      <c r="I12" s="23">
        <v>43599</v>
      </c>
      <c r="J12" s="22" t="s">
        <v>75</v>
      </c>
    </row>
    <row r="13" spans="1:11">
      <c r="A13" s="20" t="s">
        <v>17</v>
      </c>
      <c r="B13" s="21" t="s">
        <v>74</v>
      </c>
      <c r="C13" t="s">
        <v>63</v>
      </c>
      <c r="D13" t="s">
        <v>64</v>
      </c>
      <c r="E13" t="s">
        <v>65</v>
      </c>
      <c r="F13" s="22" t="s">
        <v>66</v>
      </c>
      <c r="G13" t="s">
        <v>67</v>
      </c>
      <c r="H13" s="22" t="s">
        <v>68</v>
      </c>
      <c r="I13" s="23">
        <v>43599</v>
      </c>
      <c r="J13" s="22" t="s">
        <v>75</v>
      </c>
    </row>
    <row r="14" spans="1:11">
      <c r="A14" s="20" t="s">
        <v>18</v>
      </c>
      <c r="B14" s="21" t="s">
        <v>62</v>
      </c>
      <c r="C14" t="s">
        <v>63</v>
      </c>
      <c r="D14" t="s">
        <v>64</v>
      </c>
      <c r="E14" t="s">
        <v>65</v>
      </c>
      <c r="F14" s="22" t="s">
        <v>66</v>
      </c>
      <c r="G14" t="s">
        <v>67</v>
      </c>
      <c r="H14" s="22" t="s">
        <v>68</v>
      </c>
      <c r="I14" s="23">
        <v>43599</v>
      </c>
      <c r="J14" s="22" t="s">
        <v>76</v>
      </c>
    </row>
    <row r="15" spans="1:11">
      <c r="A15" s="20" t="s">
        <v>19</v>
      </c>
      <c r="B15" s="21" t="s">
        <v>70</v>
      </c>
      <c r="C15" t="s">
        <v>63</v>
      </c>
      <c r="D15" t="s">
        <v>64</v>
      </c>
      <c r="E15" t="s">
        <v>65</v>
      </c>
      <c r="F15" s="22" t="s">
        <v>66</v>
      </c>
      <c r="G15" t="s">
        <v>67</v>
      </c>
      <c r="H15" s="22" t="s">
        <v>68</v>
      </c>
      <c r="I15" s="23">
        <v>43599</v>
      </c>
      <c r="J15" s="22" t="s">
        <v>76</v>
      </c>
    </row>
    <row r="16" spans="1:11">
      <c r="A16" s="20" t="s">
        <v>20</v>
      </c>
      <c r="B16" s="21" t="s">
        <v>71</v>
      </c>
      <c r="C16" t="s">
        <v>63</v>
      </c>
      <c r="D16" t="s">
        <v>64</v>
      </c>
      <c r="E16" t="s">
        <v>65</v>
      </c>
      <c r="F16" s="22" t="s">
        <v>66</v>
      </c>
      <c r="G16" t="s">
        <v>67</v>
      </c>
      <c r="H16" s="22" t="s">
        <v>68</v>
      </c>
      <c r="I16" s="23">
        <v>43599</v>
      </c>
      <c r="J16" s="22" t="s">
        <v>76</v>
      </c>
    </row>
    <row r="17" spans="1:10">
      <c r="A17" s="20" t="s">
        <v>21</v>
      </c>
      <c r="B17" s="21" t="s">
        <v>72</v>
      </c>
      <c r="C17" t="s">
        <v>63</v>
      </c>
      <c r="D17" t="s">
        <v>64</v>
      </c>
      <c r="E17" t="s">
        <v>65</v>
      </c>
      <c r="F17" s="22" t="s">
        <v>66</v>
      </c>
      <c r="G17" t="s">
        <v>67</v>
      </c>
      <c r="H17" s="22" t="s">
        <v>68</v>
      </c>
      <c r="I17" s="23">
        <v>43599</v>
      </c>
      <c r="J17" s="22" t="s">
        <v>76</v>
      </c>
    </row>
    <row r="18" spans="1:10">
      <c r="A18" s="20" t="s">
        <v>22</v>
      </c>
      <c r="B18" s="21" t="s">
        <v>73</v>
      </c>
      <c r="C18" t="s">
        <v>63</v>
      </c>
      <c r="D18" t="s">
        <v>64</v>
      </c>
      <c r="E18" t="s">
        <v>65</v>
      </c>
      <c r="F18" s="22" t="s">
        <v>66</v>
      </c>
      <c r="G18" t="s">
        <v>67</v>
      </c>
      <c r="H18" s="22" t="s">
        <v>68</v>
      </c>
      <c r="I18" s="23">
        <v>43599</v>
      </c>
      <c r="J18" s="22" t="s">
        <v>76</v>
      </c>
    </row>
    <row r="19" spans="1:10">
      <c r="A19" s="20" t="s">
        <v>23</v>
      </c>
      <c r="B19" s="21" t="s">
        <v>74</v>
      </c>
      <c r="C19" t="s">
        <v>63</v>
      </c>
      <c r="D19" t="s">
        <v>64</v>
      </c>
      <c r="E19" t="s">
        <v>65</v>
      </c>
      <c r="F19" s="22" t="s">
        <v>66</v>
      </c>
      <c r="G19" t="s">
        <v>67</v>
      </c>
      <c r="H19" s="22" t="s">
        <v>68</v>
      </c>
      <c r="I19" s="23">
        <v>43599</v>
      </c>
      <c r="J19" s="2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0D2D-93F6-5346-A164-76CB6BCD69BB}">
  <dimension ref="B2:I30"/>
  <sheetViews>
    <sheetView workbookViewId="0">
      <selection activeCell="B26" sqref="B26"/>
    </sheetView>
  </sheetViews>
  <sheetFormatPr baseColWidth="10" defaultRowHeight="16"/>
  <cols>
    <col min="1" max="1" width="26.33203125" customWidth="1"/>
    <col min="2" max="2" width="29.6640625" customWidth="1"/>
    <col min="3" max="3" width="15" customWidth="1"/>
    <col min="5" max="5" width="31.5" customWidth="1"/>
    <col min="6" max="6" width="16.5" customWidth="1"/>
    <col min="8" max="8" width="30.5" customWidth="1"/>
    <col min="9" max="9" width="17.6640625" customWidth="1"/>
  </cols>
  <sheetData>
    <row r="2" spans="2:9">
      <c r="B2" s="11" t="s">
        <v>30</v>
      </c>
      <c r="C2" s="12" t="s">
        <v>31</v>
      </c>
      <c r="E2" s="11" t="s">
        <v>30</v>
      </c>
      <c r="F2" s="12" t="s">
        <v>31</v>
      </c>
      <c r="H2" s="11" t="s">
        <v>30</v>
      </c>
      <c r="I2" s="12" t="s">
        <v>31</v>
      </c>
    </row>
    <row r="3" spans="2:9">
      <c r="B3" s="13"/>
      <c r="C3" s="14"/>
      <c r="E3" s="13"/>
      <c r="F3" s="14"/>
      <c r="H3" s="13"/>
      <c r="I3" s="14"/>
    </row>
    <row r="4" spans="2:9">
      <c r="B4" s="13" t="s">
        <v>32</v>
      </c>
      <c r="C4" s="14" t="s">
        <v>24</v>
      </c>
      <c r="E4" s="13" t="s">
        <v>52</v>
      </c>
      <c r="F4" s="14" t="s">
        <v>59</v>
      </c>
      <c r="H4" s="13" t="s">
        <v>101</v>
      </c>
      <c r="I4" s="14" t="s">
        <v>60</v>
      </c>
    </row>
    <row r="5" spans="2:9">
      <c r="B5" s="13" t="s">
        <v>34</v>
      </c>
      <c r="C5" s="14" t="s">
        <v>34</v>
      </c>
      <c r="E5" s="13" t="s">
        <v>34</v>
      </c>
      <c r="F5" s="14" t="s">
        <v>34</v>
      </c>
      <c r="H5" s="13" t="s">
        <v>34</v>
      </c>
      <c r="I5" s="14" t="s">
        <v>34</v>
      </c>
    </row>
    <row r="6" spans="2:9">
      <c r="B6" s="13" t="s">
        <v>35</v>
      </c>
      <c r="C6" s="14" t="s">
        <v>36</v>
      </c>
      <c r="E6" s="13" t="s">
        <v>35</v>
      </c>
      <c r="F6" s="14" t="s">
        <v>36</v>
      </c>
      <c r="H6" s="13" t="s">
        <v>35</v>
      </c>
      <c r="I6" s="14" t="s">
        <v>36</v>
      </c>
    </row>
    <row r="7" spans="2:9">
      <c r="B7" s="13"/>
      <c r="C7" s="14"/>
      <c r="E7" s="13"/>
      <c r="F7" s="14"/>
      <c r="H7" s="13"/>
      <c r="I7" s="14"/>
    </row>
    <row r="8" spans="2:9">
      <c r="B8" s="13" t="s">
        <v>37</v>
      </c>
      <c r="C8" s="14"/>
      <c r="E8" s="13" t="s">
        <v>37</v>
      </c>
      <c r="F8" s="14"/>
      <c r="H8" s="13" t="s">
        <v>37</v>
      </c>
      <c r="I8" s="14"/>
    </row>
    <row r="9" spans="2:9">
      <c r="B9" s="13" t="s">
        <v>38</v>
      </c>
      <c r="C9" s="14">
        <v>4.3900000000000002E-2</v>
      </c>
      <c r="E9" s="13" t="s">
        <v>38</v>
      </c>
      <c r="F9" s="14">
        <v>2.0000000000000001E-4</v>
      </c>
      <c r="H9" s="13" t="s">
        <v>38</v>
      </c>
      <c r="I9" s="14">
        <v>0.12509999999999999</v>
      </c>
    </row>
    <row r="10" spans="2:9">
      <c r="B10" s="13" t="s">
        <v>39</v>
      </c>
      <c r="C10" s="14" t="s">
        <v>40</v>
      </c>
      <c r="E10" s="13" t="s">
        <v>39</v>
      </c>
      <c r="F10" s="14" t="s">
        <v>61</v>
      </c>
      <c r="H10" s="13" t="s">
        <v>39</v>
      </c>
      <c r="I10" s="14" t="s">
        <v>54</v>
      </c>
    </row>
    <row r="11" spans="2:9">
      <c r="B11" s="13" t="s">
        <v>41</v>
      </c>
      <c r="C11" s="14" t="s">
        <v>42</v>
      </c>
      <c r="E11" s="13" t="s">
        <v>41</v>
      </c>
      <c r="F11" s="14" t="s">
        <v>42</v>
      </c>
      <c r="H11" s="13" t="s">
        <v>41</v>
      </c>
      <c r="I11" s="14" t="s">
        <v>55</v>
      </c>
    </row>
    <row r="12" spans="2:9">
      <c r="B12" s="13" t="s">
        <v>43</v>
      </c>
      <c r="C12" s="14" t="s">
        <v>44</v>
      </c>
      <c r="E12" s="13" t="s">
        <v>43</v>
      </c>
      <c r="F12" s="14" t="s">
        <v>44</v>
      </c>
      <c r="H12" s="13" t="s">
        <v>43</v>
      </c>
      <c r="I12" s="14" t="s">
        <v>44</v>
      </c>
    </row>
    <row r="13" spans="2:9">
      <c r="B13" s="13" t="s">
        <v>45</v>
      </c>
      <c r="C13" s="14" t="s">
        <v>87</v>
      </c>
      <c r="E13" s="13" t="s">
        <v>45</v>
      </c>
      <c r="F13" s="14" t="s">
        <v>96</v>
      </c>
      <c r="H13" s="13" t="s">
        <v>45</v>
      </c>
      <c r="I13" s="14" t="s">
        <v>102</v>
      </c>
    </row>
    <row r="14" spans="2:9">
      <c r="B14" s="13"/>
      <c r="C14" s="14"/>
      <c r="E14" s="13"/>
      <c r="F14" s="14"/>
      <c r="H14" s="13"/>
      <c r="I14" s="14"/>
    </row>
    <row r="15" spans="2:9">
      <c r="B15" s="13" t="s">
        <v>46</v>
      </c>
      <c r="C15" s="14"/>
      <c r="E15" s="13" t="s">
        <v>46</v>
      </c>
      <c r="F15" s="14"/>
      <c r="H15" s="13" t="s">
        <v>46</v>
      </c>
      <c r="I15" s="14"/>
    </row>
    <row r="16" spans="2:9">
      <c r="B16" s="13" t="s">
        <v>47</v>
      </c>
      <c r="C16" s="14">
        <v>7.343</v>
      </c>
      <c r="E16" s="13" t="s">
        <v>47</v>
      </c>
      <c r="F16" s="14">
        <v>7.343</v>
      </c>
      <c r="H16" s="13" t="s">
        <v>47</v>
      </c>
      <c r="I16" s="14">
        <v>7.343</v>
      </c>
    </row>
    <row r="17" spans="2:9">
      <c r="B17" s="13" t="s">
        <v>48</v>
      </c>
      <c r="C17" s="14">
        <v>34.92</v>
      </c>
      <c r="E17" s="13" t="s">
        <v>56</v>
      </c>
      <c r="F17" s="14">
        <v>47.87</v>
      </c>
      <c r="H17" s="13" t="s">
        <v>103</v>
      </c>
      <c r="I17" s="14">
        <v>16.37</v>
      </c>
    </row>
    <row r="18" spans="2:9">
      <c r="B18" s="13" t="s">
        <v>49</v>
      </c>
      <c r="C18" s="14" t="s">
        <v>88</v>
      </c>
      <c r="E18" s="13" t="s">
        <v>57</v>
      </c>
      <c r="F18" s="14" t="s">
        <v>97</v>
      </c>
      <c r="H18" s="13" t="s">
        <v>104</v>
      </c>
      <c r="I18" s="14" t="s">
        <v>105</v>
      </c>
    </row>
    <row r="19" spans="2:9">
      <c r="B19" s="13" t="s">
        <v>50</v>
      </c>
      <c r="C19" s="14" t="s">
        <v>89</v>
      </c>
      <c r="E19" s="13" t="s">
        <v>50</v>
      </c>
      <c r="F19" s="14" t="s">
        <v>98</v>
      </c>
      <c r="H19" s="13" t="s">
        <v>50</v>
      </c>
      <c r="I19" s="14" t="s">
        <v>106</v>
      </c>
    </row>
    <row r="20" spans="2:9">
      <c r="B20" s="13" t="s">
        <v>51</v>
      </c>
      <c r="C20" s="14">
        <v>0.86509999999999998</v>
      </c>
      <c r="E20" s="13" t="s">
        <v>51</v>
      </c>
      <c r="F20" s="14">
        <v>0.97940000000000005</v>
      </c>
      <c r="H20" s="13" t="s">
        <v>51</v>
      </c>
      <c r="I20" s="14">
        <v>0.57899999999999996</v>
      </c>
    </row>
    <row r="21" spans="2:9">
      <c r="B21" s="13"/>
      <c r="C21" s="14"/>
      <c r="E21" s="13"/>
      <c r="F21" s="14"/>
      <c r="H21" s="13"/>
      <c r="I21" s="14"/>
    </row>
    <row r="22" spans="2:9">
      <c r="B22" s="13" t="s">
        <v>90</v>
      </c>
      <c r="C22" s="14"/>
      <c r="E22" s="13" t="s">
        <v>90</v>
      </c>
      <c r="F22" s="14"/>
      <c r="H22" s="13" t="s">
        <v>90</v>
      </c>
      <c r="I22" s="14"/>
    </row>
    <row r="23" spans="2:9">
      <c r="B23" s="13" t="s">
        <v>91</v>
      </c>
      <c r="C23" s="14" t="s">
        <v>92</v>
      </c>
      <c r="E23" s="13" t="s">
        <v>91</v>
      </c>
      <c r="F23" s="14" t="s">
        <v>99</v>
      </c>
      <c r="H23" s="13" t="s">
        <v>91</v>
      </c>
      <c r="I23" s="14" t="s">
        <v>107</v>
      </c>
    </row>
    <row r="24" spans="2:9">
      <c r="B24" s="13" t="s">
        <v>38</v>
      </c>
      <c r="C24" s="14">
        <v>0.18160000000000001</v>
      </c>
      <c r="E24" s="13" t="s">
        <v>38</v>
      </c>
      <c r="F24" s="14">
        <v>0.9617</v>
      </c>
      <c r="H24" s="13" t="s">
        <v>38</v>
      </c>
      <c r="I24" s="14">
        <v>0.47710000000000002</v>
      </c>
    </row>
    <row r="25" spans="2:9">
      <c r="B25" s="13" t="s">
        <v>39</v>
      </c>
      <c r="C25" s="14" t="s">
        <v>54</v>
      </c>
      <c r="E25" s="13" t="s">
        <v>39</v>
      </c>
      <c r="F25" s="14" t="s">
        <v>54</v>
      </c>
      <c r="H25" s="13" t="s">
        <v>39</v>
      </c>
      <c r="I25" s="14" t="s">
        <v>54</v>
      </c>
    </row>
    <row r="26" spans="2:9">
      <c r="B26" s="13" t="s">
        <v>41</v>
      </c>
      <c r="C26" s="14" t="s">
        <v>55</v>
      </c>
      <c r="E26" s="13" t="s">
        <v>41</v>
      </c>
      <c r="F26" s="14" t="s">
        <v>55</v>
      </c>
      <c r="H26" s="13" t="s">
        <v>41</v>
      </c>
      <c r="I26" s="14" t="s">
        <v>55</v>
      </c>
    </row>
    <row r="27" spans="2:9">
      <c r="B27" s="13"/>
      <c r="C27" s="14"/>
      <c r="E27" s="13"/>
      <c r="F27" s="14"/>
      <c r="H27" s="13"/>
      <c r="I27" s="14"/>
    </row>
    <row r="28" spans="2:9">
      <c r="B28" s="13" t="s">
        <v>93</v>
      </c>
      <c r="C28" s="14"/>
      <c r="E28" s="13" t="s">
        <v>93</v>
      </c>
      <c r="F28" s="14"/>
      <c r="H28" s="13" t="s">
        <v>93</v>
      </c>
      <c r="I28" s="14"/>
    </row>
    <row r="29" spans="2:9">
      <c r="B29" s="13" t="s">
        <v>94</v>
      </c>
      <c r="C29" s="14">
        <v>3</v>
      </c>
      <c r="E29" s="13" t="s">
        <v>94</v>
      </c>
      <c r="F29" s="14">
        <v>3</v>
      </c>
      <c r="H29" s="13" t="s">
        <v>94</v>
      </c>
      <c r="I29" s="14">
        <v>3</v>
      </c>
    </row>
    <row r="30" spans="2:9">
      <c r="B30" s="15" t="s">
        <v>95</v>
      </c>
      <c r="C30" s="16">
        <v>3</v>
      </c>
      <c r="E30" s="15" t="s">
        <v>100</v>
      </c>
      <c r="F30" s="16">
        <v>3</v>
      </c>
      <c r="H30" s="15" t="s">
        <v>108</v>
      </c>
      <c r="I30" s="1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2016-11-14T21:50:59Z</dcterms:created>
  <dcterms:modified xsi:type="dcterms:W3CDTF">2022-01-11T04:01:28Z</dcterms:modified>
</cp:coreProperties>
</file>