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0/Fig.10F/"/>
    </mc:Choice>
  </mc:AlternateContent>
  <xr:revisionPtr revIDLastSave="0" documentId="13_ncr:1_{9EC2CE2A-9A04-E64C-A112-060DF480CF65}" xr6:coauthVersionLast="47" xr6:coauthVersionMax="47" xr10:uidLastSave="{00000000-0000-0000-0000-000000000000}"/>
  <bookViews>
    <workbookView xWindow="1700" yWindow="1320" windowWidth="26040" windowHeight="13660" activeTab="2" xr2:uid="{2FB6F172-E456-5044-ABE3-EB8D44E70E07}"/>
  </bookViews>
  <sheets>
    <sheet name="Sheet1" sheetId="1" r:id="rId1"/>
    <sheet name="IF condition" sheetId="2" r:id="rId2"/>
    <sheet name="Statistic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1" l="1"/>
  <c r="AI20" i="1"/>
  <c r="AH20" i="1"/>
  <c r="AG20" i="1"/>
  <c r="AJ19" i="1"/>
  <c r="AI19" i="1"/>
  <c r="AH19" i="1"/>
  <c r="AG19" i="1"/>
  <c r="AM6" i="1" l="1"/>
  <c r="AL6" i="1"/>
  <c r="AM5" i="1"/>
  <c r="AL5" i="1"/>
  <c r="AM4" i="1"/>
  <c r="AL4" i="1"/>
  <c r="AM3" i="1"/>
  <c r="AL3" i="1"/>
  <c r="AB73" i="1" l="1"/>
  <c r="AA73" i="1"/>
  <c r="Z73" i="1"/>
  <c r="Z74" i="1" s="1"/>
  <c r="Y73" i="1"/>
  <c r="Y74" i="1" s="1"/>
  <c r="X73" i="1"/>
  <c r="U73" i="1"/>
  <c r="T73" i="1"/>
  <c r="S73" i="1"/>
  <c r="S74" i="1" s="1"/>
  <c r="R73" i="1"/>
  <c r="Q73" i="1"/>
  <c r="R74" i="1" s="1"/>
  <c r="P73" i="1"/>
  <c r="Q74" i="1" s="1"/>
  <c r="N73" i="1"/>
  <c r="M73" i="1"/>
  <c r="L73" i="1"/>
  <c r="K73" i="1"/>
  <c r="J73" i="1"/>
  <c r="L74" i="1" s="1"/>
  <c r="I73" i="1"/>
  <c r="J74" i="1" s="1"/>
  <c r="G73" i="1"/>
  <c r="F73" i="1"/>
  <c r="E73" i="1"/>
  <c r="D73" i="1"/>
  <c r="D74" i="1" s="1"/>
  <c r="C73" i="1"/>
  <c r="E74" i="1" s="1"/>
  <c r="K74" i="1" l="1"/>
  <c r="B73" i="1"/>
  <c r="C74" i="1" s="1"/>
  <c r="W73" i="1"/>
  <c r="X74" i="1" s="1"/>
  <c r="L59" i="1" l="1"/>
  <c r="K59" i="1"/>
  <c r="AB58" i="1"/>
  <c r="AA58" i="1"/>
  <c r="Z58" i="1"/>
  <c r="Z59" i="1" s="1"/>
  <c r="Y58" i="1"/>
  <c r="Y59" i="1" s="1"/>
  <c r="X58" i="1"/>
  <c r="U58" i="1"/>
  <c r="T58" i="1"/>
  <c r="S58" i="1"/>
  <c r="S59" i="1" s="1"/>
  <c r="R58" i="1"/>
  <c r="R59" i="1" s="1"/>
  <c r="Q58" i="1"/>
  <c r="P58" i="1"/>
  <c r="Q59" i="1" s="1"/>
  <c r="N58" i="1"/>
  <c r="M58" i="1"/>
  <c r="L58" i="1"/>
  <c r="K58" i="1"/>
  <c r="J58" i="1"/>
  <c r="I58" i="1"/>
  <c r="J59" i="1" s="1"/>
  <c r="G58" i="1"/>
  <c r="F58" i="1"/>
  <c r="E58" i="1"/>
  <c r="E59" i="1" s="1"/>
  <c r="D58" i="1"/>
  <c r="D59" i="1" s="1"/>
  <c r="C58" i="1"/>
  <c r="B58" i="1"/>
  <c r="C59" i="1" s="1"/>
  <c r="W58" i="1" l="1"/>
  <c r="X59" i="1" s="1"/>
  <c r="Z44" i="1" l="1"/>
  <c r="E44" i="1"/>
  <c r="AB43" i="1"/>
  <c r="AA43" i="1"/>
  <c r="Z43" i="1"/>
  <c r="Y43" i="1"/>
  <c r="X43" i="1"/>
  <c r="Y44" i="1" s="1"/>
  <c r="W43" i="1"/>
  <c r="X44" i="1" s="1"/>
  <c r="U43" i="1"/>
  <c r="T43" i="1"/>
  <c r="S43" i="1"/>
  <c r="S44" i="1" s="1"/>
  <c r="R43" i="1"/>
  <c r="R44" i="1" s="1"/>
  <c r="Q43" i="1"/>
  <c r="N43" i="1"/>
  <c r="M43" i="1"/>
  <c r="L43" i="1"/>
  <c r="L44" i="1" s="1"/>
  <c r="K43" i="1"/>
  <c r="I43" i="1" s="1"/>
  <c r="J44" i="1" s="1"/>
  <c r="J43" i="1"/>
  <c r="G43" i="1"/>
  <c r="F43" i="1"/>
  <c r="E43" i="1"/>
  <c r="D43" i="1"/>
  <c r="D44" i="1" s="1"/>
  <c r="C43" i="1"/>
  <c r="P43" i="1" l="1"/>
  <c r="Q44" i="1" s="1"/>
  <c r="K44" i="1"/>
  <c r="B43" i="1"/>
  <c r="C44" i="1" s="1"/>
  <c r="Z12" i="1" l="1"/>
  <c r="Y12" i="1"/>
  <c r="X12" i="1"/>
  <c r="U12" i="1"/>
  <c r="T12" i="1"/>
  <c r="S12" i="1"/>
  <c r="R12" i="1"/>
  <c r="Q12" i="1"/>
  <c r="N12" i="1"/>
  <c r="M12" i="1"/>
  <c r="L12" i="1"/>
  <c r="L13" i="1" s="1"/>
  <c r="K12" i="1"/>
  <c r="J12" i="1"/>
  <c r="R13" i="1" l="1"/>
  <c r="I12" i="1"/>
  <c r="J13" i="1" s="1"/>
  <c r="Y13" i="1"/>
  <c r="Z13" i="1"/>
  <c r="P12" i="1"/>
  <c r="Q13" i="1" s="1"/>
  <c r="W12" i="1"/>
  <c r="X13" i="1" s="1"/>
  <c r="K13" i="1"/>
  <c r="S13" i="1"/>
  <c r="AB27" i="1" l="1"/>
  <c r="AA27" i="1"/>
  <c r="Z27" i="1"/>
  <c r="Y27" i="1"/>
  <c r="X27" i="1"/>
  <c r="U27" i="1"/>
  <c r="T27" i="1"/>
  <c r="S27" i="1"/>
  <c r="R27" i="1"/>
  <c r="Q27" i="1"/>
  <c r="N27" i="1"/>
  <c r="M27" i="1"/>
  <c r="L27" i="1"/>
  <c r="K27" i="1"/>
  <c r="I27" i="1" s="1"/>
  <c r="J27" i="1"/>
  <c r="G27" i="1"/>
  <c r="F27" i="1"/>
  <c r="E27" i="1"/>
  <c r="D27" i="1"/>
  <c r="C27" i="1"/>
  <c r="S28" i="1" l="1"/>
  <c r="R28" i="1"/>
  <c r="J28" i="1"/>
  <c r="L28" i="1"/>
  <c r="D28" i="1"/>
  <c r="Y28" i="1"/>
  <c r="Z28" i="1"/>
  <c r="K28" i="1"/>
  <c r="E28" i="1"/>
  <c r="P27" i="1"/>
  <c r="Q28" i="1" s="1"/>
  <c r="B27" i="1"/>
  <c r="C28" i="1" s="1"/>
  <c r="W27" i="1"/>
  <c r="X28" i="1" s="1"/>
</calcChain>
</file>

<file path=xl/sharedStrings.xml><?xml version="1.0" encoding="utf-8"?>
<sst xmlns="http://schemas.openxmlformats.org/spreadsheetml/2006/main" count="413" uniqueCount="131">
  <si>
    <t>Rab34+ centriole</t>
  </si>
  <si>
    <t>cell counts</t>
  </si>
  <si>
    <t>Dot</t>
  </si>
  <si>
    <t>Extension</t>
  </si>
  <si>
    <t>tunnel?</t>
  </si>
  <si>
    <t>preciliary vesicle??</t>
  </si>
  <si>
    <t>KAN683-1</t>
  </si>
  <si>
    <t>KAN683-2</t>
  </si>
  <si>
    <t>KAN683-3</t>
  </si>
  <si>
    <t>KAN683-4</t>
  </si>
  <si>
    <t>KAN537-2</t>
  </si>
  <si>
    <t>KAN537-3</t>
  </si>
  <si>
    <t>KAN537-4</t>
  </si>
  <si>
    <t>KAN685-1</t>
  </si>
  <si>
    <t>KAN685-2</t>
  </si>
  <si>
    <t>KAN685-3</t>
  </si>
  <si>
    <t>KAN685-4</t>
  </si>
  <si>
    <t>KAN690-1</t>
  </si>
  <si>
    <t>KAN690-2</t>
  </si>
  <si>
    <t>KAN690-3</t>
  </si>
  <si>
    <t>KAN690-4</t>
  </si>
  <si>
    <t>KAN691-1</t>
  </si>
  <si>
    <t>KAN691-2</t>
  </si>
  <si>
    <t>KAN691-3</t>
  </si>
  <si>
    <t>KAN691-4</t>
  </si>
  <si>
    <t>KAN537</t>
  </si>
  <si>
    <t>KAN683</t>
  </si>
  <si>
    <t>KAN685</t>
  </si>
  <si>
    <t>KAN690</t>
  </si>
  <si>
    <t>KAN691</t>
  </si>
  <si>
    <t>Total</t>
  </si>
  <si>
    <t>S.E.M.</t>
  </si>
  <si>
    <t>RPE-BFP-Cas9 sgSafe (pool)</t>
  </si>
  <si>
    <t>RPE-BFP-Cas9 NCS1KO (pool)</t>
  </si>
  <si>
    <t>empty</t>
  </si>
  <si>
    <t>WT-NCS1</t>
  </si>
  <si>
    <t>G2A-NCS1</t>
  </si>
  <si>
    <t>RPE-BFP-Cas9 pMCB306 (pool)</t>
  </si>
  <si>
    <t>KAN537-1</t>
  </si>
  <si>
    <t>asynchronus, Fixed in 4% PFA at RT for 15 minutes.</t>
  </si>
  <si>
    <t>Myosin Va, sc-365986, Santa Cruz, 1:500</t>
  </si>
  <si>
    <t>Rab34,  27435-1-AP, Proteintech, 1:500</t>
  </si>
  <si>
    <t>FGFR1OP,H00011116-M01, 1:500</t>
  </si>
  <si>
    <t>DAPI</t>
  </si>
  <si>
    <t>Exp. number</t>
  </si>
  <si>
    <t>Cell line</t>
  </si>
  <si>
    <t>Gene induced</t>
  </si>
  <si>
    <t>Culture condition, fixation condition</t>
  </si>
  <si>
    <t>mouse IgG2a-Alexa488</t>
  </si>
  <si>
    <t>rabbit-Alexa568</t>
  </si>
  <si>
    <t>mouse IgG1-Alexa647</t>
  </si>
  <si>
    <t>Nuclear stain</t>
  </si>
  <si>
    <t>Date</t>
  </si>
  <si>
    <t>Replicate</t>
  </si>
  <si>
    <t>Replicate 1</t>
  </si>
  <si>
    <t>confluent, Fixed in 4% PFA at RT for 15 minutes.</t>
  </si>
  <si>
    <t>Myosin Va, sc-365986, Santa Cruz, 1:1000</t>
  </si>
  <si>
    <t>Rab34,  27435-1-AP, Proteintech, 1:1000</t>
  </si>
  <si>
    <t>CEP170, Invitrogen, 41-3200, 1:1000</t>
  </si>
  <si>
    <t>No.2</t>
  </si>
  <si>
    <t>RPE-BFP-Cas9 NCS1 KO (pool)</t>
  </si>
  <si>
    <t>+empty</t>
  </si>
  <si>
    <t>+NCS1 WT</t>
  </si>
  <si>
    <t>+NCS1 G2A</t>
  </si>
  <si>
    <t>Replicate 2</t>
  </si>
  <si>
    <t>No.3</t>
  </si>
  <si>
    <t>Replicate 3</t>
  </si>
  <si>
    <t>Fixed in 4% PFA at RT for 15 minutes</t>
  </si>
  <si>
    <t>No.5</t>
  </si>
  <si>
    <t>Replicate 4</t>
  </si>
  <si>
    <t>FGFR1OP, Abnova, H00011116-M01, 1:1000</t>
  </si>
  <si>
    <t>with newly purchased FOP antibody</t>
  </si>
  <si>
    <t>Replicate 5</t>
  </si>
  <si>
    <t>Table Analyzed</t>
  </si>
  <si>
    <t>Data 1</t>
  </si>
  <si>
    <t>Brown-Forsythe ANOVA test</t>
  </si>
  <si>
    <t>F* (DFn, DFd)</t>
  </si>
  <si>
    <t>28.39 (3.000, 10.20)</t>
  </si>
  <si>
    <t>P value</t>
  </si>
  <si>
    <t>&lt;0.0001</t>
  </si>
  <si>
    <t>P value summary</t>
  </si>
  <si>
    <t>****</t>
  </si>
  <si>
    <t>Significant diff. among means (P &lt; 0.05)?</t>
  </si>
  <si>
    <t>Yes</t>
  </si>
  <si>
    <t>Welch's ANOVA test</t>
  </si>
  <si>
    <t>W (DFn, DFd)</t>
  </si>
  <si>
    <t>26.21 (3.000, 6.962)</t>
  </si>
  <si>
    <t>***</t>
  </si>
  <si>
    <t>Data summary</t>
  </si>
  <si>
    <t>Number of treatments (columns)</t>
  </si>
  <si>
    <t>Number of values (total)</t>
  </si>
  <si>
    <t>Number of families</t>
  </si>
  <si>
    <t>Number of comparisons per family</t>
  </si>
  <si>
    <t>Alpha</t>
  </si>
  <si>
    <t>Dunnett's T3 multiple comparisons test</t>
  </si>
  <si>
    <t>Mean Diff.</t>
  </si>
  <si>
    <t>95.00% CI of diff.</t>
  </si>
  <si>
    <t>Below threshold?</t>
  </si>
  <si>
    <t>Summary</t>
  </si>
  <si>
    <t>Adjusted P Value</t>
  </si>
  <si>
    <t>3.006 to 21.75</t>
  </si>
  <si>
    <t>**</t>
  </si>
  <si>
    <t>A-B</t>
  </si>
  <si>
    <t>-7.207 to 11.44</t>
  </si>
  <si>
    <t>No</t>
  </si>
  <si>
    <t>ns</t>
  </si>
  <si>
    <t>A-C</t>
  </si>
  <si>
    <t>0.6057 to 23.94</t>
  </si>
  <si>
    <t>*</t>
  </si>
  <si>
    <t>A-D</t>
  </si>
  <si>
    <t>-17.08 to -3.441</t>
  </si>
  <si>
    <t>B-C</t>
  </si>
  <si>
    <t>-5.658 to 5.454</t>
  </si>
  <si>
    <t>&gt;0.9999</t>
  </si>
  <si>
    <t>B-D</t>
  </si>
  <si>
    <t>3.339 to 16.98</t>
  </si>
  <si>
    <t>C-D</t>
  </si>
  <si>
    <t>Test details</t>
  </si>
  <si>
    <t>Mean 1</t>
  </si>
  <si>
    <t>Mean 2</t>
  </si>
  <si>
    <t>SE of diff.</t>
  </si>
  <si>
    <t>n1</t>
  </si>
  <si>
    <t>n2</t>
  </si>
  <si>
    <t>t</t>
  </si>
  <si>
    <t>DF</t>
  </si>
  <si>
    <t>sgSafe (pool) vs. NCS1KO (pool)</t>
  </si>
  <si>
    <t>sgSafe (pool) vs. NCS1KO (pool) + NCS1-WT</t>
  </si>
  <si>
    <t>sgSafe (pool) vs. NCS1KO (pool) + NCS1-G2A</t>
  </si>
  <si>
    <t>NCS1KO (pool) vs. NCS1KO (pool) + NCS1-WT</t>
  </si>
  <si>
    <t>NCS1KO (pool) vs. NCS1KO (pool) + NCS1-G2A</t>
  </si>
  <si>
    <t>NCS1KO (pool) + NCS1-WT vs. NCS1KO (pool) + NCS1-G2A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</si>
</sst>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6" fillId="0" borderId="0" xfId="0" applyFont="1"/>
    <xf numFmtId="49" fontId="0" fillId="0" borderId="0" xfId="0" applyNumberForma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0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8AA5-5E7E-CE44-8271-7C41A27A251E}">
  <dimension ref="A1:AM74"/>
  <sheetViews>
    <sheetView topLeftCell="X1" workbookViewId="0">
      <selection activeCell="AG14" sqref="AG14:AJ18"/>
    </sheetView>
  </sheetViews>
  <sheetFormatPr baseColWidth="10" defaultRowHeight="16"/>
  <sheetData>
    <row r="1" spans="2:39"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P1" t="s">
        <v>0</v>
      </c>
      <c r="Q1" t="s">
        <v>1</v>
      </c>
      <c r="R1" t="s">
        <v>2</v>
      </c>
      <c r="S1" t="s">
        <v>3</v>
      </c>
      <c r="T1" t="s">
        <v>4</v>
      </c>
      <c r="U1" t="s">
        <v>5</v>
      </c>
      <c r="W1" t="s">
        <v>0</v>
      </c>
      <c r="X1" t="s">
        <v>1</v>
      </c>
      <c r="Y1" t="s">
        <v>2</v>
      </c>
      <c r="Z1" t="s">
        <v>3</v>
      </c>
    </row>
    <row r="2" spans="2:39">
      <c r="H2" t="s">
        <v>10</v>
      </c>
      <c r="J2">
        <v>14</v>
      </c>
      <c r="K2">
        <v>2</v>
      </c>
      <c r="O2" t="s">
        <v>11</v>
      </c>
      <c r="Q2">
        <v>12</v>
      </c>
      <c r="R2">
        <v>2</v>
      </c>
      <c r="V2" t="s">
        <v>12</v>
      </c>
      <c r="X2">
        <v>13</v>
      </c>
      <c r="Y2">
        <v>1</v>
      </c>
      <c r="AG2" t="s">
        <v>25</v>
      </c>
      <c r="AH2" t="s">
        <v>26</v>
      </c>
      <c r="AI2" t="s">
        <v>27</v>
      </c>
      <c r="AJ2" t="s">
        <v>28</v>
      </c>
      <c r="AK2" t="s">
        <v>29</v>
      </c>
      <c r="AL2" t="s">
        <v>30</v>
      </c>
      <c r="AM2" t="s">
        <v>31</v>
      </c>
    </row>
    <row r="3" spans="2:39">
      <c r="H3">
        <v>2</v>
      </c>
      <c r="J3">
        <v>13</v>
      </c>
      <c r="K3">
        <v>0</v>
      </c>
      <c r="O3">
        <v>2</v>
      </c>
      <c r="Q3">
        <v>13</v>
      </c>
      <c r="R3">
        <v>2</v>
      </c>
      <c r="V3">
        <v>2</v>
      </c>
      <c r="X3">
        <v>12</v>
      </c>
      <c r="Y3">
        <v>1</v>
      </c>
      <c r="AE3" s="4" t="s">
        <v>32</v>
      </c>
      <c r="AH3">
        <v>20.238095238095237</v>
      </c>
      <c r="AI3">
        <v>20.408163265306122</v>
      </c>
      <c r="AJ3">
        <v>14.85148514851485</v>
      </c>
      <c r="AK3">
        <v>22.76422764227642</v>
      </c>
      <c r="AL3">
        <f>AVERAGE(AG3:AK3)</f>
        <v>19.565492823548158</v>
      </c>
      <c r="AM3">
        <f>SQRT(STDEV(AG3:AK3)/COUNT(AG3:AK3))</f>
        <v>0.91480186237651095</v>
      </c>
    </row>
    <row r="4" spans="2:39">
      <c r="H4">
        <v>3</v>
      </c>
      <c r="J4">
        <v>14</v>
      </c>
      <c r="K4">
        <v>1</v>
      </c>
      <c r="O4">
        <v>3</v>
      </c>
      <c r="Q4">
        <v>11</v>
      </c>
      <c r="R4">
        <v>1</v>
      </c>
      <c r="S4">
        <v>1</v>
      </c>
      <c r="V4">
        <v>3</v>
      </c>
      <c r="X4">
        <v>12</v>
      </c>
      <c r="Y4">
        <v>1</v>
      </c>
      <c r="AE4" s="4" t="s">
        <v>33</v>
      </c>
      <c r="AF4" t="s">
        <v>34</v>
      </c>
      <c r="AG4">
        <v>8.0536912751677843</v>
      </c>
      <c r="AH4">
        <v>10.650887573964498</v>
      </c>
      <c r="AI4">
        <v>6.8965517241379306</v>
      </c>
      <c r="AJ4">
        <v>6.4220183486238538</v>
      </c>
      <c r="AK4">
        <v>3.9215686274509802</v>
      </c>
      <c r="AL4">
        <f t="shared" ref="AL4:AL6" si="0">AVERAGE(AG4:AK4)</f>
        <v>7.1889435098690084</v>
      </c>
      <c r="AM4">
        <f t="shared" ref="AM4:AM6" si="1">SQRT(STDEV(AG4:AK4)/COUNT(AG4:AK4))</f>
        <v>0.70052601889749067</v>
      </c>
    </row>
    <row r="5" spans="2:39">
      <c r="H5">
        <v>4</v>
      </c>
      <c r="J5">
        <v>16</v>
      </c>
      <c r="K5">
        <v>2</v>
      </c>
      <c r="O5">
        <v>4</v>
      </c>
      <c r="Q5">
        <v>14</v>
      </c>
      <c r="R5">
        <v>3</v>
      </c>
      <c r="V5">
        <v>4</v>
      </c>
      <c r="X5">
        <v>10</v>
      </c>
      <c r="Y5">
        <v>0</v>
      </c>
      <c r="AE5" s="4" t="s">
        <v>33</v>
      </c>
      <c r="AF5" t="s">
        <v>35</v>
      </c>
      <c r="AG5">
        <v>13.571428571428571</v>
      </c>
      <c r="AH5">
        <v>20.37037037037037</v>
      </c>
      <c r="AI5">
        <v>20</v>
      </c>
      <c r="AJ5">
        <v>18.518518518518519</v>
      </c>
      <c r="AK5">
        <v>14.782608695652174</v>
      </c>
      <c r="AL5">
        <f t="shared" si="0"/>
        <v>17.448585231193928</v>
      </c>
      <c r="AM5">
        <f t="shared" si="1"/>
        <v>0.78684240513575809</v>
      </c>
    </row>
    <row r="6" spans="2:39">
      <c r="H6">
        <v>5</v>
      </c>
      <c r="J6">
        <v>12</v>
      </c>
      <c r="K6">
        <v>1</v>
      </c>
      <c r="O6">
        <v>5</v>
      </c>
      <c r="Q6">
        <v>15</v>
      </c>
      <c r="R6">
        <v>1</v>
      </c>
      <c r="V6">
        <v>5</v>
      </c>
      <c r="X6">
        <v>13</v>
      </c>
      <c r="Y6">
        <v>0</v>
      </c>
      <c r="AE6" s="4" t="s">
        <v>33</v>
      </c>
      <c r="AF6" t="s">
        <v>36</v>
      </c>
      <c r="AG6">
        <v>7.7519379844961236</v>
      </c>
      <c r="AH6">
        <v>7.9710144927536222</v>
      </c>
      <c r="AI6">
        <v>7.6923076923076925</v>
      </c>
      <c r="AJ6">
        <v>5.5045871559633035</v>
      </c>
      <c r="AK6">
        <v>7.5342465753424657</v>
      </c>
      <c r="AL6">
        <f t="shared" si="0"/>
        <v>7.290818780172641</v>
      </c>
      <c r="AM6">
        <f t="shared" si="1"/>
        <v>0.44960843245990828</v>
      </c>
    </row>
    <row r="7" spans="2:39">
      <c r="H7">
        <v>6</v>
      </c>
      <c r="J7">
        <v>18</v>
      </c>
      <c r="K7">
        <v>3</v>
      </c>
      <c r="O7">
        <v>6</v>
      </c>
      <c r="Q7">
        <v>13</v>
      </c>
      <c r="R7">
        <v>1</v>
      </c>
      <c r="V7">
        <v>6</v>
      </c>
      <c r="X7">
        <v>14</v>
      </c>
      <c r="Y7">
        <v>1</v>
      </c>
      <c r="AE7" s="4" t="s">
        <v>37</v>
      </c>
      <c r="AF7" s="4"/>
      <c r="AG7">
        <v>21.929824561403507</v>
      </c>
    </row>
    <row r="8" spans="2:39">
      <c r="H8">
        <v>7</v>
      </c>
      <c r="J8">
        <v>18</v>
      </c>
      <c r="K8">
        <v>1</v>
      </c>
      <c r="O8">
        <v>7</v>
      </c>
      <c r="Q8">
        <v>14</v>
      </c>
      <c r="R8">
        <v>1</v>
      </c>
      <c r="V8">
        <v>7</v>
      </c>
      <c r="X8">
        <v>14</v>
      </c>
      <c r="Y8">
        <v>1</v>
      </c>
      <c r="Z8">
        <v>2</v>
      </c>
    </row>
    <row r="9" spans="2:39">
      <c r="H9">
        <v>8</v>
      </c>
      <c r="J9">
        <v>16</v>
      </c>
      <c r="K9">
        <v>0</v>
      </c>
      <c r="O9">
        <v>8</v>
      </c>
      <c r="Q9">
        <v>12</v>
      </c>
      <c r="R9">
        <v>1</v>
      </c>
      <c r="V9">
        <v>8</v>
      </c>
      <c r="X9">
        <v>14</v>
      </c>
      <c r="Y9">
        <v>1</v>
      </c>
    </row>
    <row r="10" spans="2:39">
      <c r="H10">
        <v>9</v>
      </c>
      <c r="J10">
        <v>17</v>
      </c>
      <c r="K10">
        <v>1</v>
      </c>
      <c r="O10">
        <v>9</v>
      </c>
      <c r="Q10">
        <v>18</v>
      </c>
      <c r="R10">
        <v>2</v>
      </c>
      <c r="V10">
        <v>9</v>
      </c>
      <c r="X10">
        <v>15</v>
      </c>
      <c r="Y10">
        <v>2</v>
      </c>
    </row>
    <row r="11" spans="2:39">
      <c r="H11">
        <v>10</v>
      </c>
      <c r="J11">
        <v>11</v>
      </c>
      <c r="K11">
        <v>1</v>
      </c>
      <c r="O11">
        <v>10</v>
      </c>
      <c r="Q11">
        <v>18</v>
      </c>
      <c r="R11">
        <v>4</v>
      </c>
      <c r="V11">
        <v>10</v>
      </c>
      <c r="X11">
        <v>12</v>
      </c>
      <c r="Y11">
        <v>0</v>
      </c>
    </row>
    <row r="12" spans="2:39">
      <c r="I12">
        <f>K12+L12</f>
        <v>12</v>
      </c>
      <c r="J12">
        <f>SUM(J2:J11)</f>
        <v>149</v>
      </c>
      <c r="K12">
        <f>SUM(K2:K11)</f>
        <v>12</v>
      </c>
      <c r="L12">
        <f>SUM(L2:L11)</f>
        <v>0</v>
      </c>
      <c r="M12">
        <f>SUM(M2:M11)</f>
        <v>0</v>
      </c>
      <c r="N12">
        <f>SUM(N2:N11)</f>
        <v>0</v>
      </c>
      <c r="P12">
        <f>R12+S12</f>
        <v>19</v>
      </c>
      <c r="Q12">
        <f>SUM(Q2:Q11)</f>
        <v>140</v>
      </c>
      <c r="R12">
        <f>SUM(R2:R11)</f>
        <v>18</v>
      </c>
      <c r="S12">
        <f>SUM(S2:S11)</f>
        <v>1</v>
      </c>
      <c r="T12">
        <f>SUM(T2:T11)</f>
        <v>0</v>
      </c>
      <c r="U12">
        <f>SUM(U2:U11)</f>
        <v>0</v>
      </c>
      <c r="W12">
        <f>Y12+Z12</f>
        <v>10</v>
      </c>
      <c r="X12">
        <f t="shared" ref="X12:Z12" si="2">SUM(X2:X11)</f>
        <v>129</v>
      </c>
      <c r="Y12">
        <f t="shared" si="2"/>
        <v>8</v>
      </c>
      <c r="Z12">
        <f t="shared" si="2"/>
        <v>2</v>
      </c>
    </row>
    <row r="13" spans="2:39">
      <c r="J13" s="1">
        <f>I12/J12*100</f>
        <v>8.0536912751677843</v>
      </c>
      <c r="K13" s="1">
        <f>K12/J12*100</f>
        <v>8.0536912751677843</v>
      </c>
      <c r="L13" s="1">
        <f>L12/J12*100</f>
        <v>0</v>
      </c>
      <c r="Q13" s="1">
        <f>P12/Q12*100</f>
        <v>13.571428571428571</v>
      </c>
      <c r="R13" s="1">
        <f>R12/Q12*100</f>
        <v>12.857142857142856</v>
      </c>
      <c r="S13" s="1">
        <f>S12/Q12*100</f>
        <v>0.7142857142857143</v>
      </c>
      <c r="X13" s="1">
        <f>W12/X12*100</f>
        <v>7.7519379844961236</v>
      </c>
      <c r="Y13" s="1">
        <f>Y12/X12*100</f>
        <v>6.2015503875968996</v>
      </c>
      <c r="Z13" s="1">
        <f>Z12/X12*100</f>
        <v>1.5503875968992249</v>
      </c>
      <c r="AG13" s="4" t="s">
        <v>32</v>
      </c>
      <c r="AH13" s="4" t="s">
        <v>33</v>
      </c>
      <c r="AI13" s="4" t="s">
        <v>33</v>
      </c>
      <c r="AJ13" s="4" t="s">
        <v>33</v>
      </c>
    </row>
    <row r="14" spans="2:39" s="2" customFormat="1">
      <c r="J14" s="3"/>
      <c r="K14" s="3"/>
      <c r="L14" s="3"/>
      <c r="Q14" s="3"/>
      <c r="R14" s="3"/>
      <c r="S14" s="3"/>
      <c r="X14" s="3"/>
      <c r="Y14" s="3"/>
      <c r="Z14" s="3"/>
      <c r="AG14"/>
      <c r="AH14">
        <v>8.0536912751677843</v>
      </c>
      <c r="AI14">
        <v>13.571428571428571</v>
      </c>
      <c r="AJ14">
        <v>7.7519379844961236</v>
      </c>
    </row>
    <row r="15" spans="2:39" s="2" customFormat="1">
      <c r="J15" s="3"/>
      <c r="K15" s="3"/>
      <c r="L15" s="3"/>
      <c r="Q15" s="3"/>
      <c r="R15" s="3"/>
      <c r="S15" s="3"/>
      <c r="X15" s="3"/>
      <c r="Y15" s="3"/>
      <c r="Z15" s="3"/>
      <c r="AG15">
        <v>20.238095238095237</v>
      </c>
      <c r="AH15">
        <v>10.650887573964498</v>
      </c>
      <c r="AI15">
        <v>20.37037037037037</v>
      </c>
      <c r="AJ15">
        <v>7.9710144927536222</v>
      </c>
    </row>
    <row r="16" spans="2:39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I16" t="s">
        <v>0</v>
      </c>
      <c r="J16" t="s">
        <v>1</v>
      </c>
      <c r="K16" t="s">
        <v>2</v>
      </c>
      <c r="L16" t="s">
        <v>3</v>
      </c>
      <c r="M16" t="s">
        <v>4</v>
      </c>
      <c r="N16" t="s">
        <v>5</v>
      </c>
      <c r="P16" t="s">
        <v>0</v>
      </c>
      <c r="Q16" t="s">
        <v>1</v>
      </c>
      <c r="R16" t="s">
        <v>2</v>
      </c>
      <c r="S16" t="s">
        <v>3</v>
      </c>
      <c r="T16" t="s">
        <v>4</v>
      </c>
      <c r="U16" t="s">
        <v>5</v>
      </c>
      <c r="W16" t="s">
        <v>0</v>
      </c>
      <c r="X16" t="s">
        <v>1</v>
      </c>
      <c r="Y16" t="s">
        <v>2</v>
      </c>
      <c r="Z16" t="s">
        <v>3</v>
      </c>
      <c r="AA16" t="s">
        <v>4</v>
      </c>
      <c r="AB16" t="s">
        <v>5</v>
      </c>
      <c r="AG16">
        <v>20.408163265306122</v>
      </c>
      <c r="AH16">
        <v>6.8965517241379306</v>
      </c>
      <c r="AI16">
        <v>20</v>
      </c>
      <c r="AJ16">
        <v>7.6923076923076925</v>
      </c>
    </row>
    <row r="17" spans="1:36">
      <c r="A17" t="s">
        <v>6</v>
      </c>
      <c r="C17">
        <v>17</v>
      </c>
      <c r="D17">
        <v>5</v>
      </c>
      <c r="H17" t="s">
        <v>7</v>
      </c>
      <c r="J17">
        <v>19</v>
      </c>
      <c r="K17">
        <v>2</v>
      </c>
      <c r="O17" t="s">
        <v>8</v>
      </c>
      <c r="Q17">
        <v>12</v>
      </c>
      <c r="R17">
        <v>4</v>
      </c>
      <c r="S17">
        <v>1</v>
      </c>
      <c r="V17" t="s">
        <v>9</v>
      </c>
      <c r="X17">
        <v>11</v>
      </c>
      <c r="Y17">
        <v>2</v>
      </c>
      <c r="AG17">
        <v>14.85148514851485</v>
      </c>
      <c r="AH17">
        <v>6.4220183486238538</v>
      </c>
      <c r="AI17">
        <v>18.518518518518519</v>
      </c>
      <c r="AJ17">
        <v>5.5045871559633035</v>
      </c>
    </row>
    <row r="18" spans="1:36">
      <c r="A18">
        <v>2</v>
      </c>
      <c r="C18">
        <v>17</v>
      </c>
      <c r="D18">
        <v>1</v>
      </c>
      <c r="H18">
        <v>2</v>
      </c>
      <c r="J18">
        <v>17</v>
      </c>
      <c r="K18">
        <v>1</v>
      </c>
      <c r="O18">
        <v>2</v>
      </c>
      <c r="Q18">
        <v>15</v>
      </c>
      <c r="R18">
        <v>3</v>
      </c>
      <c r="S18">
        <v>2</v>
      </c>
      <c r="V18">
        <v>2</v>
      </c>
      <c r="X18">
        <v>15</v>
      </c>
      <c r="Y18">
        <v>1</v>
      </c>
      <c r="AG18">
        <v>22.76422764227642</v>
      </c>
      <c r="AH18">
        <v>3.9215686274509802</v>
      </c>
      <c r="AI18">
        <v>14.782608695652174</v>
      </c>
      <c r="AJ18">
        <v>7.5342465753424657</v>
      </c>
    </row>
    <row r="19" spans="1:36">
      <c r="A19">
        <v>3</v>
      </c>
      <c r="C19">
        <v>17</v>
      </c>
      <c r="D19">
        <v>2</v>
      </c>
      <c r="E19">
        <v>1</v>
      </c>
      <c r="H19">
        <v>3</v>
      </c>
      <c r="J19">
        <v>16</v>
      </c>
      <c r="K19">
        <v>2</v>
      </c>
      <c r="O19">
        <v>3</v>
      </c>
      <c r="Q19">
        <v>20</v>
      </c>
      <c r="R19">
        <v>2</v>
      </c>
      <c r="V19">
        <v>3</v>
      </c>
      <c r="X19">
        <v>15</v>
      </c>
      <c r="Y19">
        <v>1</v>
      </c>
      <c r="AG19">
        <f>AVERAGE(AG14:AG18)</f>
        <v>19.565492823548158</v>
      </c>
      <c r="AH19">
        <f t="shared" ref="AH19:AJ19" si="3">AVERAGE(AH14:AH18)</f>
        <v>7.1889435098690084</v>
      </c>
      <c r="AI19">
        <f t="shared" si="3"/>
        <v>17.448585231193928</v>
      </c>
      <c r="AJ19">
        <f t="shared" si="3"/>
        <v>7.290818780172641</v>
      </c>
    </row>
    <row r="20" spans="1:36">
      <c r="A20">
        <v>4</v>
      </c>
      <c r="C20">
        <v>15</v>
      </c>
      <c r="D20">
        <v>4</v>
      </c>
      <c r="H20">
        <v>4</v>
      </c>
      <c r="J20">
        <v>21</v>
      </c>
      <c r="K20">
        <v>3</v>
      </c>
      <c r="O20">
        <v>4</v>
      </c>
      <c r="Q20">
        <v>19</v>
      </c>
      <c r="R20">
        <v>5</v>
      </c>
      <c r="V20">
        <v>4</v>
      </c>
      <c r="X20">
        <v>13</v>
      </c>
      <c r="Y20">
        <v>1</v>
      </c>
      <c r="AG20">
        <f>STDEV(AG14:AG18)/SQRT(COUNT(AG14:AG18))</f>
        <v>1.6737248948150656</v>
      </c>
      <c r="AH20">
        <f t="shared" ref="AH20:AJ20" si="4">STDEV(AH14:AH18)/SQRT(COUNT(AH14:AH18))</f>
        <v>1.0973206273028291</v>
      </c>
      <c r="AI20">
        <f t="shared" si="4"/>
        <v>1.3843965763779709</v>
      </c>
      <c r="AJ20">
        <f t="shared" si="4"/>
        <v>0.45201609381545493</v>
      </c>
    </row>
    <row r="21" spans="1:36">
      <c r="A21">
        <v>5</v>
      </c>
      <c r="C21">
        <v>17</v>
      </c>
      <c r="D21">
        <v>2</v>
      </c>
      <c r="E21">
        <v>1</v>
      </c>
      <c r="H21">
        <v>5</v>
      </c>
      <c r="J21">
        <v>20</v>
      </c>
      <c r="K21">
        <v>1</v>
      </c>
      <c r="O21">
        <v>5</v>
      </c>
      <c r="Q21">
        <v>18</v>
      </c>
      <c r="R21">
        <v>2</v>
      </c>
      <c r="V21">
        <v>5</v>
      </c>
      <c r="X21">
        <v>10</v>
      </c>
      <c r="Y21">
        <v>2</v>
      </c>
    </row>
    <row r="22" spans="1:36">
      <c r="A22">
        <v>6</v>
      </c>
      <c r="C22">
        <v>14</v>
      </c>
      <c r="D22">
        <v>3</v>
      </c>
      <c r="H22">
        <v>6</v>
      </c>
      <c r="J22">
        <v>17</v>
      </c>
      <c r="K22">
        <v>1</v>
      </c>
      <c r="O22">
        <v>6</v>
      </c>
      <c r="Q22">
        <v>17</v>
      </c>
      <c r="R22">
        <v>1</v>
      </c>
      <c r="V22">
        <v>6</v>
      </c>
      <c r="X22">
        <v>22</v>
      </c>
      <c r="Y22">
        <v>0</v>
      </c>
    </row>
    <row r="23" spans="1:36">
      <c r="A23">
        <v>7</v>
      </c>
      <c r="C23">
        <v>17</v>
      </c>
      <c r="D23">
        <v>2</v>
      </c>
      <c r="H23">
        <v>7</v>
      </c>
      <c r="J23">
        <v>14</v>
      </c>
      <c r="K23">
        <v>0</v>
      </c>
      <c r="O23">
        <v>7</v>
      </c>
      <c r="Q23">
        <v>12</v>
      </c>
      <c r="R23">
        <v>3</v>
      </c>
      <c r="V23">
        <v>7</v>
      </c>
      <c r="X23">
        <v>13</v>
      </c>
      <c r="Y23">
        <v>1</v>
      </c>
    </row>
    <row r="24" spans="1:36">
      <c r="A24">
        <v>8</v>
      </c>
      <c r="C24">
        <v>23</v>
      </c>
      <c r="D24">
        <v>4</v>
      </c>
      <c r="H24">
        <v>8</v>
      </c>
      <c r="J24">
        <v>12</v>
      </c>
      <c r="K24">
        <v>3</v>
      </c>
      <c r="O24">
        <v>8</v>
      </c>
      <c r="Q24">
        <v>14</v>
      </c>
      <c r="R24">
        <v>2</v>
      </c>
      <c r="V24">
        <v>8</v>
      </c>
      <c r="X24">
        <v>10</v>
      </c>
      <c r="Y24">
        <v>0</v>
      </c>
    </row>
    <row r="25" spans="1:36">
      <c r="A25">
        <v>9</v>
      </c>
      <c r="C25">
        <v>16</v>
      </c>
      <c r="D25">
        <v>2</v>
      </c>
      <c r="H25">
        <v>9</v>
      </c>
      <c r="J25">
        <v>22</v>
      </c>
      <c r="K25">
        <v>4</v>
      </c>
      <c r="O25">
        <v>9</v>
      </c>
      <c r="Q25">
        <v>16</v>
      </c>
      <c r="R25">
        <v>2</v>
      </c>
      <c r="V25">
        <v>9</v>
      </c>
      <c r="X25">
        <v>15</v>
      </c>
      <c r="Y25">
        <v>1</v>
      </c>
    </row>
    <row r="26" spans="1:36">
      <c r="A26">
        <v>10</v>
      </c>
      <c r="C26">
        <v>15</v>
      </c>
      <c r="D26">
        <v>6</v>
      </c>
      <c r="E26">
        <v>1</v>
      </c>
      <c r="H26">
        <v>10</v>
      </c>
      <c r="J26">
        <v>11</v>
      </c>
      <c r="K26">
        <v>1</v>
      </c>
      <c r="O26">
        <v>10</v>
      </c>
      <c r="Q26">
        <v>19</v>
      </c>
      <c r="R26">
        <v>6</v>
      </c>
      <c r="V26">
        <v>10</v>
      </c>
      <c r="X26">
        <v>14</v>
      </c>
      <c r="Y26">
        <v>2</v>
      </c>
    </row>
    <row r="27" spans="1:36">
      <c r="B27">
        <f>D27+E27</f>
        <v>34</v>
      </c>
      <c r="C27">
        <f>SUM(C17:C26)</f>
        <v>168</v>
      </c>
      <c r="D27">
        <f>SUM(D17:D26)</f>
        <v>31</v>
      </c>
      <c r="E27">
        <f>SUM(E17:E26)</f>
        <v>3</v>
      </c>
      <c r="F27">
        <f>SUM(F17:F26)</f>
        <v>0</v>
      </c>
      <c r="G27">
        <f>SUM(G17:G26)</f>
        <v>0</v>
      </c>
      <c r="I27">
        <f>K27+L27</f>
        <v>18</v>
      </c>
      <c r="J27">
        <f>SUM(J17:J26)</f>
        <v>169</v>
      </c>
      <c r="K27">
        <f>SUM(K17:K26)</f>
        <v>18</v>
      </c>
      <c r="L27">
        <f>SUM(L17:L26)</f>
        <v>0</v>
      </c>
      <c r="M27">
        <f>SUM(M17:M26)</f>
        <v>0</v>
      </c>
      <c r="N27">
        <f>SUM(N17:N26)</f>
        <v>0</v>
      </c>
      <c r="P27">
        <f>R27+S27</f>
        <v>33</v>
      </c>
      <c r="Q27">
        <f>SUM(Q17:Q26)</f>
        <v>162</v>
      </c>
      <c r="R27">
        <f>SUM(R17:R26)</f>
        <v>30</v>
      </c>
      <c r="S27">
        <f>SUM(S17:S26)</f>
        <v>3</v>
      </c>
      <c r="T27">
        <f>SUM(T17:T26)</f>
        <v>0</v>
      </c>
      <c r="U27">
        <f>SUM(U17:U26)</f>
        <v>0</v>
      </c>
      <c r="W27">
        <f>Y27+Z27</f>
        <v>11</v>
      </c>
      <c r="X27">
        <f>SUM(X17:X26)</f>
        <v>138</v>
      </c>
      <c r="Y27">
        <f>SUM(Y17:Y26)</f>
        <v>11</v>
      </c>
      <c r="Z27">
        <f>SUM(Z17:Z26)</f>
        <v>0</v>
      </c>
      <c r="AA27">
        <f>SUM(AA17:AA26)</f>
        <v>0</v>
      </c>
      <c r="AB27">
        <f>SUM(AB17:AB26)</f>
        <v>0</v>
      </c>
    </row>
    <row r="28" spans="1:36">
      <c r="C28" s="1">
        <f>B27/C27*100</f>
        <v>20.238095238095237</v>
      </c>
      <c r="D28" s="1">
        <f>D27/C27*100</f>
        <v>18.452380952380953</v>
      </c>
      <c r="E28" s="1">
        <f>E27/C27*100</f>
        <v>1.7857142857142856</v>
      </c>
      <c r="J28" s="1">
        <f>I27/J27*100</f>
        <v>10.650887573964498</v>
      </c>
      <c r="K28" s="1">
        <f>K27/J27*100</f>
        <v>10.650887573964498</v>
      </c>
      <c r="L28" s="1">
        <f>L27/J27*100</f>
        <v>0</v>
      </c>
      <c r="Q28" s="1">
        <f>P27/Q27*100</f>
        <v>20.37037037037037</v>
      </c>
      <c r="R28" s="1">
        <f>R27/Q27*100</f>
        <v>18.518518518518519</v>
      </c>
      <c r="S28" s="1">
        <f>S27/Q27*100</f>
        <v>1.8518518518518516</v>
      </c>
      <c r="X28" s="1">
        <f>W27/X27*100</f>
        <v>7.9710144927536222</v>
      </c>
      <c r="Y28" s="1">
        <f>Y27/X27*100</f>
        <v>7.9710144927536222</v>
      </c>
      <c r="Z28" s="1">
        <f>Z27/X27*100</f>
        <v>0</v>
      </c>
    </row>
    <row r="32" spans="1:36">
      <c r="B32" t="s">
        <v>0</v>
      </c>
      <c r="C32" t="s">
        <v>1</v>
      </c>
      <c r="D32" t="s">
        <v>2</v>
      </c>
      <c r="E32" t="s">
        <v>3</v>
      </c>
      <c r="F32" t="s">
        <v>4</v>
      </c>
      <c r="G32" t="s">
        <v>5</v>
      </c>
      <c r="I32" t="s">
        <v>0</v>
      </c>
      <c r="J32" t="s">
        <v>1</v>
      </c>
      <c r="K32" t="s">
        <v>2</v>
      </c>
      <c r="L32" t="s">
        <v>3</v>
      </c>
      <c r="M32" t="s">
        <v>4</v>
      </c>
      <c r="N32" t="s">
        <v>5</v>
      </c>
      <c r="P32" t="s">
        <v>0</v>
      </c>
      <c r="Q32" t="s">
        <v>1</v>
      </c>
      <c r="R32" t="s">
        <v>2</v>
      </c>
      <c r="S32" t="s">
        <v>3</v>
      </c>
      <c r="T32" t="s">
        <v>4</v>
      </c>
      <c r="U32" t="s">
        <v>5</v>
      </c>
      <c r="W32" t="s">
        <v>0</v>
      </c>
      <c r="X32" t="s">
        <v>1</v>
      </c>
      <c r="Y32" t="s">
        <v>2</v>
      </c>
      <c r="Z32" t="s">
        <v>3</v>
      </c>
      <c r="AA32" t="s">
        <v>4</v>
      </c>
      <c r="AB32" t="s">
        <v>5</v>
      </c>
    </row>
    <row r="33" spans="1:28">
      <c r="A33" t="s">
        <v>13</v>
      </c>
      <c r="C33">
        <v>15</v>
      </c>
      <c r="D33">
        <v>3</v>
      </c>
      <c r="H33" t="s">
        <v>14</v>
      </c>
      <c r="J33">
        <v>14</v>
      </c>
      <c r="K33">
        <v>0</v>
      </c>
      <c r="O33" t="s">
        <v>15</v>
      </c>
      <c r="Q33">
        <v>12</v>
      </c>
      <c r="R33">
        <v>1</v>
      </c>
      <c r="S33">
        <v>1</v>
      </c>
      <c r="V33" t="s">
        <v>16</v>
      </c>
      <c r="X33">
        <v>18</v>
      </c>
      <c r="Y33">
        <v>2</v>
      </c>
    </row>
    <row r="34" spans="1:28">
      <c r="A34">
        <v>2</v>
      </c>
      <c r="C34">
        <v>9</v>
      </c>
      <c r="D34">
        <v>3</v>
      </c>
      <c r="H34">
        <v>2</v>
      </c>
      <c r="J34">
        <v>12</v>
      </c>
      <c r="K34">
        <v>2</v>
      </c>
      <c r="O34">
        <v>2</v>
      </c>
      <c r="Q34">
        <v>10</v>
      </c>
      <c r="R34">
        <v>5</v>
      </c>
      <c r="V34">
        <v>2</v>
      </c>
      <c r="X34">
        <v>13</v>
      </c>
      <c r="Y34">
        <v>1</v>
      </c>
    </row>
    <row r="35" spans="1:28">
      <c r="A35">
        <v>3</v>
      </c>
      <c r="C35">
        <v>10</v>
      </c>
      <c r="D35">
        <v>2</v>
      </c>
      <c r="H35">
        <v>3</v>
      </c>
      <c r="J35">
        <v>16</v>
      </c>
      <c r="K35">
        <v>1</v>
      </c>
      <c r="O35">
        <v>3</v>
      </c>
      <c r="Q35">
        <v>11</v>
      </c>
      <c r="R35">
        <v>2</v>
      </c>
      <c r="V35">
        <v>3</v>
      </c>
      <c r="X35">
        <v>13</v>
      </c>
      <c r="Y35">
        <v>0</v>
      </c>
    </row>
    <row r="36" spans="1:28">
      <c r="A36">
        <v>4</v>
      </c>
      <c r="C36">
        <v>15</v>
      </c>
      <c r="D36">
        <v>2</v>
      </c>
      <c r="H36">
        <v>4</v>
      </c>
      <c r="J36">
        <v>12</v>
      </c>
      <c r="K36">
        <v>1</v>
      </c>
      <c r="O36">
        <v>4</v>
      </c>
      <c r="Q36">
        <v>9</v>
      </c>
      <c r="R36">
        <v>1</v>
      </c>
      <c r="S36">
        <v>1</v>
      </c>
      <c r="V36">
        <v>4</v>
      </c>
      <c r="X36">
        <v>15</v>
      </c>
      <c r="Y36">
        <v>0</v>
      </c>
    </row>
    <row r="37" spans="1:28">
      <c r="A37">
        <v>5</v>
      </c>
      <c r="C37">
        <v>13</v>
      </c>
      <c r="D37">
        <v>2</v>
      </c>
      <c r="H37">
        <v>5</v>
      </c>
      <c r="J37">
        <v>17</v>
      </c>
      <c r="K37">
        <v>1</v>
      </c>
      <c r="O37">
        <v>5</v>
      </c>
      <c r="Q37">
        <v>11</v>
      </c>
      <c r="R37">
        <v>0</v>
      </c>
      <c r="V37">
        <v>5</v>
      </c>
      <c r="X37">
        <v>13</v>
      </c>
      <c r="Y37">
        <v>1</v>
      </c>
    </row>
    <row r="38" spans="1:28">
      <c r="A38">
        <v>6</v>
      </c>
      <c r="C38">
        <v>11</v>
      </c>
      <c r="D38">
        <v>2</v>
      </c>
      <c r="H38">
        <v>6</v>
      </c>
      <c r="J38">
        <v>17</v>
      </c>
      <c r="K38">
        <v>1</v>
      </c>
      <c r="O38">
        <v>6</v>
      </c>
      <c r="Q38">
        <v>11</v>
      </c>
      <c r="R38">
        <v>1</v>
      </c>
      <c r="V38">
        <v>6</v>
      </c>
      <c r="X38">
        <v>11</v>
      </c>
      <c r="Y38">
        <v>1</v>
      </c>
    </row>
    <row r="39" spans="1:28">
      <c r="A39">
        <v>7</v>
      </c>
      <c r="C39">
        <v>12</v>
      </c>
      <c r="D39">
        <v>3</v>
      </c>
      <c r="H39">
        <v>7</v>
      </c>
      <c r="J39">
        <v>12</v>
      </c>
      <c r="K39">
        <v>2</v>
      </c>
      <c r="O39">
        <v>7</v>
      </c>
      <c r="Q39">
        <v>15</v>
      </c>
      <c r="R39">
        <v>2</v>
      </c>
      <c r="S39">
        <v>2</v>
      </c>
      <c r="V39">
        <v>7</v>
      </c>
      <c r="X39">
        <v>16</v>
      </c>
      <c r="Y39">
        <v>1</v>
      </c>
    </row>
    <row r="40" spans="1:28">
      <c r="A40">
        <v>8</v>
      </c>
      <c r="C40">
        <v>13</v>
      </c>
      <c r="D40">
        <v>3</v>
      </c>
      <c r="H40">
        <v>8</v>
      </c>
      <c r="J40">
        <v>16</v>
      </c>
      <c r="K40">
        <v>0</v>
      </c>
      <c r="O40">
        <v>8</v>
      </c>
      <c r="Q40">
        <v>11</v>
      </c>
      <c r="R40">
        <v>2</v>
      </c>
      <c r="V40">
        <v>8</v>
      </c>
      <c r="X40">
        <v>18</v>
      </c>
      <c r="Y40">
        <v>3</v>
      </c>
    </row>
    <row r="41" spans="1:28">
      <c r="A41">
        <v>9</v>
      </c>
      <c r="H41">
        <v>9</v>
      </c>
      <c r="O41">
        <v>9</v>
      </c>
      <c r="V41">
        <v>9</v>
      </c>
    </row>
    <row r="42" spans="1:28">
      <c r="A42">
        <v>10</v>
      </c>
      <c r="H42">
        <v>10</v>
      </c>
      <c r="O42">
        <v>10</v>
      </c>
      <c r="V42">
        <v>10</v>
      </c>
    </row>
    <row r="43" spans="1:28">
      <c r="B43">
        <f>D43+E43</f>
        <v>20</v>
      </c>
      <c r="C43">
        <f>SUM(C33:C42)</f>
        <v>98</v>
      </c>
      <c r="D43">
        <f>SUM(D33:D42)</f>
        <v>20</v>
      </c>
      <c r="E43">
        <f>SUM(E33:E42)</f>
        <v>0</v>
      </c>
      <c r="F43">
        <f>SUM(F33:F42)</f>
        <v>0</v>
      </c>
      <c r="G43">
        <f>SUM(G33:G42)</f>
        <v>0</v>
      </c>
      <c r="I43">
        <f>K43+L43</f>
        <v>8</v>
      </c>
      <c r="J43">
        <f>SUM(J33:J42)</f>
        <v>116</v>
      </c>
      <c r="K43">
        <f>SUM(K33:K42)</f>
        <v>8</v>
      </c>
      <c r="L43">
        <f>SUM(L33:L42)</f>
        <v>0</v>
      </c>
      <c r="M43">
        <f>SUM(M33:M42)</f>
        <v>0</v>
      </c>
      <c r="N43">
        <f>SUM(N33:N42)</f>
        <v>0</v>
      </c>
      <c r="P43">
        <f>R43+S43</f>
        <v>18</v>
      </c>
      <c r="Q43">
        <f>SUM(Q33:Q42)</f>
        <v>90</v>
      </c>
      <c r="R43">
        <f>SUM(R33:R42)</f>
        <v>14</v>
      </c>
      <c r="S43">
        <f>SUM(S33:S42)</f>
        <v>4</v>
      </c>
      <c r="T43">
        <f>SUM(T33:T42)</f>
        <v>0</v>
      </c>
      <c r="U43">
        <f>SUM(U33:U42)</f>
        <v>0</v>
      </c>
      <c r="W43">
        <f>Y43+Z43</f>
        <v>9</v>
      </c>
      <c r="X43">
        <f>SUM(X33:X42)</f>
        <v>117</v>
      </c>
      <c r="Y43">
        <f>SUM(Y33:Y42)</f>
        <v>9</v>
      </c>
      <c r="Z43">
        <f>SUM(Z33:Z42)</f>
        <v>0</v>
      </c>
      <c r="AA43">
        <f>SUM(AA33:AA42)</f>
        <v>0</v>
      </c>
      <c r="AB43">
        <f>SUM(AB33:AB42)</f>
        <v>0</v>
      </c>
    </row>
    <row r="44" spans="1:28">
      <c r="C44" s="1">
        <f>B43/C43*100</f>
        <v>20.408163265306122</v>
      </c>
      <c r="D44" s="1">
        <f>D43/C43*100</f>
        <v>20.408163265306122</v>
      </c>
      <c r="E44" s="1">
        <f>E43/C43*100</f>
        <v>0</v>
      </c>
      <c r="J44" s="1">
        <f>I43/J43*100</f>
        <v>6.8965517241379306</v>
      </c>
      <c r="K44" s="1">
        <f>K43/J43*100</f>
        <v>6.8965517241379306</v>
      </c>
      <c r="L44" s="1">
        <f>L43/J43*100</f>
        <v>0</v>
      </c>
      <c r="Q44" s="1">
        <f>P43/Q43*100</f>
        <v>20</v>
      </c>
      <c r="R44" s="1">
        <f>R43/Q43*100</f>
        <v>15.555555555555555</v>
      </c>
      <c r="S44" s="1">
        <f>S43/Q43*100</f>
        <v>4.4444444444444446</v>
      </c>
      <c r="X44" s="1">
        <f>W43/X43*100</f>
        <v>7.6923076923076925</v>
      </c>
      <c r="Y44" s="1">
        <f>Y43/X43*100</f>
        <v>7.6923076923076925</v>
      </c>
      <c r="Z44" s="1">
        <f>Z43/X43*100</f>
        <v>0</v>
      </c>
    </row>
    <row r="47" spans="1:28">
      <c r="B47" t="s">
        <v>0</v>
      </c>
      <c r="C47" t="s">
        <v>1</v>
      </c>
      <c r="D47" t="s">
        <v>2</v>
      </c>
      <c r="E47" t="s">
        <v>3</v>
      </c>
      <c r="F47" t="s">
        <v>4</v>
      </c>
      <c r="G47" t="s">
        <v>5</v>
      </c>
      <c r="I47" t="s">
        <v>0</v>
      </c>
      <c r="J47" t="s">
        <v>1</v>
      </c>
      <c r="K47" t="s">
        <v>2</v>
      </c>
      <c r="L47" t="s">
        <v>3</v>
      </c>
      <c r="M47" t="s">
        <v>4</v>
      </c>
      <c r="N47" t="s">
        <v>5</v>
      </c>
      <c r="P47" t="s">
        <v>0</v>
      </c>
      <c r="Q47" t="s">
        <v>1</v>
      </c>
      <c r="R47" t="s">
        <v>2</v>
      </c>
      <c r="S47" t="s">
        <v>3</v>
      </c>
      <c r="T47" t="s">
        <v>4</v>
      </c>
      <c r="U47" t="s">
        <v>5</v>
      </c>
      <c r="W47" t="s">
        <v>0</v>
      </c>
      <c r="X47" t="s">
        <v>1</v>
      </c>
      <c r="Y47" t="s">
        <v>2</v>
      </c>
      <c r="Z47" t="s">
        <v>3</v>
      </c>
      <c r="AA47" t="s">
        <v>4</v>
      </c>
      <c r="AB47" t="s">
        <v>5</v>
      </c>
    </row>
    <row r="48" spans="1:28">
      <c r="A48" t="s">
        <v>17</v>
      </c>
      <c r="C48">
        <v>19</v>
      </c>
      <c r="D48">
        <v>2</v>
      </c>
      <c r="H48" t="s">
        <v>18</v>
      </c>
      <c r="J48">
        <v>13</v>
      </c>
      <c r="K48">
        <v>1</v>
      </c>
      <c r="O48" t="s">
        <v>19</v>
      </c>
      <c r="Q48">
        <v>14</v>
      </c>
      <c r="R48">
        <v>2</v>
      </c>
      <c r="V48" t="s">
        <v>20</v>
      </c>
      <c r="X48">
        <v>18</v>
      </c>
      <c r="Y48">
        <v>1</v>
      </c>
    </row>
    <row r="49" spans="1:28">
      <c r="A49">
        <v>2</v>
      </c>
      <c r="C49">
        <v>14</v>
      </c>
      <c r="D49">
        <v>1</v>
      </c>
      <c r="H49">
        <v>2</v>
      </c>
      <c r="J49">
        <v>14</v>
      </c>
      <c r="K49">
        <v>0</v>
      </c>
      <c r="O49">
        <v>2</v>
      </c>
      <c r="Q49">
        <v>14</v>
      </c>
      <c r="R49">
        <v>4</v>
      </c>
      <c r="V49">
        <v>2</v>
      </c>
      <c r="X49">
        <v>14</v>
      </c>
    </row>
    <row r="50" spans="1:28">
      <c r="A50">
        <v>3</v>
      </c>
      <c r="C50">
        <v>9</v>
      </c>
      <c r="D50">
        <v>1</v>
      </c>
      <c r="H50">
        <v>3</v>
      </c>
      <c r="J50">
        <v>11</v>
      </c>
      <c r="K50">
        <v>1</v>
      </c>
      <c r="L50">
        <v>1</v>
      </c>
      <c r="O50">
        <v>3</v>
      </c>
      <c r="Q50">
        <v>13</v>
      </c>
      <c r="R50">
        <v>3</v>
      </c>
      <c r="V50">
        <v>3</v>
      </c>
      <c r="X50">
        <v>15</v>
      </c>
    </row>
    <row r="51" spans="1:28">
      <c r="A51">
        <v>4</v>
      </c>
      <c r="C51">
        <v>12</v>
      </c>
      <c r="D51">
        <v>3</v>
      </c>
      <c r="H51">
        <v>4</v>
      </c>
      <c r="J51">
        <v>19</v>
      </c>
      <c r="K51">
        <v>1</v>
      </c>
      <c r="O51">
        <v>4</v>
      </c>
      <c r="Q51">
        <v>18</v>
      </c>
      <c r="R51">
        <v>4</v>
      </c>
      <c r="V51">
        <v>4</v>
      </c>
      <c r="X51">
        <v>12</v>
      </c>
      <c r="Y51">
        <v>1</v>
      </c>
    </row>
    <row r="52" spans="1:28">
      <c r="A52">
        <v>5</v>
      </c>
      <c r="C52">
        <v>13</v>
      </c>
      <c r="D52">
        <v>1</v>
      </c>
      <c r="H52">
        <v>5</v>
      </c>
      <c r="J52">
        <v>12</v>
      </c>
      <c r="K52">
        <v>0</v>
      </c>
      <c r="O52">
        <v>5</v>
      </c>
      <c r="Q52">
        <v>14</v>
      </c>
      <c r="R52">
        <v>1</v>
      </c>
      <c r="V52">
        <v>5</v>
      </c>
      <c r="X52">
        <v>14</v>
      </c>
      <c r="Y52">
        <v>1</v>
      </c>
    </row>
    <row r="53" spans="1:28">
      <c r="A53">
        <v>6</v>
      </c>
      <c r="C53">
        <v>9</v>
      </c>
      <c r="D53">
        <v>1</v>
      </c>
      <c r="H53">
        <v>6</v>
      </c>
      <c r="J53">
        <v>15</v>
      </c>
      <c r="K53">
        <v>3</v>
      </c>
      <c r="O53">
        <v>6</v>
      </c>
      <c r="Q53">
        <v>13</v>
      </c>
      <c r="R53">
        <v>2</v>
      </c>
      <c r="V53">
        <v>6</v>
      </c>
      <c r="X53">
        <v>12</v>
      </c>
      <c r="Y53">
        <v>2</v>
      </c>
    </row>
    <row r="54" spans="1:28">
      <c r="A54">
        <v>7</v>
      </c>
      <c r="C54">
        <v>11</v>
      </c>
      <c r="D54">
        <v>3</v>
      </c>
      <c r="H54">
        <v>7</v>
      </c>
      <c r="J54">
        <v>13</v>
      </c>
      <c r="K54">
        <v>0</v>
      </c>
      <c r="O54">
        <v>7</v>
      </c>
      <c r="Q54">
        <v>10</v>
      </c>
      <c r="R54">
        <v>2</v>
      </c>
      <c r="V54">
        <v>7</v>
      </c>
      <c r="X54">
        <v>11</v>
      </c>
      <c r="Y54">
        <v>1</v>
      </c>
    </row>
    <row r="55" spans="1:28">
      <c r="A55">
        <v>8</v>
      </c>
      <c r="C55">
        <v>14</v>
      </c>
      <c r="D55">
        <v>3</v>
      </c>
      <c r="H55">
        <v>8</v>
      </c>
      <c r="J55">
        <v>12</v>
      </c>
      <c r="K55">
        <v>0</v>
      </c>
      <c r="O55">
        <v>8</v>
      </c>
      <c r="Q55">
        <v>12</v>
      </c>
      <c r="R55">
        <v>2</v>
      </c>
      <c r="V55">
        <v>8</v>
      </c>
      <c r="X55">
        <v>13</v>
      </c>
      <c r="Y55">
        <v>0</v>
      </c>
    </row>
    <row r="56" spans="1:28">
      <c r="A56">
        <v>9</v>
      </c>
      <c r="H56">
        <v>9</v>
      </c>
      <c r="O56">
        <v>9</v>
      </c>
      <c r="V56">
        <v>9</v>
      </c>
    </row>
    <row r="57" spans="1:28">
      <c r="A57">
        <v>10</v>
      </c>
      <c r="H57">
        <v>10</v>
      </c>
      <c r="O57">
        <v>10</v>
      </c>
      <c r="V57">
        <v>10</v>
      </c>
    </row>
    <row r="58" spans="1:28">
      <c r="B58">
        <f>D58+E58</f>
        <v>15</v>
      </c>
      <c r="C58">
        <f>SUM(C48:C57)</f>
        <v>101</v>
      </c>
      <c r="D58">
        <f>SUM(D48:D57)</f>
        <v>15</v>
      </c>
      <c r="E58">
        <f>SUM(E48:E57)</f>
        <v>0</v>
      </c>
      <c r="F58">
        <f>SUM(F48:F57)</f>
        <v>0</v>
      </c>
      <c r="G58">
        <f>SUM(G48:G57)</f>
        <v>0</v>
      </c>
      <c r="I58">
        <f>K58+L58</f>
        <v>7</v>
      </c>
      <c r="J58">
        <f>SUM(J48:J57)</f>
        <v>109</v>
      </c>
      <c r="K58">
        <f>SUM(K48:K57)</f>
        <v>6</v>
      </c>
      <c r="L58">
        <f>SUM(L48:L57)</f>
        <v>1</v>
      </c>
      <c r="M58">
        <f>SUM(M48:M57)</f>
        <v>0</v>
      </c>
      <c r="N58">
        <f>SUM(N48:N57)</f>
        <v>0</v>
      </c>
      <c r="P58">
        <f>R58+S58</f>
        <v>20</v>
      </c>
      <c r="Q58">
        <f>SUM(Q48:Q57)</f>
        <v>108</v>
      </c>
      <c r="R58">
        <f>SUM(R48:R57)</f>
        <v>20</v>
      </c>
      <c r="S58">
        <f>SUM(S48:S57)</f>
        <v>0</v>
      </c>
      <c r="T58">
        <f>SUM(T48:T57)</f>
        <v>0</v>
      </c>
      <c r="U58">
        <f>SUM(U48:U57)</f>
        <v>0</v>
      </c>
      <c r="W58">
        <f>Y58+Z58</f>
        <v>6</v>
      </c>
      <c r="X58">
        <f>SUM(X48:X57)</f>
        <v>109</v>
      </c>
      <c r="Y58">
        <f>SUM(Y48:Y57)</f>
        <v>6</v>
      </c>
      <c r="Z58">
        <f>SUM(Z48:Z57)</f>
        <v>0</v>
      </c>
      <c r="AA58">
        <f>SUM(AA48:AA57)</f>
        <v>0</v>
      </c>
      <c r="AB58">
        <f>SUM(AB48:AB57)</f>
        <v>0</v>
      </c>
    </row>
    <row r="59" spans="1:28">
      <c r="C59" s="1">
        <f>B58/C58*100</f>
        <v>14.85148514851485</v>
      </c>
      <c r="D59" s="1">
        <f>D58/C58*100</f>
        <v>14.85148514851485</v>
      </c>
      <c r="E59" s="1">
        <f>E58/C58*100</f>
        <v>0</v>
      </c>
      <c r="J59" s="1">
        <f>I58/J58*100</f>
        <v>6.4220183486238538</v>
      </c>
      <c r="K59" s="1">
        <f>K58/J58*100</f>
        <v>5.5045871559633035</v>
      </c>
      <c r="L59" s="1">
        <f>L58/J58*100</f>
        <v>0.91743119266055051</v>
      </c>
      <c r="Q59" s="1">
        <f>P58/Q58*100</f>
        <v>18.518518518518519</v>
      </c>
      <c r="R59" s="1">
        <f>R58/Q58*100</f>
        <v>18.518518518518519</v>
      </c>
      <c r="S59" s="1">
        <f>S58/Q58*100</f>
        <v>0</v>
      </c>
      <c r="X59" s="1">
        <f>W58/X58*100</f>
        <v>5.5045871559633035</v>
      </c>
      <c r="Y59" s="1">
        <f>Y58/X58*100</f>
        <v>5.5045871559633035</v>
      </c>
      <c r="Z59" s="1">
        <f>Z58/X58*100</f>
        <v>0</v>
      </c>
    </row>
    <row r="62" spans="1:28">
      <c r="B62" t="s">
        <v>0</v>
      </c>
      <c r="C62" t="s">
        <v>1</v>
      </c>
      <c r="D62" t="s">
        <v>2</v>
      </c>
      <c r="E62" t="s">
        <v>3</v>
      </c>
      <c r="F62" t="s">
        <v>4</v>
      </c>
      <c r="G62" t="s">
        <v>5</v>
      </c>
      <c r="I62" t="s">
        <v>0</v>
      </c>
      <c r="J62" t="s">
        <v>1</v>
      </c>
      <c r="K62" t="s">
        <v>2</v>
      </c>
      <c r="L62" t="s">
        <v>3</v>
      </c>
      <c r="M62" t="s">
        <v>4</v>
      </c>
      <c r="N62" t="s">
        <v>5</v>
      </c>
      <c r="P62" t="s">
        <v>0</v>
      </c>
      <c r="Q62" t="s">
        <v>1</v>
      </c>
      <c r="R62" t="s">
        <v>2</v>
      </c>
      <c r="S62" t="s">
        <v>3</v>
      </c>
      <c r="T62" t="s">
        <v>4</v>
      </c>
      <c r="U62" t="s">
        <v>5</v>
      </c>
      <c r="W62" t="s">
        <v>0</v>
      </c>
      <c r="X62" t="s">
        <v>1</v>
      </c>
      <c r="Y62" t="s">
        <v>2</v>
      </c>
      <c r="Z62" t="s">
        <v>3</v>
      </c>
      <c r="AA62" t="s">
        <v>4</v>
      </c>
      <c r="AB62" t="s">
        <v>5</v>
      </c>
    </row>
    <row r="63" spans="1:28">
      <c r="A63" t="s">
        <v>21</v>
      </c>
      <c r="C63">
        <v>14</v>
      </c>
      <c r="D63">
        <v>5</v>
      </c>
      <c r="H63" t="s">
        <v>22</v>
      </c>
      <c r="J63">
        <v>16</v>
      </c>
      <c r="K63">
        <v>1</v>
      </c>
      <c r="O63" t="s">
        <v>23</v>
      </c>
      <c r="Q63">
        <v>16</v>
      </c>
      <c r="R63">
        <v>0</v>
      </c>
      <c r="V63" t="s">
        <v>24</v>
      </c>
      <c r="X63">
        <v>14</v>
      </c>
      <c r="Y63">
        <v>0</v>
      </c>
    </row>
    <row r="64" spans="1:28">
      <c r="A64">
        <v>2</v>
      </c>
      <c r="C64">
        <v>20</v>
      </c>
      <c r="D64">
        <v>2</v>
      </c>
      <c r="E64">
        <v>1</v>
      </c>
      <c r="H64">
        <v>2</v>
      </c>
      <c r="J64">
        <v>22</v>
      </c>
      <c r="K64">
        <v>1</v>
      </c>
      <c r="O64">
        <v>2</v>
      </c>
      <c r="Q64">
        <v>14</v>
      </c>
      <c r="R64">
        <v>6</v>
      </c>
      <c r="V64">
        <v>2</v>
      </c>
      <c r="X64">
        <v>16</v>
      </c>
      <c r="Y64">
        <v>2</v>
      </c>
    </row>
    <row r="65" spans="1:28">
      <c r="A65">
        <v>3</v>
      </c>
      <c r="C65">
        <v>15</v>
      </c>
      <c r="D65">
        <v>3</v>
      </c>
      <c r="H65">
        <v>3</v>
      </c>
      <c r="J65">
        <v>19</v>
      </c>
      <c r="K65">
        <v>1</v>
      </c>
      <c r="O65">
        <v>3</v>
      </c>
      <c r="Q65">
        <v>14</v>
      </c>
      <c r="R65">
        <v>1</v>
      </c>
      <c r="V65">
        <v>3</v>
      </c>
      <c r="X65">
        <v>18</v>
      </c>
      <c r="Y65">
        <v>2</v>
      </c>
    </row>
    <row r="66" spans="1:28">
      <c r="A66">
        <v>4</v>
      </c>
      <c r="C66">
        <v>12</v>
      </c>
      <c r="D66">
        <v>1</v>
      </c>
      <c r="E66">
        <v>1</v>
      </c>
      <c r="H66">
        <v>4</v>
      </c>
      <c r="J66">
        <v>20</v>
      </c>
      <c r="K66">
        <v>1</v>
      </c>
      <c r="O66">
        <v>4</v>
      </c>
      <c r="Q66">
        <v>12</v>
      </c>
      <c r="R66">
        <v>1</v>
      </c>
      <c r="V66">
        <v>4</v>
      </c>
      <c r="X66">
        <v>21</v>
      </c>
      <c r="Y66">
        <v>4</v>
      </c>
    </row>
    <row r="67" spans="1:28">
      <c r="A67">
        <v>5</v>
      </c>
      <c r="C67">
        <v>14</v>
      </c>
      <c r="D67">
        <v>0</v>
      </c>
      <c r="H67">
        <v>5</v>
      </c>
      <c r="J67">
        <v>17</v>
      </c>
      <c r="K67">
        <v>0</v>
      </c>
      <c r="O67">
        <v>5</v>
      </c>
      <c r="Q67">
        <v>14</v>
      </c>
      <c r="R67">
        <v>4</v>
      </c>
      <c r="V67">
        <v>5</v>
      </c>
      <c r="X67">
        <v>15</v>
      </c>
      <c r="Y67">
        <v>1</v>
      </c>
    </row>
    <row r="68" spans="1:28">
      <c r="A68">
        <v>6</v>
      </c>
      <c r="C68">
        <v>15</v>
      </c>
      <c r="D68">
        <v>3</v>
      </c>
      <c r="H68">
        <v>6</v>
      </c>
      <c r="J68">
        <v>17</v>
      </c>
      <c r="K68">
        <v>0</v>
      </c>
      <c r="O68">
        <v>6</v>
      </c>
      <c r="Q68">
        <v>13</v>
      </c>
      <c r="R68">
        <v>1</v>
      </c>
      <c r="V68">
        <v>6</v>
      </c>
      <c r="X68">
        <v>26</v>
      </c>
      <c r="Y68">
        <v>1</v>
      </c>
    </row>
    <row r="69" spans="1:28">
      <c r="A69">
        <v>7</v>
      </c>
      <c r="C69">
        <v>17</v>
      </c>
      <c r="D69">
        <v>6</v>
      </c>
      <c r="H69">
        <v>7</v>
      </c>
      <c r="J69">
        <v>20</v>
      </c>
      <c r="K69">
        <v>2</v>
      </c>
      <c r="O69">
        <v>7</v>
      </c>
      <c r="Q69">
        <v>16</v>
      </c>
      <c r="V69">
        <v>7</v>
      </c>
      <c r="X69">
        <v>14</v>
      </c>
      <c r="Y69">
        <v>0</v>
      </c>
    </row>
    <row r="70" spans="1:28">
      <c r="A70">
        <v>8</v>
      </c>
      <c r="C70">
        <v>16</v>
      </c>
      <c r="D70">
        <v>6</v>
      </c>
      <c r="H70">
        <v>8</v>
      </c>
      <c r="J70">
        <v>22</v>
      </c>
      <c r="K70">
        <v>0</v>
      </c>
      <c r="O70">
        <v>8</v>
      </c>
      <c r="Q70">
        <v>16</v>
      </c>
      <c r="R70">
        <v>4</v>
      </c>
      <c r="V70">
        <v>8</v>
      </c>
      <c r="X70">
        <v>22</v>
      </c>
      <c r="Y70">
        <v>1</v>
      </c>
    </row>
    <row r="71" spans="1:28">
      <c r="A71">
        <v>9</v>
      </c>
      <c r="H71">
        <v>9</v>
      </c>
      <c r="O71">
        <v>9</v>
      </c>
      <c r="V71">
        <v>9</v>
      </c>
    </row>
    <row r="72" spans="1:28">
      <c r="A72">
        <v>10</v>
      </c>
      <c r="H72">
        <v>10</v>
      </c>
      <c r="O72">
        <v>10</v>
      </c>
      <c r="V72">
        <v>10</v>
      </c>
    </row>
    <row r="73" spans="1:28">
      <c r="B73">
        <f>D73+E73</f>
        <v>28</v>
      </c>
      <c r="C73">
        <f>SUM(C63:C72)</f>
        <v>123</v>
      </c>
      <c r="D73">
        <f>SUM(D63:D72)</f>
        <v>26</v>
      </c>
      <c r="E73">
        <f>SUM(E63:E72)</f>
        <v>2</v>
      </c>
      <c r="F73">
        <f>SUM(F63:F72)</f>
        <v>0</v>
      </c>
      <c r="G73">
        <f>SUM(G63:G72)</f>
        <v>0</v>
      </c>
      <c r="I73">
        <f>K73+L73</f>
        <v>6</v>
      </c>
      <c r="J73">
        <f>SUM(J63:J72)</f>
        <v>153</v>
      </c>
      <c r="K73">
        <f>SUM(K63:K72)</f>
        <v>6</v>
      </c>
      <c r="L73">
        <f>SUM(L63:L72)</f>
        <v>0</v>
      </c>
      <c r="M73">
        <f>SUM(M63:M72)</f>
        <v>0</v>
      </c>
      <c r="N73">
        <f>SUM(N63:N72)</f>
        <v>0</v>
      </c>
      <c r="P73">
        <f>R73+S73</f>
        <v>17</v>
      </c>
      <c r="Q73">
        <f>SUM(Q63:Q72)</f>
        <v>115</v>
      </c>
      <c r="R73">
        <f>SUM(R63:R72)</f>
        <v>17</v>
      </c>
      <c r="S73">
        <f>SUM(S63:S72)</f>
        <v>0</v>
      </c>
      <c r="T73">
        <f>SUM(T63:T72)</f>
        <v>0</v>
      </c>
      <c r="U73">
        <f>SUM(U63:U72)</f>
        <v>0</v>
      </c>
      <c r="W73">
        <f>Y73+Z73</f>
        <v>11</v>
      </c>
      <c r="X73">
        <f>SUM(X63:X72)</f>
        <v>146</v>
      </c>
      <c r="Y73">
        <f>SUM(Y63:Y72)</f>
        <v>11</v>
      </c>
      <c r="Z73">
        <f>SUM(Z63:Z72)</f>
        <v>0</v>
      </c>
      <c r="AA73">
        <f>SUM(AA63:AA72)</f>
        <v>0</v>
      </c>
      <c r="AB73">
        <f>SUM(AB63:AB72)</f>
        <v>0</v>
      </c>
    </row>
    <row r="74" spans="1:28">
      <c r="C74" s="1">
        <f>B73/C73*100</f>
        <v>22.76422764227642</v>
      </c>
      <c r="D74" s="1">
        <f>D73/C73*100</f>
        <v>21.138211382113823</v>
      </c>
      <c r="E74" s="1">
        <f>E73/C73*100</f>
        <v>1.6260162601626018</v>
      </c>
      <c r="J74" s="1">
        <f>I73/J73*100</f>
        <v>3.9215686274509802</v>
      </c>
      <c r="K74" s="1">
        <f>K73/J73*100</f>
        <v>3.9215686274509802</v>
      </c>
      <c r="L74" s="1">
        <f>L73/J73*100</f>
        <v>0</v>
      </c>
      <c r="Q74" s="1">
        <f>P73/Q73*100</f>
        <v>14.782608695652174</v>
      </c>
      <c r="R74" s="1">
        <f>R73/Q73*100</f>
        <v>14.782608695652174</v>
      </c>
      <c r="S74" s="1">
        <f>S73/Q73*100</f>
        <v>0</v>
      </c>
      <c r="X74" s="1">
        <f>W73/X73*100</f>
        <v>7.5342465753424657</v>
      </c>
      <c r="Y74" s="1">
        <f>Y73/X73*100</f>
        <v>7.5342465753424657</v>
      </c>
      <c r="Z74" s="1">
        <f>Z73/X73*100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4D2D5-97DE-8749-8071-E50F340220A5}">
  <dimension ref="A1:J30"/>
  <sheetViews>
    <sheetView topLeftCell="A8" workbookViewId="0">
      <selection activeCell="A27" sqref="A27"/>
    </sheetView>
  </sheetViews>
  <sheetFormatPr baseColWidth="10" defaultRowHeight="16"/>
  <cols>
    <col min="4" max="7" width="36.83203125" customWidth="1"/>
  </cols>
  <sheetData>
    <row r="1" spans="1:10" ht="17" thickBot="1">
      <c r="A1" s="8" t="s">
        <v>44</v>
      </c>
      <c r="B1" s="8" t="s">
        <v>45</v>
      </c>
      <c r="C1" s="9" t="s">
        <v>46</v>
      </c>
      <c r="D1" s="9" t="s">
        <v>47</v>
      </c>
      <c r="E1" s="8" t="s">
        <v>48</v>
      </c>
      <c r="F1" s="8" t="s">
        <v>49</v>
      </c>
      <c r="G1" s="8" t="s">
        <v>50</v>
      </c>
      <c r="H1" s="8" t="s">
        <v>51</v>
      </c>
      <c r="I1" s="8" t="s">
        <v>52</v>
      </c>
      <c r="J1" s="10" t="s">
        <v>53</v>
      </c>
    </row>
    <row r="2" spans="1:10" ht="20" thickTop="1">
      <c r="A2" s="11" t="s">
        <v>54</v>
      </c>
      <c r="B2" s="10"/>
      <c r="E2" s="10"/>
      <c r="F2" s="10"/>
      <c r="G2" s="10"/>
      <c r="H2" s="10"/>
      <c r="I2" s="10"/>
      <c r="J2" s="10"/>
    </row>
    <row r="3" spans="1:10">
      <c r="A3" s="5" t="s">
        <v>38</v>
      </c>
      <c r="B3" s="4" t="s">
        <v>37</v>
      </c>
      <c r="D3" s="4" t="s">
        <v>39</v>
      </c>
      <c r="E3" t="s">
        <v>40</v>
      </c>
      <c r="F3" s="6" t="s">
        <v>41</v>
      </c>
      <c r="G3" t="s">
        <v>42</v>
      </c>
      <c r="H3" s="6" t="s">
        <v>43</v>
      </c>
      <c r="I3" s="7">
        <v>44035</v>
      </c>
    </row>
    <row r="4" spans="1:10">
      <c r="A4" s="5" t="s">
        <v>10</v>
      </c>
      <c r="B4" s="4" t="s">
        <v>33</v>
      </c>
      <c r="C4" t="s">
        <v>34</v>
      </c>
      <c r="D4" s="4" t="s">
        <v>39</v>
      </c>
      <c r="E4" t="s">
        <v>40</v>
      </c>
      <c r="F4" s="6" t="s">
        <v>41</v>
      </c>
      <c r="G4" t="s">
        <v>42</v>
      </c>
      <c r="H4" s="6" t="s">
        <v>43</v>
      </c>
      <c r="I4" s="7">
        <v>44035</v>
      </c>
    </row>
    <row r="5" spans="1:10">
      <c r="A5" s="5" t="s">
        <v>11</v>
      </c>
      <c r="B5" s="4" t="s">
        <v>33</v>
      </c>
      <c r="C5" t="s">
        <v>35</v>
      </c>
      <c r="D5" s="4" t="s">
        <v>39</v>
      </c>
      <c r="E5" t="s">
        <v>40</v>
      </c>
      <c r="F5" s="6" t="s">
        <v>41</v>
      </c>
      <c r="G5" t="s">
        <v>42</v>
      </c>
      <c r="H5" s="6" t="s">
        <v>43</v>
      </c>
      <c r="I5" s="7">
        <v>44035</v>
      </c>
    </row>
    <row r="6" spans="1:10">
      <c r="A6" s="5" t="s">
        <v>12</v>
      </c>
      <c r="B6" s="4" t="s">
        <v>33</v>
      </c>
      <c r="C6" t="s">
        <v>36</v>
      </c>
      <c r="D6" s="4" t="s">
        <v>39</v>
      </c>
      <c r="E6" t="s">
        <v>40</v>
      </c>
      <c r="F6" s="6" t="s">
        <v>41</v>
      </c>
      <c r="G6" t="s">
        <v>42</v>
      </c>
      <c r="H6" s="6" t="s">
        <v>43</v>
      </c>
      <c r="I6" s="7">
        <v>44035</v>
      </c>
    </row>
    <row r="8" spans="1:10" ht="19">
      <c r="A8" s="11" t="s">
        <v>64</v>
      </c>
    </row>
    <row r="9" spans="1:10">
      <c r="A9" t="s">
        <v>6</v>
      </c>
      <c r="B9" s="4" t="s">
        <v>32</v>
      </c>
      <c r="D9" t="s">
        <v>55</v>
      </c>
      <c r="E9" t="s">
        <v>56</v>
      </c>
      <c r="F9" s="6" t="s">
        <v>57</v>
      </c>
      <c r="G9" s="6" t="s">
        <v>58</v>
      </c>
      <c r="H9" s="6" t="s">
        <v>43</v>
      </c>
      <c r="I9" s="7">
        <v>44362</v>
      </c>
      <c r="J9" s="6" t="s">
        <v>59</v>
      </c>
    </row>
    <row r="10" spans="1:10">
      <c r="A10" t="s">
        <v>7</v>
      </c>
      <c r="B10" s="4" t="s">
        <v>60</v>
      </c>
      <c r="C10" s="12" t="s">
        <v>61</v>
      </c>
      <c r="D10" t="s">
        <v>55</v>
      </c>
      <c r="E10" t="s">
        <v>56</v>
      </c>
      <c r="F10" s="6" t="s">
        <v>57</v>
      </c>
      <c r="G10" s="6" t="s">
        <v>58</v>
      </c>
      <c r="H10" s="6" t="s">
        <v>43</v>
      </c>
      <c r="I10" s="7">
        <v>44362</v>
      </c>
      <c r="J10" s="6" t="s">
        <v>59</v>
      </c>
    </row>
    <row r="11" spans="1:10">
      <c r="A11" t="s">
        <v>8</v>
      </c>
      <c r="B11" s="4" t="s">
        <v>60</v>
      </c>
      <c r="C11" s="12" t="s">
        <v>62</v>
      </c>
      <c r="D11" t="s">
        <v>55</v>
      </c>
      <c r="E11" t="s">
        <v>56</v>
      </c>
      <c r="F11" s="6" t="s">
        <v>57</v>
      </c>
      <c r="G11" s="6" t="s">
        <v>58</v>
      </c>
      <c r="H11" s="6" t="s">
        <v>43</v>
      </c>
      <c r="I11" s="7">
        <v>44362</v>
      </c>
      <c r="J11" s="6" t="s">
        <v>59</v>
      </c>
    </row>
    <row r="12" spans="1:10">
      <c r="A12" t="s">
        <v>9</v>
      </c>
      <c r="B12" s="4" t="s">
        <v>60</v>
      </c>
      <c r="C12" s="12" t="s">
        <v>63</v>
      </c>
      <c r="D12" t="s">
        <v>55</v>
      </c>
      <c r="E12" t="s">
        <v>56</v>
      </c>
      <c r="F12" s="6" t="s">
        <v>57</v>
      </c>
      <c r="G12" s="6" t="s">
        <v>58</v>
      </c>
      <c r="H12" s="6" t="s">
        <v>43</v>
      </c>
      <c r="I12" s="7">
        <v>44362</v>
      </c>
      <c r="J12" s="6" t="s">
        <v>59</v>
      </c>
    </row>
    <row r="14" spans="1:10" ht="19">
      <c r="A14" s="11" t="s">
        <v>66</v>
      </c>
    </row>
    <row r="15" spans="1:10">
      <c r="A15" t="s">
        <v>13</v>
      </c>
      <c r="B15" s="4" t="s">
        <v>32</v>
      </c>
      <c r="D15" t="s">
        <v>55</v>
      </c>
      <c r="E15" t="s">
        <v>56</v>
      </c>
      <c r="F15" s="6" t="s">
        <v>57</v>
      </c>
      <c r="G15" s="6" t="s">
        <v>58</v>
      </c>
      <c r="H15" s="6" t="s">
        <v>43</v>
      </c>
      <c r="I15" s="7">
        <v>44364</v>
      </c>
      <c r="J15" s="6" t="s">
        <v>65</v>
      </c>
    </row>
    <row r="16" spans="1:10">
      <c r="A16" t="s">
        <v>14</v>
      </c>
      <c r="B16" s="4" t="s">
        <v>60</v>
      </c>
      <c r="C16" s="12" t="s">
        <v>61</v>
      </c>
      <c r="D16" t="s">
        <v>55</v>
      </c>
      <c r="E16" t="s">
        <v>56</v>
      </c>
      <c r="F16" s="6" t="s">
        <v>57</v>
      </c>
      <c r="G16" s="6" t="s">
        <v>58</v>
      </c>
      <c r="H16" s="6" t="s">
        <v>43</v>
      </c>
      <c r="I16" s="7">
        <v>44364</v>
      </c>
      <c r="J16" s="6" t="s">
        <v>65</v>
      </c>
    </row>
    <row r="17" spans="1:10">
      <c r="A17" t="s">
        <v>15</v>
      </c>
      <c r="B17" s="4" t="s">
        <v>60</v>
      </c>
      <c r="C17" s="12" t="s">
        <v>62</v>
      </c>
      <c r="D17" t="s">
        <v>55</v>
      </c>
      <c r="E17" t="s">
        <v>56</v>
      </c>
      <c r="F17" s="6" t="s">
        <v>57</v>
      </c>
      <c r="G17" s="6" t="s">
        <v>58</v>
      </c>
      <c r="H17" s="6" t="s">
        <v>43</v>
      </c>
      <c r="I17" s="7">
        <v>44364</v>
      </c>
      <c r="J17" s="6" t="s">
        <v>65</v>
      </c>
    </row>
    <row r="18" spans="1:10">
      <c r="A18" t="s">
        <v>16</v>
      </c>
      <c r="B18" s="4" t="s">
        <v>60</v>
      </c>
      <c r="C18" s="12" t="s">
        <v>63</v>
      </c>
      <c r="D18" t="s">
        <v>55</v>
      </c>
      <c r="E18" t="s">
        <v>56</v>
      </c>
      <c r="F18" s="6" t="s">
        <v>57</v>
      </c>
      <c r="G18" s="6" t="s">
        <v>58</v>
      </c>
      <c r="H18" s="6" t="s">
        <v>43</v>
      </c>
      <c r="I18" s="7">
        <v>44364</v>
      </c>
      <c r="J18" s="6" t="s">
        <v>65</v>
      </c>
    </row>
    <row r="20" spans="1:10" ht="19">
      <c r="A20" s="11" t="s">
        <v>69</v>
      </c>
    </row>
    <row r="21" spans="1:10">
      <c r="A21" t="s">
        <v>17</v>
      </c>
      <c r="B21" s="4" t="s">
        <v>32</v>
      </c>
      <c r="D21" t="s">
        <v>67</v>
      </c>
      <c r="E21" t="s">
        <v>56</v>
      </c>
      <c r="F21" t="s">
        <v>57</v>
      </c>
      <c r="G21" s="6" t="s">
        <v>58</v>
      </c>
      <c r="H21" s="6" t="s">
        <v>43</v>
      </c>
      <c r="I21" s="7">
        <v>44440</v>
      </c>
      <c r="J21" t="s">
        <v>68</v>
      </c>
    </row>
    <row r="22" spans="1:10">
      <c r="A22" t="s">
        <v>18</v>
      </c>
      <c r="B22" s="4" t="s">
        <v>60</v>
      </c>
      <c r="C22" s="12" t="s">
        <v>61</v>
      </c>
      <c r="D22" t="s">
        <v>67</v>
      </c>
      <c r="E22" t="s">
        <v>56</v>
      </c>
      <c r="F22" t="s">
        <v>57</v>
      </c>
      <c r="G22" s="6" t="s">
        <v>58</v>
      </c>
      <c r="H22" s="6" t="s">
        <v>43</v>
      </c>
      <c r="I22" s="7">
        <v>44440</v>
      </c>
      <c r="J22" t="s">
        <v>68</v>
      </c>
    </row>
    <row r="23" spans="1:10">
      <c r="A23" t="s">
        <v>19</v>
      </c>
      <c r="B23" s="4" t="s">
        <v>60</v>
      </c>
      <c r="C23" s="12" t="s">
        <v>62</v>
      </c>
      <c r="D23" t="s">
        <v>67</v>
      </c>
      <c r="E23" t="s">
        <v>56</v>
      </c>
      <c r="F23" t="s">
        <v>57</v>
      </c>
      <c r="G23" s="6" t="s">
        <v>58</v>
      </c>
      <c r="H23" s="6" t="s">
        <v>43</v>
      </c>
      <c r="I23" s="7">
        <v>44440</v>
      </c>
      <c r="J23" t="s">
        <v>68</v>
      </c>
    </row>
    <row r="24" spans="1:10">
      <c r="A24" t="s">
        <v>20</v>
      </c>
      <c r="B24" s="4" t="s">
        <v>60</v>
      </c>
      <c r="C24" s="12" t="s">
        <v>63</v>
      </c>
      <c r="D24" t="s">
        <v>67</v>
      </c>
      <c r="E24" t="s">
        <v>56</v>
      </c>
      <c r="F24" t="s">
        <v>57</v>
      </c>
      <c r="G24" s="6" t="s">
        <v>58</v>
      </c>
      <c r="H24" s="6" t="s">
        <v>43</v>
      </c>
      <c r="I24" s="7">
        <v>44440</v>
      </c>
      <c r="J24" t="s">
        <v>68</v>
      </c>
    </row>
    <row r="26" spans="1:10" ht="19">
      <c r="A26" s="11" t="s">
        <v>72</v>
      </c>
    </row>
    <row r="27" spans="1:10">
      <c r="A27" t="s">
        <v>21</v>
      </c>
      <c r="B27" s="4" t="s">
        <v>32</v>
      </c>
      <c r="D27" t="s">
        <v>67</v>
      </c>
      <c r="E27" t="s">
        <v>56</v>
      </c>
      <c r="F27" t="s">
        <v>57</v>
      </c>
      <c r="G27" s="6" t="s">
        <v>70</v>
      </c>
      <c r="H27" s="6" t="s">
        <v>43</v>
      </c>
      <c r="I27" s="7">
        <v>44450</v>
      </c>
      <c r="J27" t="s">
        <v>71</v>
      </c>
    </row>
    <row r="28" spans="1:10">
      <c r="A28" t="s">
        <v>22</v>
      </c>
      <c r="B28" s="4" t="s">
        <v>60</v>
      </c>
      <c r="C28" s="12" t="s">
        <v>61</v>
      </c>
      <c r="D28" t="s">
        <v>67</v>
      </c>
      <c r="E28" t="s">
        <v>56</v>
      </c>
      <c r="F28" t="s">
        <v>57</v>
      </c>
      <c r="G28" s="6" t="s">
        <v>70</v>
      </c>
      <c r="H28" s="6" t="s">
        <v>43</v>
      </c>
      <c r="I28" s="7">
        <v>44450</v>
      </c>
      <c r="J28" t="s">
        <v>71</v>
      </c>
    </row>
    <row r="29" spans="1:10">
      <c r="A29" t="s">
        <v>23</v>
      </c>
      <c r="B29" s="4" t="s">
        <v>60</v>
      </c>
      <c r="C29" s="12" t="s">
        <v>62</v>
      </c>
      <c r="D29" t="s">
        <v>67</v>
      </c>
      <c r="E29" t="s">
        <v>56</v>
      </c>
      <c r="F29" t="s">
        <v>57</v>
      </c>
      <c r="G29" s="6" t="s">
        <v>70</v>
      </c>
      <c r="H29" s="6" t="s">
        <v>43</v>
      </c>
      <c r="I29" s="7">
        <v>44450</v>
      </c>
      <c r="J29" t="s">
        <v>71</v>
      </c>
    </row>
    <row r="30" spans="1:10">
      <c r="A30" t="s">
        <v>24</v>
      </c>
      <c r="B30" s="4" t="s">
        <v>60</v>
      </c>
      <c r="C30" s="12" t="s">
        <v>63</v>
      </c>
      <c r="D30" t="s">
        <v>67</v>
      </c>
      <c r="E30" t="s">
        <v>56</v>
      </c>
      <c r="F30" t="s">
        <v>57</v>
      </c>
      <c r="G30" s="6" t="s">
        <v>70</v>
      </c>
      <c r="H30" s="6" t="s">
        <v>43</v>
      </c>
      <c r="I30" s="7">
        <v>44450</v>
      </c>
      <c r="J30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8F2F-C32B-E848-B5D9-87A34DD3FDFC}">
  <dimension ref="A2:P21"/>
  <sheetViews>
    <sheetView tabSelected="1" topLeftCell="F1" workbookViewId="0">
      <selection activeCell="H2" sqref="H2:P21"/>
    </sheetView>
  </sheetViews>
  <sheetFormatPr baseColWidth="10" defaultRowHeight="16"/>
  <cols>
    <col min="8" max="8" width="65" customWidth="1"/>
  </cols>
  <sheetData>
    <row r="2" spans="1:16">
      <c r="A2" s="13"/>
      <c r="B2" s="14"/>
      <c r="C2" s="14"/>
      <c r="D2" s="14"/>
      <c r="E2" s="14"/>
      <c r="F2" s="15"/>
      <c r="H2" s="13"/>
      <c r="I2" s="14"/>
      <c r="J2" s="14"/>
      <c r="K2" s="14"/>
      <c r="L2" s="14"/>
      <c r="M2" s="14"/>
      <c r="N2" s="14"/>
      <c r="O2" s="14"/>
      <c r="P2" s="15"/>
    </row>
    <row r="3" spans="1:16">
      <c r="A3" s="16" t="s">
        <v>73</v>
      </c>
      <c r="B3" s="17" t="s">
        <v>74</v>
      </c>
      <c r="C3" s="17"/>
      <c r="D3" s="17"/>
      <c r="E3" s="17"/>
      <c r="F3" s="18"/>
      <c r="H3" s="16" t="s">
        <v>91</v>
      </c>
      <c r="I3" s="17">
        <v>1</v>
      </c>
      <c r="J3" s="17"/>
      <c r="K3" s="17"/>
      <c r="L3" s="17"/>
      <c r="M3" s="17"/>
      <c r="N3" s="17"/>
      <c r="O3" s="17"/>
      <c r="P3" s="18"/>
    </row>
    <row r="4" spans="1:16">
      <c r="A4" s="16"/>
      <c r="B4" s="17"/>
      <c r="C4" s="17"/>
      <c r="D4" s="17"/>
      <c r="E4" s="17"/>
      <c r="F4" s="18"/>
      <c r="H4" s="16" t="s">
        <v>92</v>
      </c>
      <c r="I4" s="17">
        <v>6</v>
      </c>
      <c r="J4" s="17"/>
      <c r="K4" s="17"/>
      <c r="L4" s="17"/>
      <c r="M4" s="17"/>
      <c r="N4" s="17"/>
      <c r="O4" s="17"/>
      <c r="P4" s="18"/>
    </row>
    <row r="5" spans="1:16">
      <c r="A5" s="16" t="s">
        <v>75</v>
      </c>
      <c r="B5" s="17"/>
      <c r="C5" s="17"/>
      <c r="D5" s="17"/>
      <c r="E5" s="17"/>
      <c r="F5" s="18"/>
      <c r="H5" s="16" t="s">
        <v>93</v>
      </c>
      <c r="I5" s="17">
        <v>0.05</v>
      </c>
      <c r="J5" s="17"/>
      <c r="K5" s="17"/>
      <c r="L5" s="17"/>
      <c r="M5" s="17"/>
      <c r="N5" s="17"/>
      <c r="O5" s="17"/>
      <c r="P5" s="18"/>
    </row>
    <row r="6" spans="1:16">
      <c r="A6" s="16" t="s">
        <v>76</v>
      </c>
      <c r="B6" s="17" t="s">
        <v>77</v>
      </c>
      <c r="C6" s="17"/>
      <c r="D6" s="17"/>
      <c r="E6" s="17"/>
      <c r="F6" s="18"/>
      <c r="H6" s="16"/>
      <c r="I6" s="17"/>
      <c r="J6" s="17"/>
      <c r="K6" s="17"/>
      <c r="L6" s="17"/>
      <c r="M6" s="17"/>
      <c r="N6" s="17"/>
      <c r="O6" s="17"/>
      <c r="P6" s="18"/>
    </row>
    <row r="7" spans="1:16">
      <c r="A7" s="16" t="s">
        <v>78</v>
      </c>
      <c r="B7" s="17" t="s">
        <v>79</v>
      </c>
      <c r="C7" s="17"/>
      <c r="D7" s="17"/>
      <c r="E7" s="17"/>
      <c r="F7" s="18"/>
      <c r="H7" s="16" t="s">
        <v>94</v>
      </c>
      <c r="I7" s="17" t="s">
        <v>95</v>
      </c>
      <c r="J7" s="17" t="s">
        <v>96</v>
      </c>
      <c r="K7" s="17" t="s">
        <v>97</v>
      </c>
      <c r="L7" s="17" t="s">
        <v>98</v>
      </c>
      <c r="M7" s="17" t="s">
        <v>99</v>
      </c>
      <c r="N7" s="17"/>
      <c r="O7" s="17"/>
      <c r="P7" s="18"/>
    </row>
    <row r="8" spans="1:16">
      <c r="A8" s="16" t="s">
        <v>80</v>
      </c>
      <c r="B8" s="17" t="s">
        <v>81</v>
      </c>
      <c r="C8" s="17"/>
      <c r="D8" s="17"/>
      <c r="E8" s="17"/>
      <c r="F8" s="18"/>
      <c r="H8" s="16" t="s">
        <v>125</v>
      </c>
      <c r="I8" s="17">
        <v>12.38</v>
      </c>
      <c r="J8" s="17" t="s">
        <v>100</v>
      </c>
      <c r="K8" s="17" t="s">
        <v>83</v>
      </c>
      <c r="L8" s="17" t="s">
        <v>101</v>
      </c>
      <c r="M8" s="17">
        <v>7.6E-3</v>
      </c>
      <c r="N8" s="17" t="s">
        <v>102</v>
      </c>
      <c r="O8" s="17"/>
      <c r="P8" s="18"/>
    </row>
    <row r="9" spans="1:16">
      <c r="A9" s="16" t="s">
        <v>82</v>
      </c>
      <c r="B9" s="17" t="s">
        <v>83</v>
      </c>
      <c r="C9" s="17"/>
      <c r="D9" s="17"/>
      <c r="E9" s="17"/>
      <c r="F9" s="18"/>
      <c r="H9" s="16" t="s">
        <v>126</v>
      </c>
      <c r="I9" s="17">
        <v>2.117</v>
      </c>
      <c r="J9" s="17" t="s">
        <v>103</v>
      </c>
      <c r="K9" s="17" t="s">
        <v>104</v>
      </c>
      <c r="L9" s="17" t="s">
        <v>105</v>
      </c>
      <c r="M9" s="17">
        <v>0.88939999999999997</v>
      </c>
      <c r="N9" s="17" t="s">
        <v>106</v>
      </c>
      <c r="O9" s="17"/>
      <c r="P9" s="18"/>
    </row>
    <row r="10" spans="1:16">
      <c r="A10" s="16"/>
      <c r="B10" s="17"/>
      <c r="C10" s="17"/>
      <c r="D10" s="17"/>
      <c r="E10" s="17"/>
      <c r="F10" s="18"/>
      <c r="H10" s="16" t="s">
        <v>127</v>
      </c>
      <c r="I10" s="17">
        <v>12.27</v>
      </c>
      <c r="J10" s="17" t="s">
        <v>107</v>
      </c>
      <c r="K10" s="17" t="s">
        <v>83</v>
      </c>
      <c r="L10" s="17" t="s">
        <v>108</v>
      </c>
      <c r="M10" s="17">
        <v>2.1700000000000001E-2</v>
      </c>
      <c r="N10" s="17" t="s">
        <v>109</v>
      </c>
      <c r="O10" s="17"/>
      <c r="P10" s="18"/>
    </row>
    <row r="11" spans="1:16">
      <c r="A11" s="16" t="s">
        <v>84</v>
      </c>
      <c r="B11" s="17"/>
      <c r="C11" s="17"/>
      <c r="D11" s="17"/>
      <c r="E11" s="17"/>
      <c r="F11" s="18"/>
      <c r="H11" s="16" t="s">
        <v>128</v>
      </c>
      <c r="I11" s="17">
        <v>-10.26</v>
      </c>
      <c r="J11" s="17" t="s">
        <v>110</v>
      </c>
      <c r="K11" s="17" t="s">
        <v>83</v>
      </c>
      <c r="L11" s="17" t="s">
        <v>101</v>
      </c>
      <c r="M11" s="17">
        <v>2.2000000000000001E-3</v>
      </c>
      <c r="N11" s="17" t="s">
        <v>111</v>
      </c>
      <c r="O11" s="17"/>
      <c r="P11" s="18"/>
    </row>
    <row r="12" spans="1:16">
      <c r="A12" s="16" t="s">
        <v>85</v>
      </c>
      <c r="B12" s="17" t="s">
        <v>86</v>
      </c>
      <c r="C12" s="17"/>
      <c r="D12" s="17"/>
      <c r="E12" s="17"/>
      <c r="F12" s="18"/>
      <c r="H12" s="16" t="s">
        <v>129</v>
      </c>
      <c r="I12" s="17">
        <v>-0.1019</v>
      </c>
      <c r="J12" s="17" t="s">
        <v>112</v>
      </c>
      <c r="K12" s="17" t="s">
        <v>104</v>
      </c>
      <c r="L12" s="17" t="s">
        <v>105</v>
      </c>
      <c r="M12" s="17" t="s">
        <v>113</v>
      </c>
      <c r="N12" s="17" t="s">
        <v>114</v>
      </c>
      <c r="O12" s="17"/>
      <c r="P12" s="18"/>
    </row>
    <row r="13" spans="1:16">
      <c r="A13" s="16" t="s">
        <v>78</v>
      </c>
      <c r="B13" s="17">
        <v>4.0000000000000002E-4</v>
      </c>
      <c r="C13" s="17"/>
      <c r="D13" s="17"/>
      <c r="E13" s="17"/>
      <c r="F13" s="18"/>
      <c r="H13" s="16" t="s">
        <v>130</v>
      </c>
      <c r="I13" s="17">
        <v>10.16</v>
      </c>
      <c r="J13" s="17" t="s">
        <v>115</v>
      </c>
      <c r="K13" s="17" t="s">
        <v>83</v>
      </c>
      <c r="L13" s="17" t="s">
        <v>101</v>
      </c>
      <c r="M13" s="17">
        <v>4.4000000000000003E-3</v>
      </c>
      <c r="N13" s="17" t="s">
        <v>116</v>
      </c>
      <c r="O13" s="17"/>
      <c r="P13" s="18"/>
    </row>
    <row r="14" spans="1:16">
      <c r="A14" s="16" t="s">
        <v>80</v>
      </c>
      <c r="B14" s="17" t="s">
        <v>87</v>
      </c>
      <c r="C14" s="17"/>
      <c r="D14" s="17"/>
      <c r="E14" s="17"/>
      <c r="F14" s="18"/>
      <c r="H14" s="16"/>
      <c r="I14" s="17"/>
      <c r="J14" s="17"/>
      <c r="K14" s="17"/>
      <c r="L14" s="17"/>
      <c r="M14" s="17"/>
      <c r="N14" s="17"/>
      <c r="O14" s="17"/>
      <c r="P14" s="18"/>
    </row>
    <row r="15" spans="1:16">
      <c r="A15" s="16" t="s">
        <v>82</v>
      </c>
      <c r="B15" s="17" t="s">
        <v>83</v>
      </c>
      <c r="C15" s="17"/>
      <c r="D15" s="17"/>
      <c r="E15" s="17"/>
      <c r="F15" s="18"/>
      <c r="H15" s="16" t="s">
        <v>117</v>
      </c>
      <c r="I15" s="17" t="s">
        <v>118</v>
      </c>
      <c r="J15" s="17" t="s">
        <v>119</v>
      </c>
      <c r="K15" s="17" t="s">
        <v>95</v>
      </c>
      <c r="L15" s="17" t="s">
        <v>120</v>
      </c>
      <c r="M15" s="17" t="s">
        <v>121</v>
      </c>
      <c r="N15" s="17" t="s">
        <v>122</v>
      </c>
      <c r="O15" s="17" t="s">
        <v>123</v>
      </c>
      <c r="P15" s="18" t="s">
        <v>124</v>
      </c>
    </row>
    <row r="16" spans="1:16">
      <c r="A16" s="16"/>
      <c r="B16" s="17"/>
      <c r="C16" s="17"/>
      <c r="D16" s="17"/>
      <c r="E16" s="17"/>
      <c r="F16" s="18"/>
      <c r="H16" s="16" t="s">
        <v>125</v>
      </c>
      <c r="I16" s="17">
        <v>19.57</v>
      </c>
      <c r="J16" s="17">
        <v>7.1890000000000001</v>
      </c>
      <c r="K16" s="17">
        <v>12.38</v>
      </c>
      <c r="L16" s="17">
        <v>2.0009999999999999</v>
      </c>
      <c r="M16" s="17">
        <v>4</v>
      </c>
      <c r="N16" s="17">
        <v>5</v>
      </c>
      <c r="O16" s="17">
        <v>6.1840000000000002</v>
      </c>
      <c r="P16" s="18">
        <v>5.3869999999999996</v>
      </c>
    </row>
    <row r="17" spans="1:16">
      <c r="A17" s="16" t="s">
        <v>88</v>
      </c>
      <c r="B17" s="17"/>
      <c r="C17" s="17"/>
      <c r="D17" s="17"/>
      <c r="E17" s="17"/>
      <c r="F17" s="18"/>
      <c r="H17" s="16" t="s">
        <v>126</v>
      </c>
      <c r="I17" s="17">
        <v>19.57</v>
      </c>
      <c r="J17" s="17">
        <v>17.45</v>
      </c>
      <c r="K17" s="17">
        <v>2.117</v>
      </c>
      <c r="L17" s="17">
        <v>2.1720000000000002</v>
      </c>
      <c r="M17" s="17">
        <v>4</v>
      </c>
      <c r="N17" s="17">
        <v>5</v>
      </c>
      <c r="O17" s="17">
        <v>0.97460000000000002</v>
      </c>
      <c r="P17" s="18">
        <v>6.298</v>
      </c>
    </row>
    <row r="18" spans="1:16">
      <c r="A18" s="16" t="s">
        <v>89</v>
      </c>
      <c r="B18" s="17">
        <v>4</v>
      </c>
      <c r="C18" s="17"/>
      <c r="D18" s="17"/>
      <c r="E18" s="17"/>
      <c r="F18" s="18"/>
      <c r="H18" s="16" t="s">
        <v>127</v>
      </c>
      <c r="I18" s="17">
        <v>19.57</v>
      </c>
      <c r="J18" s="17">
        <v>7.2910000000000004</v>
      </c>
      <c r="K18" s="17">
        <v>12.27</v>
      </c>
      <c r="L18" s="17">
        <v>1.734</v>
      </c>
      <c r="M18" s="17">
        <v>4</v>
      </c>
      <c r="N18" s="17">
        <v>5</v>
      </c>
      <c r="O18" s="17">
        <v>7.08</v>
      </c>
      <c r="P18" s="18">
        <v>3.44</v>
      </c>
    </row>
    <row r="19" spans="1:16">
      <c r="A19" s="19" t="s">
        <v>90</v>
      </c>
      <c r="B19" s="20">
        <v>19</v>
      </c>
      <c r="C19" s="20"/>
      <c r="D19" s="20"/>
      <c r="E19" s="20"/>
      <c r="F19" s="21"/>
      <c r="H19" s="16" t="s">
        <v>128</v>
      </c>
      <c r="I19" s="17">
        <v>7.1890000000000001</v>
      </c>
      <c r="J19" s="17">
        <v>17.45</v>
      </c>
      <c r="K19" s="17">
        <v>-10.26</v>
      </c>
      <c r="L19" s="17">
        <v>1.7669999999999999</v>
      </c>
      <c r="M19" s="17">
        <v>5</v>
      </c>
      <c r="N19" s="17">
        <v>5</v>
      </c>
      <c r="O19" s="17">
        <v>5.8079999999999998</v>
      </c>
      <c r="P19" s="18">
        <v>7.6040000000000001</v>
      </c>
    </row>
    <row r="20" spans="1:16">
      <c r="H20" s="16" t="s">
        <v>129</v>
      </c>
      <c r="I20" s="17">
        <v>7.1890000000000001</v>
      </c>
      <c r="J20" s="17">
        <v>7.2910000000000004</v>
      </c>
      <c r="K20" s="17">
        <v>-0.1019</v>
      </c>
      <c r="L20" s="17">
        <v>1.1870000000000001</v>
      </c>
      <c r="M20" s="17">
        <v>5</v>
      </c>
      <c r="N20" s="17">
        <v>5</v>
      </c>
      <c r="O20" s="17">
        <v>8.584E-2</v>
      </c>
      <c r="P20" s="18">
        <v>5.319</v>
      </c>
    </row>
    <row r="21" spans="1:16">
      <c r="H21" s="19" t="s">
        <v>130</v>
      </c>
      <c r="I21" s="20">
        <v>17.45</v>
      </c>
      <c r="J21" s="20">
        <v>7.2910000000000004</v>
      </c>
      <c r="K21" s="20">
        <v>10.16</v>
      </c>
      <c r="L21" s="20">
        <v>1.456</v>
      </c>
      <c r="M21" s="20">
        <v>5</v>
      </c>
      <c r="N21" s="20">
        <v>5</v>
      </c>
      <c r="O21" s="20">
        <v>6.9749999999999996</v>
      </c>
      <c r="P21" s="21">
        <v>4.843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2022-01-21T01:51:42Z</dcterms:created>
  <dcterms:modified xsi:type="dcterms:W3CDTF">2022-01-21T02:33:25Z</dcterms:modified>
</cp:coreProperties>
</file>