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evised manuscript/Source Data/Main Figures/"/>
    </mc:Choice>
  </mc:AlternateContent>
  <xr:revisionPtr revIDLastSave="0" documentId="13_ncr:1_{A3D0AFDF-7038-664C-8BD9-E271B38A1D99}" xr6:coauthVersionLast="47" xr6:coauthVersionMax="47" xr10:uidLastSave="{00000000-0000-0000-0000-000000000000}"/>
  <bookViews>
    <workbookView xWindow="340" yWindow="1100" windowWidth="19740" windowHeight="13820" tabRatio="500" activeTab="1" xr2:uid="{00000000-000D-0000-FFFF-FFFF00000000}"/>
  </bookViews>
  <sheets>
    <sheet name="Exp.1" sheetId="1" r:id="rId1"/>
    <sheet name="Exp.2" sheetId="2" r:id="rId2"/>
    <sheet name="IF condition" sheetId="3" r:id="rId3"/>
    <sheet name="Total analysis" sheetId="5" r:id="rId4"/>
    <sheet name="Statistics" sheetId="4" r:id="rId5"/>
  </sheets>
  <externalReferences>
    <externalReference r:id="rId6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1" i="2" l="1"/>
  <c r="S61" i="2"/>
  <c r="R61" i="2"/>
  <c r="S62" i="2" s="1"/>
  <c r="P61" i="2"/>
  <c r="O61" i="2"/>
  <c r="N61" i="2"/>
  <c r="O62" i="2" s="1"/>
  <c r="L61" i="2"/>
  <c r="K61" i="2"/>
  <c r="J61" i="2"/>
  <c r="K62" i="2" s="1"/>
  <c r="H61" i="2"/>
  <c r="G61" i="2"/>
  <c r="F61" i="2"/>
  <c r="G62" i="2" s="1"/>
  <c r="D61" i="2"/>
  <c r="C61" i="2"/>
  <c r="B61" i="2"/>
  <c r="C62" i="2" s="1"/>
  <c r="K47" i="2"/>
  <c r="G47" i="2"/>
  <c r="T46" i="2"/>
  <c r="S46" i="2"/>
  <c r="R46" i="2"/>
  <c r="S47" i="2" s="1"/>
  <c r="P46" i="2"/>
  <c r="O46" i="2"/>
  <c r="N46" i="2"/>
  <c r="O47" i="2" s="1"/>
  <c r="L46" i="2"/>
  <c r="K46" i="2"/>
  <c r="J46" i="2"/>
  <c r="H46" i="2"/>
  <c r="G46" i="2"/>
  <c r="F46" i="2"/>
  <c r="D46" i="2"/>
  <c r="C46" i="2"/>
  <c r="B46" i="2"/>
  <c r="C47" i="2" s="1"/>
  <c r="T30" i="2"/>
  <c r="S30" i="2"/>
  <c r="R30" i="2"/>
  <c r="S31" i="2" s="1"/>
  <c r="P30" i="2"/>
  <c r="O30" i="2"/>
  <c r="N30" i="2"/>
  <c r="O31" i="2" s="1"/>
  <c r="L30" i="2"/>
  <c r="K30" i="2"/>
  <c r="J30" i="2"/>
  <c r="K31" i="2" s="1"/>
  <c r="H30" i="2"/>
  <c r="G30" i="2"/>
  <c r="F30" i="2"/>
  <c r="G31" i="2" s="1"/>
  <c r="D30" i="2"/>
  <c r="C30" i="2"/>
  <c r="B30" i="2"/>
  <c r="C31" i="2" s="1"/>
  <c r="AF28" i="2"/>
  <c r="AE28" i="2"/>
  <c r="AD28" i="2"/>
  <c r="AF27" i="2"/>
  <c r="AE27" i="2"/>
  <c r="AD27" i="2"/>
  <c r="AF26" i="2"/>
  <c r="AF29" i="2" s="1"/>
  <c r="AE26" i="2"/>
  <c r="AE29" i="2" s="1"/>
  <c r="AD26" i="2"/>
  <c r="AD29" i="2" s="1"/>
  <c r="AI16" i="2"/>
  <c r="G16" i="2"/>
  <c r="AJ15" i="2"/>
  <c r="AI15" i="2"/>
  <c r="T15" i="2"/>
  <c r="S15" i="2"/>
  <c r="S16" i="2" s="1"/>
  <c r="R15" i="2"/>
  <c r="P15" i="2"/>
  <c r="O15" i="2"/>
  <c r="N15" i="2"/>
  <c r="O16" i="2" s="1"/>
  <c r="L15" i="2"/>
  <c r="K15" i="2"/>
  <c r="J15" i="2"/>
  <c r="K16" i="2" s="1"/>
  <c r="H15" i="2"/>
  <c r="G15" i="2"/>
  <c r="F15" i="2"/>
  <c r="D15" i="2"/>
  <c r="C15" i="2"/>
  <c r="B15" i="2"/>
  <c r="C16" i="2" s="1"/>
  <c r="AJ14" i="2"/>
  <c r="AI14" i="2"/>
  <c r="AJ13" i="2"/>
  <c r="AI13" i="2"/>
  <c r="AF12" i="2"/>
  <c r="AE12" i="2"/>
  <c r="AD12" i="2"/>
  <c r="AJ12" i="2" s="1"/>
  <c r="AJ11" i="2"/>
  <c r="AI11" i="2"/>
  <c r="AF11" i="2"/>
  <c r="AE11" i="2"/>
  <c r="AD11" i="2"/>
  <c r="AJ10" i="2"/>
  <c r="AI10" i="2"/>
  <c r="AI9" i="2"/>
  <c r="AI12" i="2" l="1"/>
  <c r="AF17" i="1" l="1"/>
  <c r="AE17" i="1"/>
  <c r="AD17" i="1"/>
  <c r="AF32" i="1"/>
  <c r="AE32" i="1"/>
  <c r="AD32" i="1"/>
  <c r="AF35" i="1"/>
  <c r="AE35" i="1"/>
  <c r="AF34" i="1"/>
  <c r="AE34" i="1"/>
  <c r="AF31" i="1"/>
  <c r="AE31" i="1"/>
  <c r="AF30" i="1"/>
  <c r="AE30" i="1"/>
  <c r="AD34" i="1"/>
  <c r="AD35" i="1" l="1"/>
  <c r="AD31" i="1"/>
  <c r="AD30" i="1"/>
  <c r="AF16" i="1"/>
  <c r="AE16" i="1"/>
  <c r="AF15" i="1"/>
  <c r="AE15" i="1"/>
  <c r="AD16" i="1"/>
  <c r="AD15" i="1"/>
  <c r="L61" i="1" l="1"/>
  <c r="K61" i="1"/>
  <c r="J61" i="1"/>
  <c r="H61" i="1"/>
  <c r="G61" i="1"/>
  <c r="F61" i="1"/>
  <c r="D61" i="1"/>
  <c r="C61" i="1"/>
  <c r="B61" i="1"/>
  <c r="T46" i="1"/>
  <c r="S46" i="1"/>
  <c r="R46" i="1"/>
  <c r="P46" i="1"/>
  <c r="O46" i="1"/>
  <c r="N46" i="1"/>
  <c r="L46" i="1"/>
  <c r="K46" i="1"/>
  <c r="J46" i="1"/>
  <c r="H46" i="1"/>
  <c r="G46" i="1"/>
  <c r="F46" i="1"/>
  <c r="D46" i="1"/>
  <c r="C46" i="1"/>
  <c r="B46" i="1"/>
  <c r="T30" i="1"/>
  <c r="S30" i="1"/>
  <c r="R30" i="1"/>
  <c r="P30" i="1"/>
  <c r="O30" i="1"/>
  <c r="N30" i="1"/>
  <c r="L30" i="1"/>
  <c r="K30" i="1"/>
  <c r="J30" i="1"/>
  <c r="H30" i="1"/>
  <c r="G30" i="1"/>
  <c r="F30" i="1"/>
  <c r="D30" i="1"/>
  <c r="C30" i="1"/>
  <c r="B30" i="1"/>
  <c r="K62" i="1" l="1"/>
  <c r="G62" i="1"/>
  <c r="C62" i="1"/>
  <c r="S47" i="1"/>
  <c r="O47" i="1"/>
  <c r="K47" i="1"/>
  <c r="G47" i="1"/>
  <c r="C47" i="1"/>
  <c r="S31" i="1"/>
  <c r="O31" i="1"/>
  <c r="K31" i="1"/>
  <c r="G31" i="1"/>
  <c r="C31" i="1"/>
  <c r="R15" i="1" l="1"/>
  <c r="S15" i="1"/>
  <c r="N15" i="1"/>
  <c r="O15" i="1"/>
  <c r="J15" i="1"/>
  <c r="K15" i="1"/>
  <c r="B15" i="1"/>
  <c r="C15" i="1"/>
  <c r="T15" i="1"/>
  <c r="P15" i="1"/>
  <c r="L15" i="1"/>
  <c r="F15" i="1"/>
  <c r="G15" i="1"/>
  <c r="H15" i="1"/>
  <c r="D15" i="1"/>
  <c r="C16" i="1" l="1"/>
  <c r="K16" i="1"/>
  <c r="S16" i="1"/>
  <c r="O16" i="1"/>
  <c r="G16" i="1"/>
</calcChain>
</file>

<file path=xl/sharedStrings.xml><?xml version="1.0" encoding="utf-8"?>
<sst xmlns="http://schemas.openxmlformats.org/spreadsheetml/2006/main" count="699" uniqueCount="168">
  <si>
    <t>Ciliated</t>
  </si>
  <si>
    <t>cell counts</t>
  </si>
  <si>
    <t>ARL13B+ Ac-Tub- dot</t>
  </si>
  <si>
    <t>confluent</t>
  </si>
  <si>
    <t>Average</t>
  </si>
  <si>
    <t>s.d.</t>
  </si>
  <si>
    <t>KAN508-1</t>
  </si>
  <si>
    <t>KAN508-2</t>
  </si>
  <si>
    <t>KAN508-3</t>
  </si>
  <si>
    <t>KAN508-4</t>
  </si>
  <si>
    <t>KAN508-5</t>
  </si>
  <si>
    <t>KAN508-6</t>
  </si>
  <si>
    <t>KAN508-7</t>
  </si>
  <si>
    <t>KAN508-8</t>
  </si>
  <si>
    <t>KAN508-9</t>
  </si>
  <si>
    <t>KAN508-10</t>
  </si>
  <si>
    <t>KAN508-11</t>
  </si>
  <si>
    <t>KAN508-12</t>
  </si>
  <si>
    <t>KAN508-13</t>
  </si>
  <si>
    <t>KAN508-14</t>
  </si>
  <si>
    <t>KAN508-15</t>
  </si>
  <si>
    <t>KAN508-16</t>
  </si>
  <si>
    <t>KAN508-17</t>
  </si>
  <si>
    <t>KAN508-18</t>
  </si>
  <si>
    <t>WT</t>
  </si>
  <si>
    <t>48 hours s.s.</t>
  </si>
  <si>
    <t>24 hours s.s.</t>
  </si>
  <si>
    <t>KO</t>
  </si>
  <si>
    <t>NCS1 MEF#6</t>
  </si>
  <si>
    <t>NCS1 MEF#7</t>
  </si>
  <si>
    <t>NCS1 MEF#12</t>
  </si>
  <si>
    <t>NCS1 MEF#10</t>
  </si>
  <si>
    <t>NCS1 MEF#14</t>
  </si>
  <si>
    <t>NCS1 MEF#16</t>
  </si>
  <si>
    <t>NCS1 MEF#6 (WT)</t>
  </si>
  <si>
    <t>24 hour s.s.</t>
  </si>
  <si>
    <t>48 hour s.s.</t>
  </si>
  <si>
    <t>NCS1 MEF#7 (WT)</t>
  </si>
  <si>
    <t>NCS1 MEF#12 (WT)</t>
  </si>
  <si>
    <t>NCS1 MEF#10 (KO)</t>
  </si>
  <si>
    <t>NCS1 MEF#14 (KO)</t>
  </si>
  <si>
    <t>NCS1 MEF#16 (KO)</t>
  </si>
  <si>
    <t>S.D.</t>
  </si>
  <si>
    <t>average</t>
  </si>
  <si>
    <t>Ftest</t>
  </si>
  <si>
    <t>Ttest</t>
  </si>
  <si>
    <t>NCS1 MEF#27</t>
  </si>
  <si>
    <t>NCS1 MEF#30</t>
  </si>
  <si>
    <t>NCS1 MEF#32</t>
  </si>
  <si>
    <t>NCS1 MEF#19</t>
  </si>
  <si>
    <t>NCS1 MEF#22</t>
  </si>
  <si>
    <t>NCS1 MEF#24</t>
  </si>
  <si>
    <t>KAN512</t>
  </si>
  <si>
    <t>KAN508</t>
  </si>
  <si>
    <t>s.e.m.</t>
  </si>
  <si>
    <t>KAN512-1</t>
  </si>
  <si>
    <t>KAN512-2</t>
  </si>
  <si>
    <t>KAN512-3</t>
  </si>
  <si>
    <t>KAN512-4</t>
  </si>
  <si>
    <t>KAN512-5</t>
  </si>
  <si>
    <t>KAN512-6</t>
  </si>
  <si>
    <t>KAN512-7</t>
  </si>
  <si>
    <t>KAN512-8</t>
  </si>
  <si>
    <t>KAN512-9</t>
  </si>
  <si>
    <t>KAN512-10</t>
  </si>
  <si>
    <t>KAN512-11</t>
  </si>
  <si>
    <t>KAN512-12</t>
  </si>
  <si>
    <t>KAN512-13</t>
  </si>
  <si>
    <t>KAN512-14</t>
  </si>
  <si>
    <t>KAN512-15</t>
  </si>
  <si>
    <t>KAN512-16</t>
  </si>
  <si>
    <t>KAN512-17</t>
  </si>
  <si>
    <t>KAN512-18</t>
  </si>
  <si>
    <t>NCS1 MEF #6 (WT)</t>
  </si>
  <si>
    <t>Fixed in 4% PFA at RT for 15 minutes.</t>
  </si>
  <si>
    <t>ARL13B, 73-287, NeuroMab, 1:1000</t>
  </si>
  <si>
    <t>CEP164, 22227-1-AP, Proteintech, 1:1000</t>
  </si>
  <si>
    <t>Ac-Tub, 6B-11, SIGMA, 1:2000</t>
  </si>
  <si>
    <t>DAPI</t>
  </si>
  <si>
    <t>NCS1 MEF #7 (WT)</t>
  </si>
  <si>
    <t>NCS1 MEF #10 (KO)</t>
  </si>
  <si>
    <t>NCS1 MEF #12 (WT)</t>
  </si>
  <si>
    <t>NCS1 MEF #13 (KO)</t>
  </si>
  <si>
    <t>NCS1 MEF #16 (KO)</t>
  </si>
  <si>
    <t>24 hours serum starvation</t>
  </si>
  <si>
    <t>48 hours serum starvation</t>
  </si>
  <si>
    <t>Exp. number</t>
  </si>
  <si>
    <t>Cell line</t>
  </si>
  <si>
    <t>Rabbit-Alexa568</t>
  </si>
  <si>
    <t>Nuclear stain</t>
  </si>
  <si>
    <t>Date</t>
  </si>
  <si>
    <t>Replicate</t>
  </si>
  <si>
    <t>Exp. 1</t>
  </si>
  <si>
    <t>Culture condition</t>
  </si>
  <si>
    <t>Fixation</t>
  </si>
  <si>
    <t>Mouse IgG2a-Alexa488</t>
  </si>
  <si>
    <t>Mouse IgG2b Alexa647</t>
  </si>
  <si>
    <t>NCS1 MEF #19 (KO)</t>
  </si>
  <si>
    <t>NCS1 MEF #20 (KO)</t>
  </si>
  <si>
    <t>NCS1 MEF #24 (KO)</t>
  </si>
  <si>
    <t>NCS1 MEF #27 (WT)</t>
  </si>
  <si>
    <t>NCS1 MEF #30 (WT)</t>
  </si>
  <si>
    <t>NCS1 MEF #32 (WT)</t>
  </si>
  <si>
    <t>Exp. 2</t>
  </si>
  <si>
    <t>NCS1 MEF#20</t>
  </si>
  <si>
    <t>Table Analyzed</t>
  </si>
  <si>
    <t>Data 1</t>
  </si>
  <si>
    <t>Column D</t>
  </si>
  <si>
    <t>KO 24h</t>
  </si>
  <si>
    <t>vs.</t>
  </si>
  <si>
    <t>Column C</t>
  </si>
  <si>
    <t>WT 24h</t>
  </si>
  <si>
    <t>Unpaired t test with Welch's correction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</si>
  <si>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</si>
  <si>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</si>
  <si>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</si>
  <si>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</si>
  <si>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</si>
  <si>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</si>
  <si>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</si>
  <si>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Welch-corrected t, df</t>
  </si>
  <si>
    <t>t=3.447, df=6.574</t>
  </si>
  <si>
    <t>How big is the difference?</t>
  </si>
  <si>
    <t>Mean of column C</t>
  </si>
  <si>
    <t>Mean of column D</t>
  </si>
  <si>
    <t>Difference between means (D - C) ± SEM</t>
  </si>
  <si>
    <t>-19.68 ± 5.709</t>
  </si>
  <si>
    <t>95% confidence interval</t>
  </si>
  <si>
    <t>-33.36 to -5.999</t>
  </si>
  <si>
    <t>R squared (eta squared)</t>
  </si>
  <si>
    <t>F test to compare variances</t>
  </si>
  <si>
    <t>F, DFn, Dfd</t>
  </si>
  <si>
    <t>6.192, 5, 5</t>
  </si>
  <si>
    <t>ns</t>
  </si>
  <si>
    <t>No</t>
  </si>
  <si>
    <t>Data analyzed</t>
  </si>
  <si>
    <t>Sample size, column C</t>
  </si>
  <si>
    <t>Sample size, column D</t>
  </si>
  <si>
    <r>
      <t>24 hours (</t>
    </r>
    <r>
      <rPr>
        <i/>
        <sz val="12"/>
        <rFont val="Arial"/>
        <family val="2"/>
      </rPr>
      <t>Ncs1</t>
    </r>
    <r>
      <rPr>
        <sz val="12"/>
        <rFont val="Arial"/>
        <family val="2"/>
      </rPr>
      <t>+/+ v.s. Ncs1-/-)</t>
    </r>
  </si>
  <si>
    <r>
      <t>48 hours (</t>
    </r>
    <r>
      <rPr>
        <i/>
        <sz val="12"/>
        <rFont val="Arial"/>
        <family val="2"/>
      </rPr>
      <t>Ncs1</t>
    </r>
    <r>
      <rPr>
        <sz val="12"/>
        <rFont val="Arial"/>
        <family val="2"/>
      </rPr>
      <t>+/+ v.s. Ncs1-/-)</t>
    </r>
  </si>
  <si>
    <t>Column F</t>
  </si>
  <si>
    <t>KO 48h</t>
  </si>
  <si>
    <t>Column E</t>
  </si>
  <si>
    <t>WT 48h</t>
  </si>
  <si>
    <t>**</t>
  </si>
  <si>
    <t>t=3.278, df=9.053</t>
  </si>
  <si>
    <t>Mean of column E</t>
  </si>
  <si>
    <t>Mean of column F</t>
  </si>
  <si>
    <t>Difference between means (F - E) ± SEM</t>
  </si>
  <si>
    <t>-13.03 ± 3.974</t>
  </si>
  <si>
    <t>-22.01 to -4.046</t>
  </si>
  <si>
    <t>1.956, 5, 5</t>
  </si>
  <si>
    <t>Sample size, column E</t>
  </si>
  <si>
    <t>Sample size, column F</t>
  </si>
  <si>
    <t>Column B</t>
  </si>
  <si>
    <t>KO 0h</t>
  </si>
  <si>
    <t>Column A</t>
  </si>
  <si>
    <t>WT 0h</t>
  </si>
  <si>
    <t>t=1.007, df=9.636</t>
  </si>
  <si>
    <t>Mean of column A</t>
  </si>
  <si>
    <t>Mean of column B</t>
  </si>
  <si>
    <t>Difference between means (B - A) ± SEM</t>
  </si>
  <si>
    <t>-3.176 ± 3.153</t>
  </si>
  <si>
    <t>-10.24 to 3.885</t>
  </si>
  <si>
    <t>1.483, 5, 5</t>
  </si>
  <si>
    <t>Sample size, column A</t>
  </si>
  <si>
    <t>Sample size, column B</t>
  </si>
  <si>
    <r>
      <t>0 hour (</t>
    </r>
    <r>
      <rPr>
        <i/>
        <sz val="12"/>
        <rFont val="Arial"/>
        <family val="2"/>
      </rPr>
      <t>Ncs1</t>
    </r>
    <r>
      <rPr>
        <sz val="12"/>
        <rFont val="Arial"/>
        <family val="2"/>
      </rPr>
      <t>+/+ v.s. Ncs1-/-)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</si>
</sst>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4"/>
      <color rgb="FFFF0000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/>
    <xf numFmtId="0" fontId="5" fillId="0" borderId="0" xfId="0" applyFont="1"/>
    <xf numFmtId="0" fontId="6" fillId="0" borderId="0" xfId="0" applyFont="1" applyAlignment="1">
      <alignment vertic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7" fillId="0" borderId="0" xfId="0" applyFont="1"/>
    <xf numFmtId="0" fontId="1" fillId="3" borderId="0" xfId="0" applyFont="1" applyFill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8" fillId="0" borderId="5" xfId="0" applyFont="1" applyBorder="1"/>
    <xf numFmtId="0" fontId="0" fillId="0" borderId="6" xfId="0" applyBorder="1"/>
    <xf numFmtId="0" fontId="0" fillId="0" borderId="7" xfId="0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/>
    <xf numFmtId="0" fontId="10" fillId="0" borderId="6" xfId="0" applyFont="1" applyBorder="1" applyAlignment="1">
      <alignment horizontal="left"/>
    </xf>
    <xf numFmtId="0" fontId="10" fillId="0" borderId="7" xfId="0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 applyAlignment="1">
      <alignment horizontal="left"/>
    </xf>
    <xf numFmtId="0" fontId="8" fillId="0" borderId="13" xfId="0" applyFont="1" applyBorder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0"/>
          <c:tx>
            <c:strRef>
              <c:f>Exp.1!$AI$8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31750">
                <a:noFill/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6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Helvetica" pitchFamily="2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Exp.1!$V$10:$V$15</c:f>
              <c:strCache>
                <c:ptCount val="2"/>
                <c:pt idx="0">
                  <c:v>KAN508-5</c:v>
                </c:pt>
                <c:pt idx="1">
                  <c:v>KAN508-6</c:v>
                </c:pt>
              </c:strCache>
            </c:strRef>
          </c:xVal>
          <c:yVal>
            <c:numRef>
              <c:f>Exp.1!$AI$10:$AI$15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97-CD46-A8F3-C65D748F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334431"/>
        <c:axId val="792452047"/>
      </c:scatterChart>
      <c:valAx>
        <c:axId val="792334431"/>
        <c:scaling>
          <c:orientation val="minMax"/>
          <c:max val="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92452047"/>
        <c:crosses val="autoZero"/>
        <c:crossBetween val="midCat"/>
        <c:majorUnit val="6"/>
        <c:minorUnit val="1"/>
      </c:valAx>
      <c:valAx>
        <c:axId val="79245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92334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Exp.1!$AD$17:$AF$17</c:f>
                <c:numCache>
                  <c:formatCode>General</c:formatCode>
                  <c:ptCount val="3"/>
                  <c:pt idx="0">
                    <c:v>2.0010512029378704</c:v>
                  </c:pt>
                  <c:pt idx="1">
                    <c:v>2.1286509984271951</c:v>
                  </c:pt>
                  <c:pt idx="2">
                    <c:v>2.3112096382260603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Exp.1!$AD$15:$AF$15</c:f>
              <c:numCache>
                <c:formatCode>General</c:formatCode>
                <c:ptCount val="3"/>
                <c:pt idx="0">
                  <c:v>7.9596575645794587</c:v>
                </c:pt>
                <c:pt idx="1">
                  <c:v>67.363458577869451</c:v>
                </c:pt>
                <c:pt idx="2">
                  <c:v>80.973953963528459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0-294F-8C9C-FDEB9C93422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Exp.1!$AD$32:$AF$32</c:f>
                <c:numCache>
                  <c:formatCode>General</c:formatCode>
                  <c:ptCount val="3"/>
                  <c:pt idx="0">
                    <c:v>2.4365569473397555</c:v>
                  </c:pt>
                  <c:pt idx="1">
                    <c:v>5.2969877759055057</c:v>
                  </c:pt>
                  <c:pt idx="2">
                    <c:v>3.2325283088337025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Exp.1!$AD$30:$AF$30</c:f>
              <c:numCache>
                <c:formatCode>General</c:formatCode>
                <c:ptCount val="3"/>
                <c:pt idx="0">
                  <c:v>4.7833089270755993</c:v>
                </c:pt>
                <c:pt idx="1">
                  <c:v>47.686236118862645</c:v>
                </c:pt>
                <c:pt idx="2">
                  <c:v>67.946478776129723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0-294F-8C9C-FDEB9C934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622144"/>
        <c:axId val="322649024"/>
      </c:barChart>
      <c:catAx>
        <c:axId val="32262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649024"/>
        <c:crosses val="autoZero"/>
        <c:auto val="1"/>
        <c:lblAlgn val="ctr"/>
        <c:lblOffset val="100"/>
        <c:noMultiLvlLbl val="0"/>
      </c:catAx>
      <c:valAx>
        <c:axId val="32264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32262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0"/>
          <c:tx>
            <c:strRef>
              <c:f>[1]Sheet1!$AI$8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31750">
                <a:solidFill>
                  <a:schemeClr val="accent1"/>
                </a:solidFill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[1]Sheet1!$AJ$9:$AJ$16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43.782775597058325</c:v>
                  </c:pt>
                  <c:pt idx="2">
                    <c:v>41.458953258107158</c:v>
                  </c:pt>
                  <c:pt idx="3">
                    <c:v>1.9555483586946945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[1]Sheet1!$AJ$9:$AJ$16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43.782775597058325</c:v>
                  </c:pt>
                  <c:pt idx="2">
                    <c:v>41.458953258107158</c:v>
                  </c:pt>
                  <c:pt idx="3">
                    <c:v>1.9555483586946945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strRef>
              <c:f>[1]Sheet1!$V$9:$V$16</c:f>
              <c:strCache>
                <c:ptCount val="8"/>
                <c:pt idx="0">
                  <c:v>KAN512</c:v>
                </c:pt>
                <c:pt idx="1">
                  <c:v>KAN512</c:v>
                </c:pt>
                <c:pt idx="2">
                  <c:v>KAN512</c:v>
                </c:pt>
              </c:strCache>
            </c:strRef>
          </c:xVal>
          <c:yVal>
            <c:numRef>
              <c:f>[1]Sheet1!$AI$9:$AI$16</c:f>
              <c:numCache>
                <c:formatCode>General</c:formatCode>
                <c:ptCount val="8"/>
                <c:pt idx="0">
                  <c:v>57.077705850084364</c:v>
                </c:pt>
                <c:pt idx="1">
                  <c:v>52.745202558635391</c:v>
                </c:pt>
                <c:pt idx="2">
                  <c:v>54.054806640870538</c:v>
                </c:pt>
                <c:pt idx="3">
                  <c:v>4.5731967703659739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19-1A4D-9CD7-CCCFF130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334431"/>
        <c:axId val="792452047"/>
      </c:scatterChart>
      <c:valAx>
        <c:axId val="792334431"/>
        <c:scaling>
          <c:orientation val="minMax"/>
          <c:max val="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92452047"/>
        <c:crosses val="autoZero"/>
        <c:crossBetween val="midCat"/>
        <c:majorUnit val="6"/>
        <c:minorUnit val="1"/>
      </c:valAx>
      <c:valAx>
        <c:axId val="79245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92334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5"/>
          <c:order val="0"/>
          <c:tx>
            <c:strRef>
              <c:f>[1]Sheet1!$AI$8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31750">
                <a:noFill/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6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Helvetica" pitchFamily="2" charset="0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Ref>
              <c:f>[1]Sheet1!$V$10:$V$15</c:f>
              <c:strCache>
                <c:ptCount val="6"/>
                <c:pt idx="0">
                  <c:v>KAN512</c:v>
                </c:pt>
                <c:pt idx="1">
                  <c:v>KAN512</c:v>
                </c:pt>
              </c:strCache>
            </c:strRef>
          </c:xVal>
          <c:yVal>
            <c:numRef>
              <c:f>[1]Sheet1!$AI$10:$AI$15</c:f>
              <c:numCache>
                <c:formatCode>General</c:formatCode>
                <c:ptCount val="6"/>
                <c:pt idx="0">
                  <c:v>52.745202558635391</c:v>
                </c:pt>
                <c:pt idx="1">
                  <c:v>54.054806640870538</c:v>
                </c:pt>
                <c:pt idx="2">
                  <c:v>4.5731967703659739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31-ED4D-ADBF-7C9FFAED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334431"/>
        <c:axId val="792452047"/>
      </c:scatterChart>
      <c:valAx>
        <c:axId val="792334431"/>
        <c:scaling>
          <c:orientation val="minMax"/>
          <c:max val="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92452047"/>
        <c:crosses val="autoZero"/>
        <c:crossBetween val="midCat"/>
        <c:majorUnit val="6"/>
        <c:minorUnit val="1"/>
      </c:valAx>
      <c:valAx>
        <c:axId val="79245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792334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88604</xdr:colOff>
      <xdr:row>36</xdr:row>
      <xdr:rowOff>162442</xdr:rowOff>
    </xdr:from>
    <xdr:to>
      <xdr:col>31</xdr:col>
      <xdr:colOff>265813</xdr:colOff>
      <xdr:row>53</xdr:row>
      <xdr:rowOff>168054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7446C5-E49D-0F48-AD8E-81C618470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807778</xdr:colOff>
      <xdr:row>16</xdr:row>
      <xdr:rowOff>171597</xdr:rowOff>
    </xdr:from>
    <xdr:to>
      <xdr:col>26</xdr:col>
      <xdr:colOff>620232</xdr:colOff>
      <xdr:row>34</xdr:row>
      <xdr:rowOff>177209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FF219F-1418-8542-B3A3-04C7EACC3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324882</xdr:colOff>
      <xdr:row>32</xdr:row>
      <xdr:rowOff>47256</xdr:rowOff>
    </xdr:from>
    <xdr:to>
      <xdr:col>27</xdr:col>
      <xdr:colOff>11813</xdr:colOff>
      <xdr:row>49</xdr:row>
      <xdr:rowOff>52868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35C596-9D41-D549-B294-FE36F7395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31</xdr:row>
      <xdr:rowOff>0</xdr:rowOff>
    </xdr:from>
    <xdr:to>
      <xdr:col>31</xdr:col>
      <xdr:colOff>177209</xdr:colOff>
      <xdr:row>48</xdr:row>
      <xdr:rowOff>5612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222589-AEEF-3E4F-B13B-77AEDC401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oharukanie/Documents/Peter's%20lab/Experimental%20data/Immunofluorescence/KAN512_7-29-2019/Cilia%20count_KAN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8">
          <cell r="AI8" t="str">
            <v>Average</v>
          </cell>
        </row>
        <row r="9">
          <cell r="V9" t="str">
            <v>KAN512</v>
          </cell>
          <cell r="AI9">
            <v>57.077705850084364</v>
          </cell>
          <cell r="AJ9">
            <v>0</v>
          </cell>
        </row>
        <row r="10">
          <cell r="V10" t="str">
            <v>KAN512</v>
          </cell>
          <cell r="AI10">
            <v>52.745202558635391</v>
          </cell>
          <cell r="AJ10">
            <v>43.782775597058325</v>
          </cell>
        </row>
        <row r="11">
          <cell r="V11" t="str">
            <v>KAN512</v>
          </cell>
          <cell r="AI11">
            <v>54.054806640870538</v>
          </cell>
          <cell r="AJ11">
            <v>41.458953258107158</v>
          </cell>
        </row>
        <row r="12">
          <cell r="AI12">
            <v>4.5731967703659739</v>
          </cell>
          <cell r="AJ12">
            <v>1.9555483586946945</v>
          </cell>
        </row>
        <row r="13">
          <cell r="AI13" t="e">
            <v>#DIV/0!</v>
          </cell>
          <cell r="AJ13" t="e">
            <v>#DIV/0!</v>
          </cell>
        </row>
        <row r="14">
          <cell r="AI14" t="e">
            <v>#DIV/0!</v>
          </cell>
          <cell r="AJ14" t="e">
            <v>#DIV/0!</v>
          </cell>
        </row>
        <row r="15">
          <cell r="AI15" t="e">
            <v>#DIV/0!</v>
          </cell>
          <cell r="AJ15" t="e">
            <v>#DIV/0!</v>
          </cell>
        </row>
        <row r="16">
          <cell r="AI16" t="e">
            <v>#DIV/0!</v>
          </cell>
          <cell r="AJ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H62"/>
  <sheetViews>
    <sheetView topLeftCell="R3" zoomScale="86" zoomScaleNormal="86" workbookViewId="0">
      <selection activeCell="AB6" sqref="AB6:AG33"/>
    </sheetView>
  </sheetViews>
  <sheetFormatPr baseColWidth="10" defaultColWidth="11.1640625" defaultRowHeight="16"/>
  <cols>
    <col min="23" max="23" width="20.83203125" customWidth="1"/>
    <col min="29" max="29" width="12.5" customWidth="1"/>
  </cols>
  <sheetData>
    <row r="4" spans="1:34">
      <c r="B4" t="s">
        <v>0</v>
      </c>
      <c r="C4" t="s">
        <v>1</v>
      </c>
      <c r="D4" t="s">
        <v>2</v>
      </c>
      <c r="F4" t="s">
        <v>0</v>
      </c>
      <c r="G4" t="s">
        <v>1</v>
      </c>
      <c r="H4" t="s">
        <v>2</v>
      </c>
      <c r="J4" t="s">
        <v>0</v>
      </c>
      <c r="K4" t="s">
        <v>1</v>
      </c>
      <c r="L4" t="s">
        <v>2</v>
      </c>
      <c r="N4" t="s">
        <v>0</v>
      </c>
      <c r="O4" t="s">
        <v>1</v>
      </c>
      <c r="P4" t="s">
        <v>2</v>
      </c>
      <c r="R4" t="s">
        <v>0</v>
      </c>
      <c r="S4" t="s">
        <v>1</v>
      </c>
      <c r="T4" s="1" t="s">
        <v>2</v>
      </c>
    </row>
    <row r="5" spans="1:34">
      <c r="A5" t="s">
        <v>6</v>
      </c>
      <c r="B5">
        <v>1</v>
      </c>
      <c r="C5">
        <v>34</v>
      </c>
      <c r="D5">
        <v>2</v>
      </c>
      <c r="E5" t="s">
        <v>7</v>
      </c>
      <c r="F5">
        <v>1</v>
      </c>
      <c r="G5">
        <v>22</v>
      </c>
      <c r="I5" t="s">
        <v>8</v>
      </c>
      <c r="J5">
        <v>0</v>
      </c>
      <c r="K5">
        <v>20</v>
      </c>
      <c r="M5" t="s">
        <v>9</v>
      </c>
      <c r="N5">
        <v>0</v>
      </c>
      <c r="O5">
        <v>15</v>
      </c>
      <c r="Q5" t="s">
        <v>10</v>
      </c>
      <c r="R5">
        <v>0</v>
      </c>
      <c r="S5">
        <v>24</v>
      </c>
      <c r="X5" t="s">
        <v>3</v>
      </c>
      <c r="Y5" t="s">
        <v>35</v>
      </c>
      <c r="Z5" t="s">
        <v>36</v>
      </c>
    </row>
    <row r="6" spans="1:34">
      <c r="A6">
        <v>2</v>
      </c>
      <c r="B6">
        <v>2</v>
      </c>
      <c r="C6">
        <v>28</v>
      </c>
      <c r="E6">
        <v>2</v>
      </c>
      <c r="F6">
        <v>4</v>
      </c>
      <c r="G6">
        <v>24</v>
      </c>
      <c r="I6">
        <v>2</v>
      </c>
      <c r="J6">
        <v>0</v>
      </c>
      <c r="K6">
        <v>23</v>
      </c>
      <c r="M6">
        <v>2</v>
      </c>
      <c r="N6">
        <v>3</v>
      </c>
      <c r="O6">
        <v>25</v>
      </c>
      <c r="Q6">
        <v>2</v>
      </c>
      <c r="R6">
        <v>1</v>
      </c>
      <c r="S6">
        <v>24</v>
      </c>
      <c r="V6" t="s">
        <v>6</v>
      </c>
      <c r="W6" t="s">
        <v>34</v>
      </c>
      <c r="X6">
        <v>5.8479532163742682</v>
      </c>
      <c r="Y6">
        <v>64.457831325301214</v>
      </c>
      <c r="Z6">
        <v>86.71875</v>
      </c>
      <c r="AC6" t="s">
        <v>24</v>
      </c>
    </row>
    <row r="7" spans="1:34">
      <c r="A7">
        <v>3</v>
      </c>
      <c r="B7">
        <v>2</v>
      </c>
      <c r="C7">
        <v>28</v>
      </c>
      <c r="E7">
        <v>3</v>
      </c>
      <c r="F7">
        <v>6</v>
      </c>
      <c r="G7">
        <v>29</v>
      </c>
      <c r="I7">
        <v>3</v>
      </c>
      <c r="J7">
        <v>0</v>
      </c>
      <c r="K7">
        <v>17</v>
      </c>
      <c r="M7">
        <v>3</v>
      </c>
      <c r="N7">
        <v>0</v>
      </c>
      <c r="O7">
        <v>11</v>
      </c>
      <c r="Q7">
        <v>3</v>
      </c>
      <c r="R7">
        <v>0</v>
      </c>
      <c r="S7">
        <v>17</v>
      </c>
      <c r="V7" s="4" t="s">
        <v>7</v>
      </c>
      <c r="W7" t="s">
        <v>37</v>
      </c>
      <c r="X7">
        <v>11.801242236024844</v>
      </c>
      <c r="Y7">
        <v>77.124183006535958</v>
      </c>
      <c r="Z7">
        <v>82.307692307692307</v>
      </c>
      <c r="AD7" t="s">
        <v>3</v>
      </c>
      <c r="AE7" t="s">
        <v>26</v>
      </c>
      <c r="AF7" t="s">
        <v>25</v>
      </c>
    </row>
    <row r="8" spans="1:34">
      <c r="A8">
        <v>4</v>
      </c>
      <c r="B8">
        <v>2</v>
      </c>
      <c r="C8">
        <v>34</v>
      </c>
      <c r="D8">
        <v>1</v>
      </c>
      <c r="E8">
        <v>4</v>
      </c>
      <c r="F8">
        <v>3</v>
      </c>
      <c r="G8">
        <v>34</v>
      </c>
      <c r="I8">
        <v>4</v>
      </c>
      <c r="J8">
        <v>1</v>
      </c>
      <c r="K8">
        <v>18</v>
      </c>
      <c r="M8">
        <v>4</v>
      </c>
      <c r="N8">
        <v>0</v>
      </c>
      <c r="O8">
        <v>15</v>
      </c>
      <c r="Q8">
        <v>4</v>
      </c>
      <c r="R8">
        <v>1</v>
      </c>
      <c r="S8">
        <v>23</v>
      </c>
      <c r="V8" s="4" t="s">
        <v>8</v>
      </c>
      <c r="W8" t="s">
        <v>39</v>
      </c>
      <c r="X8">
        <v>0.80645161290322576</v>
      </c>
      <c r="Y8">
        <v>57.931034482758626</v>
      </c>
      <c r="Z8">
        <v>75.333333333333329</v>
      </c>
      <c r="AB8" t="s">
        <v>53</v>
      </c>
      <c r="AC8" t="s">
        <v>28</v>
      </c>
      <c r="AD8">
        <v>5.8479532163742682</v>
      </c>
      <c r="AE8">
        <v>64.457831325301214</v>
      </c>
      <c r="AF8">
        <v>86.71875</v>
      </c>
    </row>
    <row r="9" spans="1:34">
      <c r="A9">
        <v>5</v>
      </c>
      <c r="B9">
        <v>1</v>
      </c>
      <c r="C9">
        <v>24</v>
      </c>
      <c r="E9">
        <v>5</v>
      </c>
      <c r="F9">
        <v>4</v>
      </c>
      <c r="G9">
        <v>28</v>
      </c>
      <c r="I9">
        <v>5</v>
      </c>
      <c r="J9">
        <v>0</v>
      </c>
      <c r="K9">
        <v>23</v>
      </c>
      <c r="M9">
        <v>5</v>
      </c>
      <c r="N9">
        <v>0</v>
      </c>
      <c r="O9">
        <v>18</v>
      </c>
      <c r="Q9">
        <v>5</v>
      </c>
      <c r="R9">
        <v>0</v>
      </c>
      <c r="S9">
        <v>29</v>
      </c>
      <c r="V9" s="4" t="s">
        <v>9</v>
      </c>
      <c r="W9" t="s">
        <v>38</v>
      </c>
      <c r="X9">
        <v>3.5714285714285712</v>
      </c>
      <c r="Y9">
        <v>67.164179104477611</v>
      </c>
      <c r="Z9">
        <v>87.5</v>
      </c>
      <c r="AB9" t="s">
        <v>53</v>
      </c>
      <c r="AC9" t="s">
        <v>29</v>
      </c>
      <c r="AD9">
        <v>11.801242236024844</v>
      </c>
      <c r="AE9">
        <v>77.124183006535958</v>
      </c>
      <c r="AF9">
        <v>82.307692307692307</v>
      </c>
    </row>
    <row r="10" spans="1:34">
      <c r="A10">
        <v>6</v>
      </c>
      <c r="B10">
        <v>2</v>
      </c>
      <c r="C10">
        <v>23</v>
      </c>
      <c r="E10">
        <v>6</v>
      </c>
      <c r="F10">
        <v>1</v>
      </c>
      <c r="G10">
        <v>24</v>
      </c>
      <c r="I10">
        <v>6</v>
      </c>
      <c r="J10">
        <v>0</v>
      </c>
      <c r="K10">
        <v>23</v>
      </c>
      <c r="M10">
        <v>6</v>
      </c>
      <c r="Q10">
        <v>6</v>
      </c>
      <c r="R10">
        <v>0</v>
      </c>
      <c r="S10">
        <v>18</v>
      </c>
      <c r="V10" s="4" t="s">
        <v>10</v>
      </c>
      <c r="W10" t="s">
        <v>40</v>
      </c>
      <c r="X10">
        <v>1.4814814814814816</v>
      </c>
      <c r="Y10" s="2">
        <v>51.485148514851488</v>
      </c>
      <c r="Z10">
        <v>69.29133858267717</v>
      </c>
      <c r="AB10" t="s">
        <v>53</v>
      </c>
      <c r="AC10" t="s">
        <v>30</v>
      </c>
      <c r="AD10">
        <v>3.5714285714285712</v>
      </c>
      <c r="AE10">
        <v>67.164179104477611</v>
      </c>
      <c r="AF10">
        <v>87.5</v>
      </c>
      <c r="AG10" s="2"/>
      <c r="AH10" s="2"/>
    </row>
    <row r="11" spans="1:34">
      <c r="A11">
        <v>7</v>
      </c>
      <c r="E11">
        <v>7</v>
      </c>
      <c r="I11">
        <v>7</v>
      </c>
      <c r="M11">
        <v>7</v>
      </c>
      <c r="Q11">
        <v>7</v>
      </c>
      <c r="V11" s="4" t="s">
        <v>11</v>
      </c>
      <c r="W11" t="s">
        <v>41</v>
      </c>
      <c r="X11">
        <v>16.315789473684212</v>
      </c>
      <c r="Y11" s="2">
        <v>66.165413533834581</v>
      </c>
      <c r="Z11">
        <v>77.611940298507463</v>
      </c>
      <c r="AB11" t="s">
        <v>52</v>
      </c>
      <c r="AC11" t="s">
        <v>46</v>
      </c>
      <c r="AD11">
        <v>6.0344827586206895</v>
      </c>
      <c r="AE11">
        <v>61.983471074380169</v>
      </c>
      <c r="AF11">
        <v>77.41935483870968</v>
      </c>
      <c r="AG11" s="2"/>
      <c r="AH11" s="2"/>
    </row>
    <row r="12" spans="1:34">
      <c r="A12">
        <v>8</v>
      </c>
      <c r="E12">
        <v>8</v>
      </c>
      <c r="I12">
        <v>8</v>
      </c>
      <c r="M12">
        <v>8</v>
      </c>
      <c r="Q12">
        <v>8</v>
      </c>
      <c r="AB12" t="s">
        <v>52</v>
      </c>
      <c r="AC12" t="s">
        <v>47</v>
      </c>
      <c r="AD12">
        <v>4.4444444444444446</v>
      </c>
      <c r="AE12" s="2">
        <v>67.826086956521735</v>
      </c>
      <c r="AF12">
        <v>72.807017543859658</v>
      </c>
      <c r="AG12" s="2"/>
      <c r="AH12" s="2"/>
    </row>
    <row r="13" spans="1:34">
      <c r="A13">
        <v>9</v>
      </c>
      <c r="E13">
        <v>9</v>
      </c>
      <c r="I13">
        <v>9</v>
      </c>
      <c r="M13">
        <v>9</v>
      </c>
      <c r="Q13">
        <v>9</v>
      </c>
      <c r="AB13" t="s">
        <v>52</v>
      </c>
      <c r="AC13" t="s">
        <v>48</v>
      </c>
      <c r="AD13">
        <v>16.058394160583941</v>
      </c>
      <c r="AE13" s="2">
        <v>65.625</v>
      </c>
      <c r="AF13">
        <v>79.090909090909093</v>
      </c>
      <c r="AG13" s="2"/>
      <c r="AH13" s="2"/>
    </row>
    <row r="14" spans="1:34">
      <c r="A14">
        <v>10</v>
      </c>
      <c r="E14">
        <v>10</v>
      </c>
      <c r="I14">
        <v>10</v>
      </c>
      <c r="M14">
        <v>10</v>
      </c>
      <c r="Q14">
        <v>10</v>
      </c>
      <c r="AF14" s="2"/>
      <c r="AG14" s="2"/>
      <c r="AH14" s="2"/>
    </row>
    <row r="15" spans="1:34">
      <c r="B15">
        <f>SUM(B5:B14)</f>
        <v>10</v>
      </c>
      <c r="C15">
        <f>SUM(C5:C14)</f>
        <v>171</v>
      </c>
      <c r="D15">
        <f>SUM(D5:D14)</f>
        <v>3</v>
      </c>
      <c r="F15">
        <f>SUM(F5:F14)</f>
        <v>19</v>
      </c>
      <c r="G15">
        <f>SUM(G5:G14)</f>
        <v>161</v>
      </c>
      <c r="H15">
        <f>SUM(H5:H14)</f>
        <v>0</v>
      </c>
      <c r="J15">
        <f>SUM(J5:J14)</f>
        <v>1</v>
      </c>
      <c r="K15">
        <f>SUM(K5:K14)</f>
        <v>124</v>
      </c>
      <c r="L15">
        <f>SUM(L5:L14)</f>
        <v>0</v>
      </c>
      <c r="N15">
        <f>SUM(N5:N14)</f>
        <v>3</v>
      </c>
      <c r="O15">
        <f>SUM(O5:O14)</f>
        <v>84</v>
      </c>
      <c r="P15">
        <f>SUM(P5:P14)</f>
        <v>0</v>
      </c>
      <c r="R15">
        <f>SUM(R5:R14)</f>
        <v>2</v>
      </c>
      <c r="S15">
        <f>SUM(S5:S14)</f>
        <v>135</v>
      </c>
      <c r="T15">
        <f>SUM(T5:T14)</f>
        <v>0</v>
      </c>
      <c r="AC15" t="s">
        <v>4</v>
      </c>
      <c r="AD15" s="2">
        <f>AVERAGE(AD8:AD13)</f>
        <v>7.9596575645794587</v>
      </c>
      <c r="AE15" s="2">
        <f t="shared" ref="AE15:AF15" si="0">AVERAGE(AE8:AE13)</f>
        <v>67.363458577869451</v>
      </c>
      <c r="AF15" s="2">
        <f t="shared" si="0"/>
        <v>80.973953963528459</v>
      </c>
    </row>
    <row r="16" spans="1:34">
      <c r="C16" s="2">
        <f>B15/C15*100</f>
        <v>5.8479532163742682</v>
      </c>
      <c r="G16" s="2">
        <f>F15/G15*100</f>
        <v>11.801242236024844</v>
      </c>
      <c r="K16" s="2">
        <f>J15/K15*100</f>
        <v>0.80645161290322576</v>
      </c>
      <c r="O16" s="2">
        <f>N15/O15*100</f>
        <v>3.5714285714285712</v>
      </c>
      <c r="R16" s="2"/>
      <c r="S16" s="2">
        <f>R15/S15*100</f>
        <v>1.4814814814814816</v>
      </c>
      <c r="AC16" t="s">
        <v>42</v>
      </c>
      <c r="AD16" s="2">
        <f>STDEV(AD8:AD13)</f>
        <v>4.901554396380253</v>
      </c>
      <c r="AE16" s="2">
        <f t="shared" ref="AE16:AF16" si="1">STDEV(AE8:AE13)</f>
        <v>5.2141087866125853</v>
      </c>
      <c r="AF16" s="2">
        <f t="shared" si="1"/>
        <v>5.6612843022563544</v>
      </c>
      <c r="AG16" s="2"/>
      <c r="AH16" s="2"/>
    </row>
    <row r="17" spans="1:33">
      <c r="AC17" s="3" t="s">
        <v>54</v>
      </c>
      <c r="AD17">
        <f>STDEV(AD8:AD13)/SQRT(COUNT(AD8:AD13))</f>
        <v>2.0010512029378704</v>
      </c>
      <c r="AE17">
        <f t="shared" ref="AE17:AF17" si="2">STDEV(AE8:AE13)/SQRT(COUNT(AE8:AE13))</f>
        <v>2.1286509984271951</v>
      </c>
      <c r="AF17">
        <f t="shared" si="2"/>
        <v>2.3112096382260603</v>
      </c>
      <c r="AG17" s="2"/>
    </row>
    <row r="18" spans="1:33">
      <c r="AC18" s="3"/>
    </row>
    <row r="19" spans="1:33">
      <c r="B19" t="s">
        <v>0</v>
      </c>
      <c r="C19" t="s">
        <v>1</v>
      </c>
      <c r="D19" t="s">
        <v>2</v>
      </c>
      <c r="F19" t="s">
        <v>0</v>
      </c>
      <c r="G19" t="s">
        <v>1</v>
      </c>
      <c r="H19" t="s">
        <v>2</v>
      </c>
      <c r="J19" t="s">
        <v>0</v>
      </c>
      <c r="K19" t="s">
        <v>1</v>
      </c>
      <c r="L19" t="s">
        <v>2</v>
      </c>
      <c r="N19" t="s">
        <v>0</v>
      </c>
      <c r="O19" t="s">
        <v>1</v>
      </c>
      <c r="P19" t="s">
        <v>2</v>
      </c>
      <c r="R19" t="s">
        <v>0</v>
      </c>
      <c r="S19" t="s">
        <v>1</v>
      </c>
      <c r="T19" s="1" t="s">
        <v>2</v>
      </c>
    </row>
    <row r="20" spans="1:33">
      <c r="A20" t="s">
        <v>11</v>
      </c>
      <c r="B20">
        <v>2</v>
      </c>
      <c r="C20">
        <v>34</v>
      </c>
      <c r="E20" t="s">
        <v>12</v>
      </c>
      <c r="F20">
        <v>18</v>
      </c>
      <c r="G20">
        <v>29</v>
      </c>
      <c r="I20" t="s">
        <v>13</v>
      </c>
      <c r="J20">
        <v>19</v>
      </c>
      <c r="K20">
        <v>28</v>
      </c>
      <c r="L20">
        <v>1</v>
      </c>
      <c r="M20" t="s">
        <v>14</v>
      </c>
      <c r="N20">
        <v>14</v>
      </c>
      <c r="O20">
        <v>18</v>
      </c>
      <c r="Q20" t="s">
        <v>15</v>
      </c>
      <c r="R20">
        <v>7</v>
      </c>
      <c r="S20">
        <v>10</v>
      </c>
    </row>
    <row r="21" spans="1:33">
      <c r="A21">
        <v>2</v>
      </c>
      <c r="B21">
        <v>7</v>
      </c>
      <c r="C21">
        <v>38</v>
      </c>
      <c r="E21">
        <v>2</v>
      </c>
      <c r="F21">
        <v>20</v>
      </c>
      <c r="G21">
        <v>30</v>
      </c>
      <c r="I21">
        <v>2</v>
      </c>
      <c r="J21">
        <v>25</v>
      </c>
      <c r="K21">
        <v>30</v>
      </c>
      <c r="M21">
        <v>2</v>
      </c>
      <c r="N21">
        <v>8</v>
      </c>
      <c r="O21">
        <v>23</v>
      </c>
      <c r="Q21">
        <v>2</v>
      </c>
      <c r="R21">
        <v>6</v>
      </c>
      <c r="S21">
        <v>11</v>
      </c>
      <c r="AC21" t="s">
        <v>27</v>
      </c>
    </row>
    <row r="22" spans="1:33">
      <c r="A22">
        <v>3</v>
      </c>
      <c r="B22">
        <v>5</v>
      </c>
      <c r="C22">
        <v>33</v>
      </c>
      <c r="D22">
        <v>1</v>
      </c>
      <c r="E22">
        <v>3</v>
      </c>
      <c r="F22">
        <v>18</v>
      </c>
      <c r="G22">
        <v>26</v>
      </c>
      <c r="I22">
        <v>3</v>
      </c>
      <c r="J22">
        <v>17</v>
      </c>
      <c r="K22">
        <v>24</v>
      </c>
      <c r="L22">
        <v>2</v>
      </c>
      <c r="M22">
        <v>3</v>
      </c>
      <c r="N22">
        <v>14</v>
      </c>
      <c r="O22">
        <v>26</v>
      </c>
      <c r="Q22">
        <v>3</v>
      </c>
      <c r="R22">
        <v>7</v>
      </c>
      <c r="S22">
        <v>8</v>
      </c>
    </row>
    <row r="23" spans="1:33">
      <c r="A23">
        <v>4</v>
      </c>
      <c r="B23">
        <v>7</v>
      </c>
      <c r="C23">
        <v>30</v>
      </c>
      <c r="E23">
        <v>4</v>
      </c>
      <c r="F23">
        <v>16</v>
      </c>
      <c r="G23">
        <v>25</v>
      </c>
      <c r="H23">
        <v>1</v>
      </c>
      <c r="I23">
        <v>4</v>
      </c>
      <c r="J23">
        <v>17</v>
      </c>
      <c r="K23">
        <v>21</v>
      </c>
      <c r="M23">
        <v>4</v>
      </c>
      <c r="N23">
        <v>12</v>
      </c>
      <c r="O23">
        <v>29</v>
      </c>
      <c r="Q23">
        <v>4</v>
      </c>
      <c r="R23">
        <v>9</v>
      </c>
      <c r="S23">
        <v>12</v>
      </c>
      <c r="AB23" t="s">
        <v>53</v>
      </c>
      <c r="AC23" t="s">
        <v>31</v>
      </c>
      <c r="AD23">
        <v>0.80645161290322576</v>
      </c>
      <c r="AE23">
        <v>57.931034482758626</v>
      </c>
      <c r="AF23">
        <v>75.333333333333329</v>
      </c>
    </row>
    <row r="24" spans="1:33">
      <c r="A24">
        <v>5</v>
      </c>
      <c r="E24">
        <v>5</v>
      </c>
      <c r="F24">
        <v>18</v>
      </c>
      <c r="G24">
        <v>27</v>
      </c>
      <c r="I24">
        <v>5</v>
      </c>
      <c r="J24">
        <v>24</v>
      </c>
      <c r="K24">
        <v>27</v>
      </c>
      <c r="M24">
        <v>5</v>
      </c>
      <c r="N24">
        <v>10</v>
      </c>
      <c r="O24">
        <v>21</v>
      </c>
      <c r="Q24">
        <v>5</v>
      </c>
      <c r="R24">
        <v>9</v>
      </c>
      <c r="S24">
        <v>15</v>
      </c>
      <c r="AB24" t="s">
        <v>53</v>
      </c>
      <c r="AC24" t="s">
        <v>32</v>
      </c>
      <c r="AD24">
        <v>1.4814814814814816</v>
      </c>
      <c r="AE24" s="2">
        <v>51.485148514851488</v>
      </c>
      <c r="AF24">
        <v>69.29133858267717</v>
      </c>
    </row>
    <row r="25" spans="1:33">
      <c r="A25">
        <v>6</v>
      </c>
      <c r="B25">
        <v>4</v>
      </c>
      <c r="C25">
        <v>22</v>
      </c>
      <c r="E25">
        <v>6</v>
      </c>
      <c r="F25">
        <v>17</v>
      </c>
      <c r="G25">
        <v>29</v>
      </c>
      <c r="I25">
        <v>6</v>
      </c>
      <c r="J25">
        <v>16</v>
      </c>
      <c r="K25">
        <v>23</v>
      </c>
      <c r="L25">
        <v>1</v>
      </c>
      <c r="M25">
        <v>6</v>
      </c>
      <c r="N25">
        <v>26</v>
      </c>
      <c r="O25">
        <v>28</v>
      </c>
      <c r="Q25">
        <v>6</v>
      </c>
      <c r="R25">
        <v>7</v>
      </c>
      <c r="S25">
        <v>11</v>
      </c>
      <c r="AB25" t="s">
        <v>53</v>
      </c>
      <c r="AC25" t="s">
        <v>33</v>
      </c>
      <c r="AD25">
        <v>16.315789473684212</v>
      </c>
      <c r="AE25" s="2">
        <v>66.165413533834581</v>
      </c>
      <c r="AF25">
        <v>77.611940298507463</v>
      </c>
    </row>
    <row r="26" spans="1:33">
      <c r="A26">
        <v>7</v>
      </c>
      <c r="B26">
        <v>6</v>
      </c>
      <c r="C26">
        <v>33</v>
      </c>
      <c r="E26">
        <v>7</v>
      </c>
      <c r="I26">
        <v>7</v>
      </c>
      <c r="M26">
        <v>7</v>
      </c>
      <c r="Q26">
        <v>7</v>
      </c>
      <c r="AB26" t="s">
        <v>52</v>
      </c>
      <c r="AC26" t="s">
        <v>49</v>
      </c>
      <c r="AD26">
        <v>3.8167938931297711</v>
      </c>
      <c r="AE26">
        <v>34.4</v>
      </c>
      <c r="AF26">
        <v>67.424242424242422</v>
      </c>
    </row>
    <row r="27" spans="1:33">
      <c r="A27">
        <v>8</v>
      </c>
      <c r="E27">
        <v>8</v>
      </c>
      <c r="I27">
        <v>8</v>
      </c>
      <c r="M27">
        <v>8</v>
      </c>
      <c r="Q27">
        <v>8</v>
      </c>
      <c r="AB27" t="s">
        <v>52</v>
      </c>
      <c r="AC27" t="s">
        <v>50</v>
      </c>
      <c r="AD27">
        <v>5.5944055944055942</v>
      </c>
      <c r="AE27">
        <v>41.17647058823529</v>
      </c>
      <c r="AF27">
        <v>60.360360360360367</v>
      </c>
    </row>
    <row r="28" spans="1:33">
      <c r="A28">
        <v>9</v>
      </c>
      <c r="E28">
        <v>9</v>
      </c>
      <c r="I28">
        <v>9</v>
      </c>
      <c r="M28">
        <v>9</v>
      </c>
      <c r="Q28">
        <v>9</v>
      </c>
      <c r="AB28" t="s">
        <v>52</v>
      </c>
      <c r="AC28" t="s">
        <v>51</v>
      </c>
      <c r="AD28">
        <v>0.68493150684931503</v>
      </c>
      <c r="AE28">
        <v>34.959349593495936</v>
      </c>
      <c r="AF28">
        <v>57.657657657657658</v>
      </c>
    </row>
    <row r="29" spans="1:33">
      <c r="A29">
        <v>10</v>
      </c>
      <c r="E29">
        <v>10</v>
      </c>
      <c r="I29">
        <v>10</v>
      </c>
      <c r="M29">
        <v>10</v>
      </c>
      <c r="Q29">
        <v>10</v>
      </c>
    </row>
    <row r="30" spans="1:33">
      <c r="B30">
        <f>SUM(B20:B29)</f>
        <v>31</v>
      </c>
      <c r="C30">
        <f>SUM(C20:C29)</f>
        <v>190</v>
      </c>
      <c r="D30">
        <f>SUM(D20:D29)</f>
        <v>1</v>
      </c>
      <c r="F30">
        <f>SUM(F20:F29)</f>
        <v>107</v>
      </c>
      <c r="G30">
        <f>SUM(G20:G29)</f>
        <v>166</v>
      </c>
      <c r="H30">
        <f>SUM(H20:H29)</f>
        <v>1</v>
      </c>
      <c r="J30">
        <f>SUM(J20:J29)</f>
        <v>118</v>
      </c>
      <c r="K30">
        <f>SUM(K20:K29)</f>
        <v>153</v>
      </c>
      <c r="L30">
        <f>SUM(L20:L29)</f>
        <v>4</v>
      </c>
      <c r="N30">
        <f>SUM(N20:N29)</f>
        <v>84</v>
      </c>
      <c r="O30">
        <f>SUM(O20:O29)</f>
        <v>145</v>
      </c>
      <c r="P30">
        <f>SUM(P20:P29)</f>
        <v>0</v>
      </c>
      <c r="R30">
        <f>SUM(R20:R29)</f>
        <v>45</v>
      </c>
      <c r="S30">
        <f>SUM(S20:S29)</f>
        <v>67</v>
      </c>
      <c r="T30">
        <f>SUM(T20:T29)</f>
        <v>0</v>
      </c>
      <c r="AC30" t="s">
        <v>43</v>
      </c>
      <c r="AD30" s="2">
        <f>AVERAGE(AD23:AD28)</f>
        <v>4.7833089270755993</v>
      </c>
      <c r="AE30" s="2">
        <f t="shared" ref="AE30:AF30" si="3">AVERAGE(AE23:AE28)</f>
        <v>47.686236118862645</v>
      </c>
      <c r="AF30" s="2">
        <f t="shared" si="3"/>
        <v>67.946478776129723</v>
      </c>
    </row>
    <row r="31" spans="1:33">
      <c r="C31" s="2">
        <f>B30/C30*100</f>
        <v>16.315789473684212</v>
      </c>
      <c r="G31" s="2">
        <f>F30/G30*100</f>
        <v>64.457831325301214</v>
      </c>
      <c r="K31" s="2">
        <f>J30/K30*100</f>
        <v>77.124183006535958</v>
      </c>
      <c r="O31" s="2">
        <f>N30/O30*100</f>
        <v>57.931034482758626</v>
      </c>
      <c r="R31" s="2"/>
      <c r="S31" s="2">
        <f>R30/S30*100</f>
        <v>67.164179104477611</v>
      </c>
      <c r="AC31" t="s">
        <v>5</v>
      </c>
      <c r="AD31" s="2">
        <f>STDEV(AD23:AD28)</f>
        <v>5.9683212502158227</v>
      </c>
      <c r="AE31" s="2">
        <f t="shared" ref="AE31:AF31" si="4">STDEV(AE23:AE28)</f>
        <v>12.974917224728415</v>
      </c>
      <c r="AF31" s="2">
        <f t="shared" si="4"/>
        <v>7.9180449357444065</v>
      </c>
    </row>
    <row r="32" spans="1:33">
      <c r="AC32" t="s">
        <v>54</v>
      </c>
      <c r="AD32">
        <f>STDEV(AD23:AD28)/SQRT(COUNT(AD23:AD28))</f>
        <v>2.4365569473397555</v>
      </c>
      <c r="AE32">
        <f t="shared" ref="AE32:AF32" si="5">STDEV(AE23:AE28)/SQRT(COUNT(AE23:AE28))</f>
        <v>5.2969877759055057</v>
      </c>
      <c r="AF32">
        <f t="shared" si="5"/>
        <v>3.2325283088337025</v>
      </c>
    </row>
    <row r="34" spans="1:32">
      <c r="AC34" t="s">
        <v>44</v>
      </c>
      <c r="AD34">
        <f>FTEST(AD8:AD13,AD23:AD28)</f>
        <v>0.67616547473782307</v>
      </c>
      <c r="AE34">
        <f>FTEST(AE8:AE13,AE23:AE28)</f>
        <v>6.6973312197538173E-2</v>
      </c>
      <c r="AF34">
        <f>FTEST(AF8:AF13,AF23:AF28)</f>
        <v>0.47916380876278569</v>
      </c>
    </row>
    <row r="35" spans="1:32">
      <c r="B35" t="s">
        <v>0</v>
      </c>
      <c r="C35" t="s">
        <v>1</v>
      </c>
      <c r="D35" t="s">
        <v>2</v>
      </c>
      <c r="F35" t="s">
        <v>0</v>
      </c>
      <c r="G35" t="s">
        <v>1</v>
      </c>
      <c r="H35" t="s">
        <v>2</v>
      </c>
      <c r="J35" t="s">
        <v>0</v>
      </c>
      <c r="K35" t="s">
        <v>1</v>
      </c>
      <c r="L35" t="s">
        <v>2</v>
      </c>
      <c r="N35" t="s">
        <v>0</v>
      </c>
      <c r="O35" t="s">
        <v>1</v>
      </c>
      <c r="P35" t="s">
        <v>2</v>
      </c>
      <c r="R35" t="s">
        <v>0</v>
      </c>
      <c r="S35" t="s">
        <v>1</v>
      </c>
      <c r="T35" s="1" t="s">
        <v>2</v>
      </c>
      <c r="AC35" t="s">
        <v>45</v>
      </c>
      <c r="AD35">
        <f>TTEST(AD8:AD14,AD23:AD29,2,2)</f>
        <v>0.33748488574229207</v>
      </c>
      <c r="AE35">
        <f>TTEST(AE8:AE14,AE23:AE29,2,2)</f>
        <v>6.2587708900289172E-3</v>
      </c>
      <c r="AF35">
        <f>TTEST(AF8:AF14,AF23:AF29,2,2)</f>
        <v>8.3119840829309725E-3</v>
      </c>
    </row>
    <row r="36" spans="1:32">
      <c r="A36" t="s">
        <v>16</v>
      </c>
      <c r="B36">
        <v>8</v>
      </c>
      <c r="C36">
        <v>14</v>
      </c>
      <c r="E36" t="s">
        <v>17</v>
      </c>
      <c r="F36">
        <v>14</v>
      </c>
      <c r="G36">
        <v>18</v>
      </c>
      <c r="H36">
        <v>1</v>
      </c>
      <c r="I36" t="s">
        <v>18</v>
      </c>
      <c r="J36">
        <v>14</v>
      </c>
      <c r="K36">
        <v>16</v>
      </c>
      <c r="M36" t="s">
        <v>19</v>
      </c>
      <c r="N36">
        <v>14</v>
      </c>
      <c r="O36">
        <v>16</v>
      </c>
      <c r="Q36" t="s">
        <v>20</v>
      </c>
      <c r="R36">
        <v>12</v>
      </c>
      <c r="S36">
        <v>19</v>
      </c>
    </row>
    <row r="37" spans="1:32">
      <c r="A37">
        <v>2</v>
      </c>
      <c r="B37">
        <v>10</v>
      </c>
      <c r="C37">
        <v>16</v>
      </c>
      <c r="D37">
        <v>1</v>
      </c>
      <c r="E37">
        <v>2</v>
      </c>
      <c r="F37">
        <v>17</v>
      </c>
      <c r="G37">
        <v>26</v>
      </c>
      <c r="I37">
        <v>2</v>
      </c>
      <c r="J37">
        <v>20</v>
      </c>
      <c r="K37">
        <v>20</v>
      </c>
      <c r="M37">
        <v>2</v>
      </c>
      <c r="N37">
        <v>14</v>
      </c>
      <c r="O37">
        <v>18</v>
      </c>
      <c r="Q37">
        <v>2</v>
      </c>
      <c r="R37">
        <v>17</v>
      </c>
      <c r="S37">
        <v>24</v>
      </c>
    </row>
    <row r="38" spans="1:32">
      <c r="A38">
        <v>3</v>
      </c>
      <c r="B38">
        <v>15</v>
      </c>
      <c r="C38">
        <v>22</v>
      </c>
      <c r="E38">
        <v>3</v>
      </c>
      <c r="F38">
        <v>16</v>
      </c>
      <c r="G38">
        <v>22</v>
      </c>
      <c r="I38">
        <v>3</v>
      </c>
      <c r="J38">
        <v>16</v>
      </c>
      <c r="K38">
        <v>19</v>
      </c>
      <c r="M38">
        <v>3</v>
      </c>
      <c r="N38">
        <v>26</v>
      </c>
      <c r="O38">
        <v>33</v>
      </c>
      <c r="P38">
        <v>1</v>
      </c>
      <c r="Q38">
        <v>3</v>
      </c>
      <c r="R38">
        <v>23</v>
      </c>
      <c r="S38">
        <v>26</v>
      </c>
    </row>
    <row r="39" spans="1:32">
      <c r="A39">
        <v>4</v>
      </c>
      <c r="B39">
        <v>8</v>
      </c>
      <c r="C39">
        <v>17</v>
      </c>
      <c r="E39">
        <v>4</v>
      </c>
      <c r="F39">
        <v>13</v>
      </c>
      <c r="G39">
        <v>21</v>
      </c>
      <c r="H39">
        <v>1</v>
      </c>
      <c r="I39">
        <v>4</v>
      </c>
      <c r="J39">
        <v>24</v>
      </c>
      <c r="K39">
        <v>27</v>
      </c>
      <c r="M39">
        <v>4</v>
      </c>
      <c r="N39">
        <v>18</v>
      </c>
      <c r="O39">
        <v>20</v>
      </c>
      <c r="Q39">
        <v>4</v>
      </c>
      <c r="R39">
        <v>21</v>
      </c>
      <c r="S39">
        <v>24</v>
      </c>
    </row>
    <row r="40" spans="1:32">
      <c r="A40">
        <v>5</v>
      </c>
      <c r="B40">
        <v>1</v>
      </c>
      <c r="C40">
        <v>14</v>
      </c>
      <c r="E40">
        <v>5</v>
      </c>
      <c r="F40">
        <v>14</v>
      </c>
      <c r="G40">
        <v>22</v>
      </c>
      <c r="I40">
        <v>5</v>
      </c>
      <c r="J40">
        <v>15</v>
      </c>
      <c r="K40">
        <v>21</v>
      </c>
      <c r="M40">
        <v>5</v>
      </c>
      <c r="N40">
        <v>21</v>
      </c>
      <c r="O40">
        <v>23</v>
      </c>
      <c r="Q40">
        <v>5</v>
      </c>
      <c r="R40">
        <v>20</v>
      </c>
      <c r="S40">
        <v>30</v>
      </c>
    </row>
    <row r="41" spans="1:32">
      <c r="A41">
        <v>6</v>
      </c>
      <c r="B41">
        <v>10</v>
      </c>
      <c r="C41">
        <v>18</v>
      </c>
      <c r="E41">
        <v>6</v>
      </c>
      <c r="F41">
        <v>14</v>
      </c>
      <c r="G41">
        <v>24</v>
      </c>
      <c r="I41">
        <v>6</v>
      </c>
      <c r="J41">
        <v>22</v>
      </c>
      <c r="K41">
        <v>25</v>
      </c>
      <c r="M41">
        <v>6</v>
      </c>
      <c r="N41">
        <v>14</v>
      </c>
      <c r="O41">
        <v>20</v>
      </c>
      <c r="Q41">
        <v>6</v>
      </c>
      <c r="R41">
        <v>20</v>
      </c>
      <c r="S41">
        <v>27</v>
      </c>
    </row>
    <row r="42" spans="1:32">
      <c r="A42">
        <v>7</v>
      </c>
      <c r="E42">
        <v>7</v>
      </c>
      <c r="I42">
        <v>7</v>
      </c>
      <c r="M42">
        <v>7</v>
      </c>
      <c r="Q42">
        <v>7</v>
      </c>
    </row>
    <row r="43" spans="1:32">
      <c r="A43">
        <v>8</v>
      </c>
      <c r="E43">
        <v>8</v>
      </c>
      <c r="I43">
        <v>8</v>
      </c>
      <c r="M43">
        <v>8</v>
      </c>
      <c r="Q43">
        <v>8</v>
      </c>
    </row>
    <row r="44" spans="1:32">
      <c r="A44">
        <v>9</v>
      </c>
      <c r="E44">
        <v>9</v>
      </c>
      <c r="I44">
        <v>9</v>
      </c>
      <c r="M44">
        <v>9</v>
      </c>
      <c r="Q44">
        <v>9</v>
      </c>
    </row>
    <row r="45" spans="1:32">
      <c r="A45">
        <v>10</v>
      </c>
      <c r="E45">
        <v>10</v>
      </c>
      <c r="I45">
        <v>10</v>
      </c>
      <c r="M45">
        <v>10</v>
      </c>
      <c r="Q45">
        <v>10</v>
      </c>
    </row>
    <row r="46" spans="1:32">
      <c r="B46">
        <f>SUM(B36:B45)</f>
        <v>52</v>
      </c>
      <c r="C46">
        <f>SUM(C36:C45)</f>
        <v>101</v>
      </c>
      <c r="D46">
        <f>SUM(D36:D45)</f>
        <v>1</v>
      </c>
      <c r="F46">
        <f>SUM(F36:F45)</f>
        <v>88</v>
      </c>
      <c r="G46">
        <f>SUM(G36:G45)</f>
        <v>133</v>
      </c>
      <c r="H46">
        <f>SUM(H36:H45)</f>
        <v>2</v>
      </c>
      <c r="J46">
        <f>SUM(J36:J45)</f>
        <v>111</v>
      </c>
      <c r="K46">
        <f>SUM(K36:K45)</f>
        <v>128</v>
      </c>
      <c r="L46">
        <f>SUM(L36:L45)</f>
        <v>0</v>
      </c>
      <c r="N46">
        <f>SUM(N36:N45)</f>
        <v>107</v>
      </c>
      <c r="O46">
        <f>SUM(O36:O45)</f>
        <v>130</v>
      </c>
      <c r="P46">
        <f>SUM(P36:P45)</f>
        <v>1</v>
      </c>
      <c r="R46">
        <f>SUM(R36:R45)</f>
        <v>113</v>
      </c>
      <c r="S46">
        <f>SUM(S36:S45)</f>
        <v>150</v>
      </c>
      <c r="T46">
        <f>SUM(T36:T45)</f>
        <v>0</v>
      </c>
    </row>
    <row r="47" spans="1:32">
      <c r="C47" s="2">
        <f>B46/C46*100</f>
        <v>51.485148514851488</v>
      </c>
      <c r="G47" s="2">
        <f>F46/G46*100</f>
        <v>66.165413533834581</v>
      </c>
      <c r="K47" s="2">
        <f>J46/K46*100</f>
        <v>86.71875</v>
      </c>
      <c r="O47" s="2">
        <f>N46/O46*100</f>
        <v>82.307692307692307</v>
      </c>
      <c r="R47" s="2"/>
      <c r="S47" s="2">
        <f>R46/S46*100</f>
        <v>75.333333333333329</v>
      </c>
    </row>
    <row r="50" spans="1:20">
      <c r="B50" t="s">
        <v>0</v>
      </c>
      <c r="C50" t="s">
        <v>1</v>
      </c>
      <c r="D50" t="s">
        <v>2</v>
      </c>
      <c r="F50" t="s">
        <v>0</v>
      </c>
      <c r="G50" t="s">
        <v>1</v>
      </c>
      <c r="H50" t="s">
        <v>2</v>
      </c>
      <c r="J50" t="s">
        <v>0</v>
      </c>
      <c r="K50" t="s">
        <v>1</v>
      </c>
      <c r="L50" t="s">
        <v>2</v>
      </c>
      <c r="N50" t="s">
        <v>0</v>
      </c>
      <c r="O50" t="s">
        <v>1</v>
      </c>
      <c r="P50" t="s">
        <v>2</v>
      </c>
      <c r="R50" t="s">
        <v>0</v>
      </c>
      <c r="S50" t="s">
        <v>1</v>
      </c>
      <c r="T50" s="1" t="s">
        <v>2</v>
      </c>
    </row>
    <row r="51" spans="1:20">
      <c r="A51" t="s">
        <v>21</v>
      </c>
      <c r="B51">
        <v>6</v>
      </c>
      <c r="C51">
        <v>10</v>
      </c>
      <c r="E51" t="s">
        <v>22</v>
      </c>
      <c r="F51">
        <v>5</v>
      </c>
      <c r="G51">
        <v>16</v>
      </c>
      <c r="I51" t="s">
        <v>23</v>
      </c>
      <c r="J51">
        <v>13</v>
      </c>
      <c r="K51">
        <v>17</v>
      </c>
    </row>
    <row r="52" spans="1:20">
      <c r="A52">
        <v>2</v>
      </c>
      <c r="B52">
        <v>18</v>
      </c>
      <c r="C52">
        <v>18</v>
      </c>
      <c r="E52">
        <v>2</v>
      </c>
      <c r="F52">
        <v>18</v>
      </c>
      <c r="G52">
        <v>28</v>
      </c>
      <c r="I52">
        <v>2</v>
      </c>
      <c r="J52">
        <v>11</v>
      </c>
      <c r="K52">
        <v>16</v>
      </c>
    </row>
    <row r="53" spans="1:20">
      <c r="A53">
        <v>3</v>
      </c>
      <c r="B53">
        <v>17</v>
      </c>
      <c r="C53">
        <v>18</v>
      </c>
      <c r="E53">
        <v>3</v>
      </c>
      <c r="F53">
        <v>21</v>
      </c>
      <c r="G53">
        <v>28</v>
      </c>
      <c r="H53">
        <v>1</v>
      </c>
      <c r="I53">
        <v>3</v>
      </c>
      <c r="J53">
        <v>24</v>
      </c>
      <c r="K53">
        <v>28</v>
      </c>
    </row>
    <row r="54" spans="1:20">
      <c r="A54">
        <v>4</v>
      </c>
      <c r="B54">
        <v>9</v>
      </c>
      <c r="C54">
        <v>10</v>
      </c>
      <c r="E54">
        <v>4</v>
      </c>
      <c r="F54">
        <v>17</v>
      </c>
      <c r="G54">
        <v>18</v>
      </c>
      <c r="I54">
        <v>4</v>
      </c>
      <c r="J54">
        <v>21</v>
      </c>
      <c r="K54">
        <v>30</v>
      </c>
    </row>
    <row r="55" spans="1:20">
      <c r="A55">
        <v>5</v>
      </c>
      <c r="B55">
        <v>8</v>
      </c>
      <c r="C55">
        <v>11</v>
      </c>
      <c r="E55">
        <v>5</v>
      </c>
      <c r="F55">
        <v>8</v>
      </c>
      <c r="G55">
        <v>15</v>
      </c>
      <c r="I55">
        <v>5</v>
      </c>
      <c r="J55">
        <v>17</v>
      </c>
      <c r="K55">
        <v>21</v>
      </c>
    </row>
    <row r="56" spans="1:20">
      <c r="A56">
        <v>6</v>
      </c>
      <c r="B56">
        <v>12</v>
      </c>
      <c r="C56">
        <v>13</v>
      </c>
      <c r="E56">
        <v>6</v>
      </c>
      <c r="F56">
        <v>19</v>
      </c>
      <c r="G56">
        <v>22</v>
      </c>
      <c r="I56">
        <v>6</v>
      </c>
      <c r="J56">
        <v>18</v>
      </c>
      <c r="K56">
        <v>22</v>
      </c>
    </row>
    <row r="57" spans="1:20">
      <c r="A57">
        <v>7</v>
      </c>
      <c r="E57">
        <v>7</v>
      </c>
      <c r="I57">
        <v>7</v>
      </c>
    </row>
    <row r="58" spans="1:20">
      <c r="A58">
        <v>8</v>
      </c>
      <c r="E58">
        <v>8</v>
      </c>
      <c r="I58">
        <v>8</v>
      </c>
    </row>
    <row r="59" spans="1:20">
      <c r="A59">
        <v>9</v>
      </c>
      <c r="E59">
        <v>9</v>
      </c>
      <c r="I59">
        <v>9</v>
      </c>
    </row>
    <row r="60" spans="1:20">
      <c r="A60">
        <v>10</v>
      </c>
      <c r="E60">
        <v>10</v>
      </c>
      <c r="I60">
        <v>10</v>
      </c>
    </row>
    <row r="61" spans="1:20">
      <c r="B61">
        <f>SUM(B51:B60)</f>
        <v>70</v>
      </c>
      <c r="C61">
        <f>SUM(C51:C60)</f>
        <v>80</v>
      </c>
      <c r="D61">
        <f>SUM(D51:D60)</f>
        <v>0</v>
      </c>
      <c r="F61">
        <f>SUM(F51:F60)</f>
        <v>88</v>
      </c>
      <c r="G61">
        <f>SUM(G51:G60)</f>
        <v>127</v>
      </c>
      <c r="H61">
        <f>SUM(H51:H60)</f>
        <v>1</v>
      </c>
      <c r="J61">
        <f>SUM(J51:J60)</f>
        <v>104</v>
      </c>
      <c r="K61">
        <f>SUM(K51:K60)</f>
        <v>134</v>
      </c>
      <c r="L61">
        <f>SUM(L51:L60)</f>
        <v>0</v>
      </c>
    </row>
    <row r="62" spans="1:20">
      <c r="C62" s="2">
        <f>B61/C61*100</f>
        <v>87.5</v>
      </c>
      <c r="G62" s="2">
        <f>F61/G61*100</f>
        <v>69.29133858267717</v>
      </c>
      <c r="K62" s="2">
        <f>J61/K61*100</f>
        <v>77.611940298507463</v>
      </c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8C92-F111-F544-A1E3-6B1D2F336B8C}">
  <dimension ref="A4:AJ62"/>
  <sheetViews>
    <sheetView tabSelected="1" topLeftCell="L1" workbookViewId="0">
      <selection activeCell="W7" sqref="W7"/>
    </sheetView>
  </sheetViews>
  <sheetFormatPr baseColWidth="10" defaultColWidth="11.1640625" defaultRowHeight="16"/>
  <cols>
    <col min="23" max="23" width="20.83203125" customWidth="1"/>
    <col min="29" max="29" width="15" customWidth="1"/>
  </cols>
  <sheetData>
    <row r="4" spans="1:36">
      <c r="B4" t="s">
        <v>0</v>
      </c>
      <c r="C4" t="s">
        <v>1</v>
      </c>
      <c r="D4" t="s">
        <v>2</v>
      </c>
      <c r="F4" t="s">
        <v>0</v>
      </c>
      <c r="G4" t="s">
        <v>1</v>
      </c>
      <c r="H4" t="s">
        <v>2</v>
      </c>
      <c r="J4" t="s">
        <v>0</v>
      </c>
      <c r="K4" t="s">
        <v>1</v>
      </c>
      <c r="L4" t="s">
        <v>2</v>
      </c>
      <c r="N4" t="s">
        <v>0</v>
      </c>
      <c r="O4" t="s">
        <v>1</v>
      </c>
      <c r="P4" t="s">
        <v>2</v>
      </c>
      <c r="R4" t="s">
        <v>0</v>
      </c>
      <c r="S4" t="s">
        <v>1</v>
      </c>
      <c r="T4" t="s">
        <v>2</v>
      </c>
    </row>
    <row r="5" spans="1:36">
      <c r="A5" t="s">
        <v>55</v>
      </c>
      <c r="B5">
        <v>0</v>
      </c>
      <c r="C5">
        <v>20</v>
      </c>
      <c r="E5" t="s">
        <v>56</v>
      </c>
      <c r="F5">
        <v>0</v>
      </c>
      <c r="G5">
        <v>33</v>
      </c>
      <c r="I5" t="s">
        <v>57</v>
      </c>
      <c r="J5">
        <v>0</v>
      </c>
      <c r="K5">
        <v>26</v>
      </c>
      <c r="M5" t="s">
        <v>58</v>
      </c>
      <c r="N5">
        <v>2</v>
      </c>
      <c r="O5">
        <v>18</v>
      </c>
      <c r="Q5" t="s">
        <v>59</v>
      </c>
      <c r="R5">
        <v>2</v>
      </c>
      <c r="S5">
        <v>29</v>
      </c>
      <c r="X5" t="s">
        <v>3</v>
      </c>
      <c r="Y5" t="s">
        <v>35</v>
      </c>
      <c r="Z5" t="s">
        <v>36</v>
      </c>
    </row>
    <row r="6" spans="1:36">
      <c r="A6">
        <v>2</v>
      </c>
      <c r="B6">
        <v>0</v>
      </c>
      <c r="C6">
        <v>24</v>
      </c>
      <c r="E6">
        <v>2</v>
      </c>
      <c r="F6">
        <v>1</v>
      </c>
      <c r="G6">
        <v>23</v>
      </c>
      <c r="I6">
        <v>2</v>
      </c>
      <c r="J6">
        <v>0</v>
      </c>
      <c r="K6">
        <v>23</v>
      </c>
      <c r="M6">
        <v>2</v>
      </c>
      <c r="N6">
        <v>2</v>
      </c>
      <c r="O6">
        <v>22</v>
      </c>
      <c r="P6">
        <v>2</v>
      </c>
      <c r="Q6">
        <v>2</v>
      </c>
      <c r="R6">
        <v>2</v>
      </c>
      <c r="S6">
        <v>22</v>
      </c>
      <c r="V6" s="4" t="s">
        <v>55</v>
      </c>
      <c r="W6" t="s">
        <v>49</v>
      </c>
      <c r="X6">
        <v>3.8167938931297711</v>
      </c>
      <c r="Y6">
        <v>34.4</v>
      </c>
      <c r="Z6">
        <v>67.424242424242422</v>
      </c>
      <c r="AC6" t="s">
        <v>24</v>
      </c>
    </row>
    <row r="7" spans="1:36">
      <c r="A7">
        <v>3</v>
      </c>
      <c r="B7">
        <v>2</v>
      </c>
      <c r="C7">
        <v>23</v>
      </c>
      <c r="D7">
        <v>1</v>
      </c>
      <c r="E7">
        <v>3</v>
      </c>
      <c r="F7">
        <v>1</v>
      </c>
      <c r="G7">
        <v>21</v>
      </c>
      <c r="H7">
        <v>1</v>
      </c>
      <c r="I7">
        <v>3</v>
      </c>
      <c r="J7">
        <v>0</v>
      </c>
      <c r="K7">
        <v>22</v>
      </c>
      <c r="L7">
        <v>1</v>
      </c>
      <c r="M7">
        <v>3</v>
      </c>
      <c r="N7">
        <v>1</v>
      </c>
      <c r="O7">
        <v>23</v>
      </c>
      <c r="Q7">
        <v>3</v>
      </c>
      <c r="R7">
        <v>1</v>
      </c>
      <c r="S7">
        <v>21</v>
      </c>
      <c r="T7">
        <v>1</v>
      </c>
      <c r="V7" s="4" t="s">
        <v>56</v>
      </c>
      <c r="W7" t="s">
        <v>104</v>
      </c>
      <c r="X7">
        <v>5.5944055944055942</v>
      </c>
      <c r="Y7">
        <v>41.17647058823529</v>
      </c>
      <c r="Z7">
        <v>60.360360360360367</v>
      </c>
      <c r="AD7" t="s">
        <v>3</v>
      </c>
      <c r="AE7" t="s">
        <v>26</v>
      </c>
      <c r="AF7" t="s">
        <v>25</v>
      </c>
    </row>
    <row r="8" spans="1:36">
      <c r="A8">
        <v>4</v>
      </c>
      <c r="B8">
        <v>0</v>
      </c>
      <c r="C8">
        <v>21</v>
      </c>
      <c r="E8">
        <v>4</v>
      </c>
      <c r="F8">
        <v>2</v>
      </c>
      <c r="G8">
        <v>20</v>
      </c>
      <c r="I8">
        <v>4</v>
      </c>
      <c r="J8">
        <v>0</v>
      </c>
      <c r="K8">
        <v>20</v>
      </c>
      <c r="M8">
        <v>4</v>
      </c>
      <c r="N8">
        <v>0</v>
      </c>
      <c r="O8">
        <v>13</v>
      </c>
      <c r="Q8">
        <v>4</v>
      </c>
      <c r="R8">
        <v>1</v>
      </c>
      <c r="S8">
        <v>23</v>
      </c>
      <c r="V8" s="4" t="s">
        <v>57</v>
      </c>
      <c r="W8" t="s">
        <v>51</v>
      </c>
      <c r="X8">
        <v>0.68493150684931503</v>
      </c>
      <c r="Y8">
        <v>34.959349593495936</v>
      </c>
      <c r="Z8">
        <v>57.657657657657658</v>
      </c>
      <c r="AB8" t="s">
        <v>52</v>
      </c>
      <c r="AC8" t="s">
        <v>46</v>
      </c>
      <c r="AD8">
        <v>5.8479532163742682</v>
      </c>
      <c r="AE8">
        <v>64.457831325301214</v>
      </c>
      <c r="AF8">
        <v>86.71875</v>
      </c>
      <c r="AI8" t="s">
        <v>4</v>
      </c>
      <c r="AJ8" t="s">
        <v>5</v>
      </c>
    </row>
    <row r="9" spans="1:36">
      <c r="A9">
        <v>5</v>
      </c>
      <c r="B9">
        <v>3</v>
      </c>
      <c r="C9">
        <v>18</v>
      </c>
      <c r="E9">
        <v>5</v>
      </c>
      <c r="F9">
        <v>2</v>
      </c>
      <c r="G9">
        <v>24</v>
      </c>
      <c r="H9">
        <v>1</v>
      </c>
      <c r="I9">
        <v>5</v>
      </c>
      <c r="J9">
        <v>0</v>
      </c>
      <c r="K9">
        <v>25</v>
      </c>
      <c r="M9">
        <v>5</v>
      </c>
      <c r="N9">
        <v>1</v>
      </c>
      <c r="O9">
        <v>20</v>
      </c>
      <c r="Q9">
        <v>5</v>
      </c>
      <c r="R9">
        <v>0</v>
      </c>
      <c r="S9">
        <v>20</v>
      </c>
      <c r="V9" s="4" t="s">
        <v>58</v>
      </c>
      <c r="W9" t="s">
        <v>46</v>
      </c>
      <c r="X9">
        <v>6.0344827586206895</v>
      </c>
      <c r="Y9">
        <v>61.983471074380169</v>
      </c>
      <c r="Z9">
        <v>77.41935483870968</v>
      </c>
      <c r="AB9" t="s">
        <v>52</v>
      </c>
      <c r="AC9" t="s">
        <v>47</v>
      </c>
      <c r="AD9">
        <v>11.801242236024844</v>
      </c>
      <c r="AE9">
        <v>77.124183006535958</v>
      </c>
      <c r="AF9">
        <v>82.307692307692307</v>
      </c>
      <c r="AI9">
        <f t="shared" ref="AI9:AI16" si="0">AVERAGE(AD9:AH9)</f>
        <v>57.077705850084364</v>
      </c>
      <c r="AJ9">
        <v>0</v>
      </c>
    </row>
    <row r="10" spans="1:36">
      <c r="A10">
        <v>6</v>
      </c>
      <c r="B10">
        <v>0</v>
      </c>
      <c r="C10">
        <v>25</v>
      </c>
      <c r="E10">
        <v>6</v>
      </c>
      <c r="F10">
        <v>2</v>
      </c>
      <c r="G10">
        <v>22</v>
      </c>
      <c r="I10">
        <v>6</v>
      </c>
      <c r="J10">
        <v>1</v>
      </c>
      <c r="K10">
        <v>30</v>
      </c>
      <c r="M10">
        <v>6</v>
      </c>
      <c r="N10">
        <v>1</v>
      </c>
      <c r="O10">
        <v>20</v>
      </c>
      <c r="Q10">
        <v>6</v>
      </c>
      <c r="R10">
        <v>0</v>
      </c>
      <c r="S10">
        <v>20</v>
      </c>
      <c r="V10" s="4" t="s">
        <v>59</v>
      </c>
      <c r="W10" t="s">
        <v>47</v>
      </c>
      <c r="X10">
        <v>4.4444444444444446</v>
      </c>
      <c r="Y10" s="2">
        <v>67.826086956521735</v>
      </c>
      <c r="Z10">
        <v>72.807017543859658</v>
      </c>
      <c r="AB10" t="s">
        <v>52</v>
      </c>
      <c r="AC10" t="s">
        <v>48</v>
      </c>
      <c r="AD10">
        <v>3.5714285714285712</v>
      </c>
      <c r="AE10">
        <v>67.164179104477611</v>
      </c>
      <c r="AF10">
        <v>87.5</v>
      </c>
      <c r="AG10" s="2"/>
      <c r="AH10" s="2"/>
      <c r="AI10">
        <f t="shared" si="0"/>
        <v>52.745202558635391</v>
      </c>
      <c r="AJ10">
        <f t="shared" ref="AJ10:AJ15" si="1">STDEV(AD10:AH10)</f>
        <v>43.782775597058325</v>
      </c>
    </row>
    <row r="11" spans="1:36">
      <c r="A11">
        <v>7</v>
      </c>
      <c r="E11">
        <v>7</v>
      </c>
      <c r="I11">
        <v>7</v>
      </c>
      <c r="M11">
        <v>7</v>
      </c>
      <c r="Q11">
        <v>7</v>
      </c>
      <c r="V11" s="4" t="s">
        <v>60</v>
      </c>
      <c r="W11" t="s">
        <v>48</v>
      </c>
      <c r="X11">
        <v>16.058394160583941</v>
      </c>
      <c r="Y11" s="2">
        <v>65.625</v>
      </c>
      <c r="Z11">
        <v>79.090909090909093</v>
      </c>
      <c r="AC11" t="s">
        <v>4</v>
      </c>
      <c r="AD11" s="2">
        <f>AVERAGE(AD8:AD10)</f>
        <v>7.0735413412758943</v>
      </c>
      <c r="AE11" s="2">
        <f>AVERAGE(AE8:AE10)</f>
        <v>69.582064478771599</v>
      </c>
      <c r="AF11" s="2">
        <f>AVERAGE(AF8:AF10)</f>
        <v>85.508814102564102</v>
      </c>
      <c r="AG11" s="2"/>
      <c r="AH11" s="2"/>
      <c r="AI11">
        <f t="shared" si="0"/>
        <v>54.054806640870538</v>
      </c>
      <c r="AJ11">
        <f t="shared" si="1"/>
        <v>41.458953258107158</v>
      </c>
    </row>
    <row r="12" spans="1:36">
      <c r="A12">
        <v>8</v>
      </c>
      <c r="E12">
        <v>8</v>
      </c>
      <c r="I12">
        <v>8</v>
      </c>
      <c r="M12">
        <v>8</v>
      </c>
      <c r="Q12">
        <v>8</v>
      </c>
      <c r="AC12" t="s">
        <v>42</v>
      </c>
      <c r="AD12" s="2">
        <f>STDEV(AD8:AD10)</f>
        <v>4.249589148072884</v>
      </c>
      <c r="AE12" s="2">
        <f t="shared" ref="AE12:AF12" si="2">STDEV(AE8:AE10)</f>
        <v>6.6703630703731651</v>
      </c>
      <c r="AF12" s="2">
        <f t="shared" si="2"/>
        <v>2.7996380926518736</v>
      </c>
      <c r="AG12" s="2"/>
      <c r="AH12" s="2"/>
      <c r="AI12">
        <f t="shared" si="0"/>
        <v>4.5731967703659739</v>
      </c>
      <c r="AJ12">
        <f t="shared" si="1"/>
        <v>1.9555483586946945</v>
      </c>
    </row>
    <row r="13" spans="1:36">
      <c r="A13">
        <v>9</v>
      </c>
      <c r="E13">
        <v>9</v>
      </c>
      <c r="I13">
        <v>9</v>
      </c>
      <c r="M13">
        <v>9</v>
      </c>
      <c r="Q13">
        <v>9</v>
      </c>
      <c r="AD13" s="2"/>
      <c r="AF13" s="2"/>
      <c r="AG13" s="2"/>
      <c r="AH13" s="2"/>
      <c r="AI13" t="e">
        <f t="shared" si="0"/>
        <v>#DIV/0!</v>
      </c>
      <c r="AJ13" t="e">
        <f t="shared" si="1"/>
        <v>#DIV/0!</v>
      </c>
    </row>
    <row r="14" spans="1:36">
      <c r="A14">
        <v>10</v>
      </c>
      <c r="E14">
        <v>10</v>
      </c>
      <c r="I14">
        <v>10</v>
      </c>
      <c r="M14">
        <v>10</v>
      </c>
      <c r="Q14">
        <v>10</v>
      </c>
      <c r="AF14" s="2"/>
      <c r="AG14" s="2"/>
      <c r="AH14" s="2"/>
      <c r="AI14" t="e">
        <f t="shared" si="0"/>
        <v>#DIV/0!</v>
      </c>
      <c r="AJ14" t="e">
        <f t="shared" si="1"/>
        <v>#DIV/0!</v>
      </c>
    </row>
    <row r="15" spans="1:36">
      <c r="B15">
        <f>SUM(B5:B14)</f>
        <v>5</v>
      </c>
      <c r="C15">
        <f>SUM(C5:C14)</f>
        <v>131</v>
      </c>
      <c r="D15">
        <f>SUM(D5:D14)</f>
        <v>1</v>
      </c>
      <c r="F15">
        <f>SUM(F5:F14)</f>
        <v>8</v>
      </c>
      <c r="G15">
        <f>SUM(G5:G14)</f>
        <v>143</v>
      </c>
      <c r="H15">
        <f>SUM(H5:H14)</f>
        <v>2</v>
      </c>
      <c r="J15">
        <f>SUM(J5:J14)</f>
        <v>1</v>
      </c>
      <c r="K15">
        <f>SUM(K5:K14)</f>
        <v>146</v>
      </c>
      <c r="L15">
        <f>SUM(L5:L14)</f>
        <v>1</v>
      </c>
      <c r="N15">
        <f>SUM(N5:N14)</f>
        <v>7</v>
      </c>
      <c r="O15">
        <f>SUM(O5:O14)</f>
        <v>116</v>
      </c>
      <c r="P15">
        <f>SUM(P5:P14)</f>
        <v>2</v>
      </c>
      <c r="R15">
        <f>SUM(R5:R14)</f>
        <v>6</v>
      </c>
      <c r="S15">
        <f>SUM(S5:S14)</f>
        <v>135</v>
      </c>
      <c r="T15">
        <f>SUM(T5:T14)</f>
        <v>1</v>
      </c>
      <c r="AF15" s="2"/>
      <c r="AI15" t="e">
        <f t="shared" si="0"/>
        <v>#DIV/0!</v>
      </c>
      <c r="AJ15" t="e">
        <f t="shared" si="1"/>
        <v>#DIV/0!</v>
      </c>
    </row>
    <row r="16" spans="1:36">
      <c r="C16" s="2">
        <f>B15/C15*100</f>
        <v>3.8167938931297711</v>
      </c>
      <c r="G16" s="2">
        <f>F15/G15*100</f>
        <v>5.5944055944055942</v>
      </c>
      <c r="K16" s="2">
        <f>J15/K15*100</f>
        <v>0.68493150684931503</v>
      </c>
      <c r="O16" s="2">
        <f>N15/O15*100</f>
        <v>6.0344827586206895</v>
      </c>
      <c r="S16" s="2">
        <f>R15/S15*100</f>
        <v>4.4444444444444446</v>
      </c>
      <c r="AD16" s="2"/>
      <c r="AF16" s="2"/>
      <c r="AG16" s="2"/>
      <c r="AH16" s="2"/>
      <c r="AI16" t="e">
        <f t="shared" si="0"/>
        <v>#DIV/0!</v>
      </c>
      <c r="AJ16">
        <v>0</v>
      </c>
    </row>
    <row r="17" spans="1:33">
      <c r="AC17" s="3"/>
      <c r="AD17" s="2"/>
      <c r="AF17" s="2"/>
      <c r="AG17" s="2"/>
    </row>
    <row r="18" spans="1:33">
      <c r="AC18" s="3"/>
    </row>
    <row r="19" spans="1:33">
      <c r="B19" t="s">
        <v>0</v>
      </c>
      <c r="C19" t="s">
        <v>1</v>
      </c>
      <c r="D19" t="s">
        <v>2</v>
      </c>
      <c r="F19" t="s">
        <v>0</v>
      </c>
      <c r="G19" t="s">
        <v>1</v>
      </c>
      <c r="H19" t="s">
        <v>2</v>
      </c>
      <c r="J19" t="s">
        <v>0</v>
      </c>
      <c r="K19" t="s">
        <v>1</v>
      </c>
      <c r="L19" t="s">
        <v>2</v>
      </c>
      <c r="N19" t="s">
        <v>0</v>
      </c>
      <c r="O19" t="s">
        <v>1</v>
      </c>
      <c r="P19" t="s">
        <v>2</v>
      </c>
      <c r="R19" t="s">
        <v>0</v>
      </c>
      <c r="S19" t="s">
        <v>1</v>
      </c>
      <c r="T19" t="s">
        <v>2</v>
      </c>
    </row>
    <row r="20" spans="1:33">
      <c r="A20" t="s">
        <v>60</v>
      </c>
      <c r="B20">
        <v>2</v>
      </c>
      <c r="C20">
        <v>18</v>
      </c>
      <c r="E20" t="s">
        <v>61</v>
      </c>
      <c r="F20">
        <v>5</v>
      </c>
      <c r="G20">
        <v>19</v>
      </c>
      <c r="H20">
        <v>1</v>
      </c>
      <c r="I20" t="s">
        <v>62</v>
      </c>
      <c r="J20">
        <v>8</v>
      </c>
      <c r="K20">
        <v>16</v>
      </c>
      <c r="M20" t="s">
        <v>63</v>
      </c>
      <c r="N20">
        <v>6</v>
      </c>
      <c r="O20">
        <v>17</v>
      </c>
      <c r="Q20" t="s">
        <v>64</v>
      </c>
      <c r="R20">
        <v>9</v>
      </c>
      <c r="S20">
        <v>15</v>
      </c>
      <c r="T20">
        <v>1</v>
      </c>
    </row>
    <row r="21" spans="1:33">
      <c r="A21">
        <v>2</v>
      </c>
      <c r="B21">
        <v>5</v>
      </c>
      <c r="C21">
        <v>26</v>
      </c>
      <c r="E21">
        <v>2</v>
      </c>
      <c r="F21">
        <v>7</v>
      </c>
      <c r="G21">
        <v>21</v>
      </c>
      <c r="I21">
        <v>2</v>
      </c>
      <c r="J21">
        <v>10</v>
      </c>
      <c r="K21">
        <v>21</v>
      </c>
      <c r="M21">
        <v>2</v>
      </c>
      <c r="N21">
        <v>8</v>
      </c>
      <c r="O21">
        <v>19</v>
      </c>
      <c r="Q21">
        <v>2</v>
      </c>
      <c r="R21">
        <v>10</v>
      </c>
      <c r="S21">
        <v>20</v>
      </c>
      <c r="AC21" t="s">
        <v>27</v>
      </c>
    </row>
    <row r="22" spans="1:33">
      <c r="A22">
        <v>3</v>
      </c>
      <c r="B22">
        <v>6</v>
      </c>
      <c r="C22">
        <v>29</v>
      </c>
      <c r="E22">
        <v>3</v>
      </c>
      <c r="F22">
        <v>6</v>
      </c>
      <c r="G22">
        <v>16</v>
      </c>
      <c r="I22">
        <v>3</v>
      </c>
      <c r="J22">
        <v>3</v>
      </c>
      <c r="K22">
        <v>14</v>
      </c>
      <c r="M22">
        <v>3</v>
      </c>
      <c r="N22">
        <v>6</v>
      </c>
      <c r="O22">
        <v>18</v>
      </c>
      <c r="Q22">
        <v>3</v>
      </c>
      <c r="R22">
        <v>11</v>
      </c>
      <c r="S22">
        <v>23</v>
      </c>
    </row>
    <row r="23" spans="1:33">
      <c r="A23">
        <v>4</v>
      </c>
      <c r="B23">
        <v>2</v>
      </c>
      <c r="C23">
        <v>20</v>
      </c>
      <c r="E23">
        <v>4</v>
      </c>
      <c r="F23">
        <v>7</v>
      </c>
      <c r="G23">
        <v>20</v>
      </c>
      <c r="I23">
        <v>4</v>
      </c>
      <c r="J23">
        <v>6</v>
      </c>
      <c r="K23">
        <v>24</v>
      </c>
      <c r="M23">
        <v>4</v>
      </c>
      <c r="N23">
        <v>4</v>
      </c>
      <c r="O23">
        <v>16</v>
      </c>
      <c r="Q23">
        <v>4</v>
      </c>
      <c r="R23">
        <v>16</v>
      </c>
      <c r="S23">
        <v>21</v>
      </c>
      <c r="AB23" t="s">
        <v>52</v>
      </c>
      <c r="AC23" t="s">
        <v>49</v>
      </c>
      <c r="AD23">
        <v>0.80645161290322576</v>
      </c>
      <c r="AE23">
        <v>57.931034482758626</v>
      </c>
      <c r="AF23">
        <v>75.333333333333329</v>
      </c>
    </row>
    <row r="24" spans="1:33">
      <c r="A24">
        <v>5</v>
      </c>
      <c r="B24">
        <v>3</v>
      </c>
      <c r="C24">
        <v>25</v>
      </c>
      <c r="E24">
        <v>5</v>
      </c>
      <c r="F24">
        <v>7</v>
      </c>
      <c r="G24">
        <v>18</v>
      </c>
      <c r="I24">
        <v>5</v>
      </c>
      <c r="J24">
        <v>9</v>
      </c>
      <c r="K24">
        <v>20</v>
      </c>
      <c r="M24">
        <v>5</v>
      </c>
      <c r="N24">
        <v>9</v>
      </c>
      <c r="O24">
        <v>26</v>
      </c>
      <c r="Q24">
        <v>5</v>
      </c>
      <c r="R24">
        <v>16</v>
      </c>
      <c r="S24">
        <v>21</v>
      </c>
      <c r="AB24" t="s">
        <v>52</v>
      </c>
      <c r="AC24" t="s">
        <v>50</v>
      </c>
      <c r="AD24">
        <v>1.4814814814814816</v>
      </c>
      <c r="AE24" s="2">
        <v>51.485148514851488</v>
      </c>
      <c r="AF24">
        <v>69.29133858267717</v>
      </c>
    </row>
    <row r="25" spans="1:33">
      <c r="A25">
        <v>6</v>
      </c>
      <c r="B25">
        <v>4</v>
      </c>
      <c r="C25">
        <v>19</v>
      </c>
      <c r="E25">
        <v>6</v>
      </c>
      <c r="F25">
        <v>11</v>
      </c>
      <c r="G25">
        <v>31</v>
      </c>
      <c r="I25">
        <v>6</v>
      </c>
      <c r="J25">
        <v>13</v>
      </c>
      <c r="K25">
        <v>24</v>
      </c>
      <c r="M25">
        <v>6</v>
      </c>
      <c r="N25">
        <v>10</v>
      </c>
      <c r="O25">
        <v>27</v>
      </c>
      <c r="Q25">
        <v>6</v>
      </c>
      <c r="R25">
        <v>13</v>
      </c>
      <c r="S25">
        <v>21</v>
      </c>
      <c r="AB25" t="s">
        <v>52</v>
      </c>
      <c r="AC25" t="s">
        <v>51</v>
      </c>
      <c r="AD25">
        <v>16.315789473684212</v>
      </c>
      <c r="AE25" s="2">
        <v>66.165413533834581</v>
      </c>
      <c r="AF25">
        <v>77.611940298507463</v>
      </c>
    </row>
    <row r="26" spans="1:33">
      <c r="A26">
        <v>7</v>
      </c>
      <c r="E26">
        <v>7</v>
      </c>
      <c r="I26">
        <v>7</v>
      </c>
      <c r="M26">
        <v>7</v>
      </c>
      <c r="Q26">
        <v>7</v>
      </c>
      <c r="AC26" t="s">
        <v>43</v>
      </c>
      <c r="AD26" s="2">
        <f t="shared" ref="AD26:AF26" si="3">AVERAGE(AD23:AD25)</f>
        <v>6.2012408560229737</v>
      </c>
      <c r="AE26" s="2">
        <f t="shared" si="3"/>
        <v>58.527198843814894</v>
      </c>
      <c r="AF26" s="2">
        <f t="shared" si="3"/>
        <v>74.078870738172654</v>
      </c>
    </row>
    <row r="27" spans="1:33">
      <c r="A27">
        <v>8</v>
      </c>
      <c r="E27">
        <v>8</v>
      </c>
      <c r="I27">
        <v>8</v>
      </c>
      <c r="M27">
        <v>8</v>
      </c>
      <c r="Q27">
        <v>8</v>
      </c>
      <c r="AC27" t="s">
        <v>5</v>
      </c>
      <c r="AD27" s="2">
        <f t="shared" ref="AD27:AF27" si="4">STDEV(AD23:AD25)</f>
        <v>8.7659561164280788</v>
      </c>
      <c r="AE27" s="2">
        <f t="shared" si="4"/>
        <v>7.3582677456002097</v>
      </c>
      <c r="AF27" s="2">
        <f t="shared" si="4"/>
        <v>4.2998093597696219</v>
      </c>
    </row>
    <row r="28" spans="1:33">
      <c r="A28">
        <v>9</v>
      </c>
      <c r="E28">
        <v>9</v>
      </c>
      <c r="I28">
        <v>9</v>
      </c>
      <c r="M28">
        <v>9</v>
      </c>
      <c r="Q28">
        <v>9</v>
      </c>
      <c r="AC28" t="s">
        <v>44</v>
      </c>
      <c r="AD28">
        <f>FTEST(AD8:AD10,AD23:AD25)</f>
        <v>0.38058627331905864</v>
      </c>
      <c r="AE28">
        <f>FTEST(AE8:AE10,AE23:AE25)</f>
        <v>0.90216371352654612</v>
      </c>
      <c r="AF28">
        <f>FTEST(AF8:AF10,AF23:AF25)</f>
        <v>0.59544739162888149</v>
      </c>
    </row>
    <row r="29" spans="1:33">
      <c r="A29">
        <v>10</v>
      </c>
      <c r="E29">
        <v>10</v>
      </c>
      <c r="I29">
        <v>10</v>
      </c>
      <c r="M29">
        <v>10</v>
      </c>
      <c r="Q29">
        <v>10</v>
      </c>
      <c r="AC29" t="s">
        <v>45</v>
      </c>
      <c r="AD29">
        <f>TTEST(AD8:AD10,AD23:AD26,2,2)</f>
        <v>0.86022297779434609</v>
      </c>
      <c r="AE29">
        <f>TTEST(AE8:AE10,AE23:AE26,2,2)</f>
        <v>6.9397050468186269E-2</v>
      </c>
      <c r="AF29">
        <f>TTEST(AF8:AF10,AF23:AF26,2,2)</f>
        <v>5.7787125649154955E-3</v>
      </c>
    </row>
    <row r="30" spans="1:33">
      <c r="B30">
        <f>SUM(B20:B29)</f>
        <v>22</v>
      </c>
      <c r="C30">
        <f>SUM(C20:C29)</f>
        <v>137</v>
      </c>
      <c r="D30">
        <f>SUM(D20:D29)</f>
        <v>0</v>
      </c>
      <c r="F30">
        <f>SUM(F20:F29)</f>
        <v>43</v>
      </c>
      <c r="G30">
        <f>SUM(G20:G29)</f>
        <v>125</v>
      </c>
      <c r="H30">
        <f>SUM(H20:H29)</f>
        <v>1</v>
      </c>
      <c r="J30">
        <f>SUM(J20:J29)</f>
        <v>49</v>
      </c>
      <c r="K30">
        <f>SUM(K20:K29)</f>
        <v>119</v>
      </c>
      <c r="L30">
        <f>SUM(L20:L29)</f>
        <v>0</v>
      </c>
      <c r="N30">
        <f>SUM(N20:N29)</f>
        <v>43</v>
      </c>
      <c r="O30">
        <f>SUM(O20:O29)</f>
        <v>123</v>
      </c>
      <c r="P30">
        <f>SUM(P20:P29)</f>
        <v>0</v>
      </c>
      <c r="R30">
        <f>SUM(R20:R29)</f>
        <v>75</v>
      </c>
      <c r="S30">
        <f>SUM(S20:S29)</f>
        <v>121</v>
      </c>
      <c r="T30">
        <f>SUM(T20:T29)</f>
        <v>1</v>
      </c>
    </row>
    <row r="31" spans="1:33">
      <c r="C31" s="2">
        <f>B30/C30*100</f>
        <v>16.058394160583941</v>
      </c>
      <c r="G31" s="2">
        <f>F30/G30*100</f>
        <v>34.4</v>
      </c>
      <c r="K31" s="2">
        <f>J30/K30*100</f>
        <v>41.17647058823529</v>
      </c>
      <c r="O31" s="2">
        <f>N30/O30*100</f>
        <v>34.959349593495936</v>
      </c>
      <c r="S31" s="2">
        <f>R30/S30*100</f>
        <v>61.983471074380169</v>
      </c>
    </row>
    <row r="35" spans="1:20">
      <c r="B35" t="s">
        <v>0</v>
      </c>
      <c r="C35" t="s">
        <v>1</v>
      </c>
      <c r="D35" t="s">
        <v>2</v>
      </c>
      <c r="F35" t="s">
        <v>0</v>
      </c>
      <c r="G35" t="s">
        <v>1</v>
      </c>
      <c r="H35" t="s">
        <v>2</v>
      </c>
      <c r="J35" t="s">
        <v>0</v>
      </c>
      <c r="K35" t="s">
        <v>1</v>
      </c>
      <c r="L35" t="s">
        <v>2</v>
      </c>
      <c r="N35" t="s">
        <v>0</v>
      </c>
      <c r="O35" t="s">
        <v>1</v>
      </c>
      <c r="P35" t="s">
        <v>2</v>
      </c>
      <c r="R35" t="s">
        <v>0</v>
      </c>
      <c r="S35" t="s">
        <v>1</v>
      </c>
      <c r="T35" t="s">
        <v>2</v>
      </c>
    </row>
    <row r="36" spans="1:20">
      <c r="A36" t="s">
        <v>65</v>
      </c>
      <c r="B36">
        <v>11</v>
      </c>
      <c r="C36">
        <v>16</v>
      </c>
      <c r="E36" t="s">
        <v>66</v>
      </c>
      <c r="F36">
        <v>9</v>
      </c>
      <c r="G36">
        <v>19</v>
      </c>
      <c r="I36" t="s">
        <v>67</v>
      </c>
      <c r="J36">
        <v>14</v>
      </c>
      <c r="K36">
        <v>21</v>
      </c>
      <c r="M36" t="s">
        <v>68</v>
      </c>
      <c r="N36">
        <v>10</v>
      </c>
      <c r="O36">
        <v>16</v>
      </c>
      <c r="Q36" t="s">
        <v>69</v>
      </c>
      <c r="R36">
        <v>16</v>
      </c>
      <c r="S36">
        <v>20</v>
      </c>
    </row>
    <row r="37" spans="1:20">
      <c r="A37">
        <v>2</v>
      </c>
      <c r="B37">
        <v>16</v>
      </c>
      <c r="C37">
        <v>25</v>
      </c>
      <c r="E37">
        <v>2</v>
      </c>
      <c r="F37">
        <v>18</v>
      </c>
      <c r="G37">
        <v>27</v>
      </c>
      <c r="I37">
        <v>2</v>
      </c>
      <c r="J37">
        <v>16</v>
      </c>
      <c r="K37">
        <v>25</v>
      </c>
      <c r="M37">
        <v>2</v>
      </c>
      <c r="N37">
        <v>13</v>
      </c>
      <c r="O37">
        <v>17</v>
      </c>
      <c r="Q37">
        <v>2</v>
      </c>
      <c r="R37">
        <v>5</v>
      </c>
      <c r="S37">
        <v>19</v>
      </c>
      <c r="T37">
        <v>3</v>
      </c>
    </row>
    <row r="38" spans="1:20">
      <c r="A38">
        <v>3</v>
      </c>
      <c r="B38">
        <v>18</v>
      </c>
      <c r="C38">
        <v>26</v>
      </c>
      <c r="E38">
        <v>3</v>
      </c>
      <c r="F38">
        <v>15</v>
      </c>
      <c r="G38">
        <v>21</v>
      </c>
      <c r="I38">
        <v>3</v>
      </c>
      <c r="J38">
        <v>14</v>
      </c>
      <c r="K38">
        <v>22</v>
      </c>
      <c r="M38">
        <v>3</v>
      </c>
      <c r="N38">
        <v>15</v>
      </c>
      <c r="O38">
        <v>22</v>
      </c>
      <c r="Q38">
        <v>3</v>
      </c>
      <c r="R38">
        <v>11</v>
      </c>
      <c r="S38">
        <v>19</v>
      </c>
    </row>
    <row r="39" spans="1:20">
      <c r="A39">
        <v>4</v>
      </c>
      <c r="B39">
        <v>13</v>
      </c>
      <c r="C39">
        <v>17</v>
      </c>
      <c r="E39">
        <v>4</v>
      </c>
      <c r="F39">
        <v>17</v>
      </c>
      <c r="G39">
        <v>23</v>
      </c>
      <c r="I39">
        <v>4</v>
      </c>
      <c r="J39">
        <v>12</v>
      </c>
      <c r="K39">
        <v>20</v>
      </c>
      <c r="M39">
        <v>4</v>
      </c>
      <c r="N39">
        <v>7</v>
      </c>
      <c r="O39">
        <v>16</v>
      </c>
      <c r="Q39">
        <v>4</v>
      </c>
      <c r="R39">
        <v>12</v>
      </c>
      <c r="S39">
        <v>17</v>
      </c>
    </row>
    <row r="40" spans="1:20">
      <c r="A40">
        <v>5</v>
      </c>
      <c r="B40">
        <v>9</v>
      </c>
      <c r="C40">
        <v>14</v>
      </c>
      <c r="E40">
        <v>5</v>
      </c>
      <c r="F40">
        <v>12</v>
      </c>
      <c r="G40">
        <v>19</v>
      </c>
      <c r="I40">
        <v>5</v>
      </c>
      <c r="J40">
        <v>18</v>
      </c>
      <c r="K40">
        <v>23</v>
      </c>
      <c r="M40">
        <v>5</v>
      </c>
      <c r="N40">
        <v>10</v>
      </c>
      <c r="O40">
        <v>22</v>
      </c>
      <c r="Q40">
        <v>5</v>
      </c>
      <c r="R40">
        <v>13</v>
      </c>
      <c r="S40">
        <v>21</v>
      </c>
    </row>
    <row r="41" spans="1:20">
      <c r="A41">
        <v>6</v>
      </c>
      <c r="B41">
        <v>11</v>
      </c>
      <c r="C41">
        <v>17</v>
      </c>
      <c r="E41">
        <v>6</v>
      </c>
      <c r="F41">
        <v>13</v>
      </c>
      <c r="G41">
        <v>19</v>
      </c>
      <c r="I41">
        <v>6</v>
      </c>
      <c r="J41">
        <v>15</v>
      </c>
      <c r="K41">
        <v>21</v>
      </c>
      <c r="M41">
        <v>6</v>
      </c>
      <c r="N41">
        <v>12</v>
      </c>
      <c r="O41">
        <v>18</v>
      </c>
      <c r="Q41">
        <v>6</v>
      </c>
      <c r="R41">
        <v>7</v>
      </c>
      <c r="S41">
        <v>15</v>
      </c>
    </row>
    <row r="42" spans="1:20">
      <c r="A42">
        <v>7</v>
      </c>
      <c r="E42">
        <v>7</v>
      </c>
      <c r="I42">
        <v>7</v>
      </c>
      <c r="M42">
        <v>7</v>
      </c>
      <c r="Q42">
        <v>7</v>
      </c>
    </row>
    <row r="43" spans="1:20">
      <c r="A43">
        <v>8</v>
      </c>
      <c r="E43">
        <v>8</v>
      </c>
      <c r="I43">
        <v>8</v>
      </c>
      <c r="M43">
        <v>8</v>
      </c>
      <c r="Q43">
        <v>8</v>
      </c>
    </row>
    <row r="44" spans="1:20">
      <c r="A44">
        <v>9</v>
      </c>
      <c r="E44">
        <v>9</v>
      </c>
      <c r="I44">
        <v>9</v>
      </c>
      <c r="M44">
        <v>9</v>
      </c>
      <c r="Q44">
        <v>9</v>
      </c>
    </row>
    <row r="45" spans="1:20">
      <c r="A45">
        <v>10</v>
      </c>
      <c r="E45">
        <v>10</v>
      </c>
      <c r="I45">
        <v>10</v>
      </c>
      <c r="M45">
        <v>10</v>
      </c>
      <c r="Q45">
        <v>10</v>
      </c>
    </row>
    <row r="46" spans="1:20">
      <c r="B46">
        <f>SUM(B36:B45)</f>
        <v>78</v>
      </c>
      <c r="C46">
        <f>SUM(C36:C45)</f>
        <v>115</v>
      </c>
      <c r="D46">
        <f>SUM(D36:D45)</f>
        <v>0</v>
      </c>
      <c r="F46">
        <f>SUM(F36:F45)</f>
        <v>84</v>
      </c>
      <c r="G46">
        <f>SUM(G36:G45)</f>
        <v>128</v>
      </c>
      <c r="H46">
        <f>SUM(H36:H45)</f>
        <v>0</v>
      </c>
      <c r="J46">
        <f>SUM(J36:J45)</f>
        <v>89</v>
      </c>
      <c r="K46">
        <f>SUM(K36:K45)</f>
        <v>132</v>
      </c>
      <c r="L46">
        <f>SUM(L36:L45)</f>
        <v>0</v>
      </c>
      <c r="N46">
        <f>SUM(N36:N45)</f>
        <v>67</v>
      </c>
      <c r="O46">
        <f>SUM(O36:O45)</f>
        <v>111</v>
      </c>
      <c r="P46">
        <f>SUM(P36:P45)</f>
        <v>0</v>
      </c>
      <c r="R46">
        <f>SUM(R36:R45)</f>
        <v>64</v>
      </c>
      <c r="S46">
        <f>SUM(S36:S45)</f>
        <v>111</v>
      </c>
      <c r="T46">
        <f>SUM(T36:T45)</f>
        <v>3</v>
      </c>
    </row>
    <row r="47" spans="1:20">
      <c r="C47" s="2">
        <f>B46/C46*100</f>
        <v>67.826086956521735</v>
      </c>
      <c r="G47" s="2">
        <f>F46/G46*100</f>
        <v>65.625</v>
      </c>
      <c r="K47" s="2">
        <f>J46/K46*100</f>
        <v>67.424242424242422</v>
      </c>
      <c r="O47" s="2">
        <f>N46/O46*100</f>
        <v>60.360360360360367</v>
      </c>
      <c r="S47" s="2">
        <f>R46/S46*100</f>
        <v>57.657657657657658</v>
      </c>
    </row>
    <row r="50" spans="1:20">
      <c r="B50" t="s">
        <v>0</v>
      </c>
      <c r="C50" t="s">
        <v>1</v>
      </c>
      <c r="D50" t="s">
        <v>2</v>
      </c>
      <c r="F50" t="s">
        <v>0</v>
      </c>
      <c r="G50" t="s">
        <v>1</v>
      </c>
      <c r="H50" t="s">
        <v>2</v>
      </c>
      <c r="J50" t="s">
        <v>0</v>
      </c>
      <c r="K50" t="s">
        <v>1</v>
      </c>
      <c r="L50" t="s">
        <v>2</v>
      </c>
      <c r="N50" t="s">
        <v>0</v>
      </c>
      <c r="O50" t="s">
        <v>1</v>
      </c>
      <c r="P50" t="s">
        <v>2</v>
      </c>
      <c r="R50" t="s">
        <v>0</v>
      </c>
      <c r="S50" t="s">
        <v>1</v>
      </c>
      <c r="T50" t="s">
        <v>2</v>
      </c>
    </row>
    <row r="51" spans="1:20">
      <c r="A51" t="s">
        <v>70</v>
      </c>
      <c r="B51">
        <v>9</v>
      </c>
      <c r="C51">
        <v>14</v>
      </c>
      <c r="E51" t="s">
        <v>71</v>
      </c>
      <c r="F51">
        <v>15</v>
      </c>
      <c r="G51">
        <v>16</v>
      </c>
      <c r="I51" t="s">
        <v>72</v>
      </c>
      <c r="J51">
        <v>7</v>
      </c>
      <c r="K51">
        <v>13</v>
      </c>
      <c r="M51" t="s">
        <v>55</v>
      </c>
      <c r="Q51" t="s">
        <v>55</v>
      </c>
    </row>
    <row r="52" spans="1:20">
      <c r="A52">
        <v>2</v>
      </c>
      <c r="B52">
        <v>15</v>
      </c>
      <c r="C52">
        <v>19</v>
      </c>
      <c r="E52">
        <v>2</v>
      </c>
      <c r="F52">
        <v>13</v>
      </c>
      <c r="G52">
        <v>16</v>
      </c>
      <c r="I52">
        <v>2</v>
      </c>
      <c r="J52">
        <v>12</v>
      </c>
      <c r="K52">
        <v>14</v>
      </c>
      <c r="M52">
        <v>2</v>
      </c>
      <c r="Q52">
        <v>2</v>
      </c>
    </row>
    <row r="53" spans="1:20">
      <c r="A53">
        <v>3</v>
      </c>
      <c r="B53">
        <v>14</v>
      </c>
      <c r="C53">
        <v>14</v>
      </c>
      <c r="E53">
        <v>3</v>
      </c>
      <c r="F53">
        <v>16</v>
      </c>
      <c r="G53">
        <v>25</v>
      </c>
      <c r="I53">
        <v>3</v>
      </c>
      <c r="J53">
        <v>17</v>
      </c>
      <c r="K53">
        <v>21</v>
      </c>
      <c r="M53">
        <v>3</v>
      </c>
      <c r="Q53">
        <v>3</v>
      </c>
    </row>
    <row r="54" spans="1:20">
      <c r="A54">
        <v>4</v>
      </c>
      <c r="B54">
        <v>12</v>
      </c>
      <c r="C54">
        <v>13</v>
      </c>
      <c r="E54">
        <v>4</v>
      </c>
      <c r="F54">
        <v>14</v>
      </c>
      <c r="G54">
        <v>19</v>
      </c>
      <c r="I54">
        <v>4</v>
      </c>
      <c r="J54">
        <v>15</v>
      </c>
      <c r="K54">
        <v>18</v>
      </c>
      <c r="M54">
        <v>4</v>
      </c>
      <c r="Q54">
        <v>4</v>
      </c>
    </row>
    <row r="55" spans="1:20">
      <c r="A55">
        <v>5</v>
      </c>
      <c r="B55">
        <v>13</v>
      </c>
      <c r="C55">
        <v>18</v>
      </c>
      <c r="E55">
        <v>5</v>
      </c>
      <c r="F55">
        <v>14</v>
      </c>
      <c r="G55">
        <v>19</v>
      </c>
      <c r="I55">
        <v>5</v>
      </c>
      <c r="J55">
        <v>21</v>
      </c>
      <c r="K55">
        <v>25</v>
      </c>
      <c r="M55">
        <v>5</v>
      </c>
      <c r="Q55">
        <v>5</v>
      </c>
    </row>
    <row r="56" spans="1:20">
      <c r="A56">
        <v>6</v>
      </c>
      <c r="B56">
        <v>9</v>
      </c>
      <c r="C56">
        <v>15</v>
      </c>
      <c r="E56">
        <v>6</v>
      </c>
      <c r="F56">
        <v>11</v>
      </c>
      <c r="G56">
        <v>19</v>
      </c>
      <c r="I56">
        <v>6</v>
      </c>
      <c r="J56">
        <v>15</v>
      </c>
      <c r="K56">
        <v>19</v>
      </c>
      <c r="M56">
        <v>6</v>
      </c>
      <c r="Q56">
        <v>6</v>
      </c>
    </row>
    <row r="57" spans="1:20">
      <c r="A57">
        <v>7</v>
      </c>
      <c r="E57">
        <v>7</v>
      </c>
      <c r="I57">
        <v>7</v>
      </c>
      <c r="M57">
        <v>7</v>
      </c>
      <c r="Q57">
        <v>7</v>
      </c>
    </row>
    <row r="58" spans="1:20">
      <c r="A58">
        <v>8</v>
      </c>
      <c r="E58">
        <v>8</v>
      </c>
      <c r="I58">
        <v>8</v>
      </c>
      <c r="M58">
        <v>8</v>
      </c>
      <c r="Q58">
        <v>8</v>
      </c>
    </row>
    <row r="59" spans="1:20">
      <c r="A59">
        <v>9</v>
      </c>
      <c r="E59">
        <v>9</v>
      </c>
      <c r="I59">
        <v>9</v>
      </c>
      <c r="M59">
        <v>9</v>
      </c>
      <c r="Q59">
        <v>9</v>
      </c>
    </row>
    <row r="60" spans="1:20">
      <c r="A60">
        <v>10</v>
      </c>
      <c r="E60">
        <v>10</v>
      </c>
      <c r="I60">
        <v>10</v>
      </c>
      <c r="M60">
        <v>10</v>
      </c>
      <c r="Q60">
        <v>10</v>
      </c>
    </row>
    <row r="61" spans="1:20">
      <c r="B61">
        <f>SUM(B51:B60)</f>
        <v>72</v>
      </c>
      <c r="C61">
        <f>SUM(C51:C60)</f>
        <v>93</v>
      </c>
      <c r="D61">
        <f>SUM(D51:D60)</f>
        <v>0</v>
      </c>
      <c r="F61">
        <f>SUM(F51:F60)</f>
        <v>83</v>
      </c>
      <c r="G61">
        <f>SUM(G51:G60)</f>
        <v>114</v>
      </c>
      <c r="H61">
        <f>SUM(H51:H60)</f>
        <v>0</v>
      </c>
      <c r="J61">
        <f>SUM(J51:J60)</f>
        <v>87</v>
      </c>
      <c r="K61">
        <f>SUM(K51:K60)</f>
        <v>110</v>
      </c>
      <c r="L61">
        <f>SUM(L51:L60)</f>
        <v>0</v>
      </c>
      <c r="N61">
        <f>SUM(N51:N60)</f>
        <v>0</v>
      </c>
      <c r="O61">
        <f>SUM(O51:O60)</f>
        <v>0</v>
      </c>
      <c r="P61">
        <f>SUM(P51:P60)</f>
        <v>0</v>
      </c>
      <c r="R61">
        <f>SUM(R51:R60)</f>
        <v>0</v>
      </c>
      <c r="S61">
        <f>SUM(S51:S60)</f>
        <v>0</v>
      </c>
      <c r="T61">
        <f>SUM(T51:T60)</f>
        <v>0</v>
      </c>
    </row>
    <row r="62" spans="1:20">
      <c r="C62" s="2">
        <f>B61/C61*100</f>
        <v>77.41935483870968</v>
      </c>
      <c r="G62" s="2">
        <f>F61/G61*100</f>
        <v>72.807017543859658</v>
      </c>
      <c r="K62" s="2">
        <f>J61/K61*100</f>
        <v>79.090909090909093</v>
      </c>
      <c r="O62" s="2" t="e">
        <f>N61/O61*100</f>
        <v>#DIV/0!</v>
      </c>
      <c r="S62" s="2" t="e">
        <f>R61/S61*100</f>
        <v>#DIV/0!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4A70-825D-BE4B-86E0-5E76F1C167D1}">
  <dimension ref="A1:J40"/>
  <sheetViews>
    <sheetView topLeftCell="A18" workbookViewId="0">
      <selection activeCell="A23" sqref="A23"/>
    </sheetView>
  </sheetViews>
  <sheetFormatPr baseColWidth="10" defaultRowHeight="16"/>
  <cols>
    <col min="2" max="2" width="18.5" customWidth="1"/>
    <col min="3" max="3" width="23.6640625" customWidth="1"/>
    <col min="4" max="4" width="34.1640625" customWidth="1"/>
    <col min="5" max="5" width="30.83203125" customWidth="1"/>
    <col min="6" max="6" width="35.6640625" customWidth="1"/>
    <col min="7" max="7" width="29.83203125" customWidth="1"/>
  </cols>
  <sheetData>
    <row r="1" spans="1:10" ht="17" thickBot="1">
      <c r="A1" s="6" t="s">
        <v>86</v>
      </c>
      <c r="B1" s="6" t="s">
        <v>87</v>
      </c>
      <c r="C1" s="7" t="s">
        <v>93</v>
      </c>
      <c r="D1" s="7" t="s">
        <v>94</v>
      </c>
      <c r="E1" s="6" t="s">
        <v>95</v>
      </c>
      <c r="F1" s="6" t="s">
        <v>88</v>
      </c>
      <c r="G1" s="6" t="s">
        <v>96</v>
      </c>
      <c r="H1" s="6" t="s">
        <v>89</v>
      </c>
      <c r="I1" s="6" t="s">
        <v>90</v>
      </c>
      <c r="J1" s="8" t="s">
        <v>91</v>
      </c>
    </row>
    <row r="2" spans="1:10" ht="20" thickTop="1">
      <c r="A2" s="9" t="s">
        <v>92</v>
      </c>
      <c r="B2" s="8"/>
      <c r="E2" s="8"/>
      <c r="F2" s="8"/>
      <c r="G2" s="8"/>
      <c r="H2" s="8"/>
      <c r="I2" s="8"/>
      <c r="J2" s="8"/>
    </row>
    <row r="3" spans="1:10">
      <c r="A3" s="4" t="s">
        <v>6</v>
      </c>
      <c r="B3" s="3" t="s">
        <v>73</v>
      </c>
      <c r="C3" t="s">
        <v>3</v>
      </c>
      <c r="D3" t="s">
        <v>74</v>
      </c>
      <c r="E3" s="3" t="s">
        <v>75</v>
      </c>
      <c r="F3" s="3" t="s">
        <v>76</v>
      </c>
      <c r="G3" s="3" t="s">
        <v>77</v>
      </c>
      <c r="H3" t="s">
        <v>78</v>
      </c>
      <c r="I3" s="5">
        <v>43665</v>
      </c>
    </row>
    <row r="4" spans="1:10">
      <c r="A4" s="4" t="s">
        <v>7</v>
      </c>
      <c r="B4" s="3" t="s">
        <v>79</v>
      </c>
      <c r="C4" t="s">
        <v>3</v>
      </c>
      <c r="D4" t="s">
        <v>74</v>
      </c>
      <c r="E4" s="3" t="s">
        <v>75</v>
      </c>
      <c r="F4" s="3" t="s">
        <v>76</v>
      </c>
      <c r="G4" s="3" t="s">
        <v>77</v>
      </c>
      <c r="H4" t="s">
        <v>78</v>
      </c>
      <c r="I4" s="5">
        <v>43665</v>
      </c>
    </row>
    <row r="5" spans="1:10">
      <c r="A5" s="4" t="s">
        <v>8</v>
      </c>
      <c r="B5" s="3" t="s">
        <v>80</v>
      </c>
      <c r="C5" t="s">
        <v>3</v>
      </c>
      <c r="D5" t="s">
        <v>74</v>
      </c>
      <c r="E5" s="3" t="s">
        <v>75</v>
      </c>
      <c r="F5" s="3" t="s">
        <v>76</v>
      </c>
      <c r="G5" s="3" t="s">
        <v>77</v>
      </c>
      <c r="H5" t="s">
        <v>78</v>
      </c>
      <c r="I5" s="5">
        <v>43665</v>
      </c>
    </row>
    <row r="6" spans="1:10">
      <c r="A6" s="4" t="s">
        <v>9</v>
      </c>
      <c r="B6" s="3" t="s">
        <v>81</v>
      </c>
      <c r="C6" t="s">
        <v>3</v>
      </c>
      <c r="D6" t="s">
        <v>74</v>
      </c>
      <c r="E6" s="3" t="s">
        <v>75</v>
      </c>
      <c r="F6" s="3" t="s">
        <v>76</v>
      </c>
      <c r="G6" s="3" t="s">
        <v>77</v>
      </c>
      <c r="H6" t="s">
        <v>78</v>
      </c>
      <c r="I6" s="5">
        <v>43665</v>
      </c>
    </row>
    <row r="7" spans="1:10">
      <c r="A7" s="4" t="s">
        <v>10</v>
      </c>
      <c r="B7" s="3" t="s">
        <v>82</v>
      </c>
      <c r="C7" t="s">
        <v>3</v>
      </c>
      <c r="D7" t="s">
        <v>74</v>
      </c>
      <c r="E7" s="3" t="s">
        <v>75</v>
      </c>
      <c r="F7" s="3" t="s">
        <v>76</v>
      </c>
      <c r="G7" s="3" t="s">
        <v>77</v>
      </c>
      <c r="H7" t="s">
        <v>78</v>
      </c>
      <c r="I7" s="5">
        <v>43665</v>
      </c>
    </row>
    <row r="8" spans="1:10">
      <c r="A8" s="4" t="s">
        <v>11</v>
      </c>
      <c r="B8" s="3" t="s">
        <v>83</v>
      </c>
      <c r="C8" t="s">
        <v>3</v>
      </c>
      <c r="D8" t="s">
        <v>74</v>
      </c>
      <c r="E8" s="3" t="s">
        <v>75</v>
      </c>
      <c r="F8" s="3" t="s">
        <v>76</v>
      </c>
      <c r="G8" s="3" t="s">
        <v>77</v>
      </c>
      <c r="H8" t="s">
        <v>78</v>
      </c>
      <c r="I8" s="5">
        <v>43665</v>
      </c>
    </row>
    <row r="9" spans="1:10">
      <c r="A9" s="4" t="s">
        <v>12</v>
      </c>
      <c r="B9" s="3" t="s">
        <v>73</v>
      </c>
      <c r="C9" t="s">
        <v>84</v>
      </c>
      <c r="D9" t="s">
        <v>74</v>
      </c>
      <c r="E9" s="3" t="s">
        <v>75</v>
      </c>
      <c r="F9" s="3" t="s">
        <v>76</v>
      </c>
      <c r="G9" s="3" t="s">
        <v>77</v>
      </c>
      <c r="H9" t="s">
        <v>78</v>
      </c>
      <c r="I9" s="5">
        <v>43665</v>
      </c>
    </row>
    <row r="10" spans="1:10">
      <c r="A10" s="4" t="s">
        <v>13</v>
      </c>
      <c r="B10" s="3" t="s">
        <v>79</v>
      </c>
      <c r="C10" t="s">
        <v>84</v>
      </c>
      <c r="D10" t="s">
        <v>74</v>
      </c>
      <c r="E10" s="3" t="s">
        <v>75</v>
      </c>
      <c r="F10" s="3" t="s">
        <v>76</v>
      </c>
      <c r="G10" s="3" t="s">
        <v>77</v>
      </c>
      <c r="H10" t="s">
        <v>78</v>
      </c>
      <c r="I10" s="5">
        <v>43665</v>
      </c>
    </row>
    <row r="11" spans="1:10">
      <c r="A11" s="4" t="s">
        <v>14</v>
      </c>
      <c r="B11" s="3" t="s">
        <v>80</v>
      </c>
      <c r="C11" t="s">
        <v>84</v>
      </c>
      <c r="D11" t="s">
        <v>74</v>
      </c>
      <c r="E11" s="3" t="s">
        <v>75</v>
      </c>
      <c r="F11" s="3" t="s">
        <v>76</v>
      </c>
      <c r="G11" s="3" t="s">
        <v>77</v>
      </c>
      <c r="H11" t="s">
        <v>78</v>
      </c>
      <c r="I11" s="5">
        <v>43665</v>
      </c>
    </row>
    <row r="12" spans="1:10">
      <c r="A12" s="4" t="s">
        <v>15</v>
      </c>
      <c r="B12" s="3" t="s">
        <v>81</v>
      </c>
      <c r="C12" t="s">
        <v>84</v>
      </c>
      <c r="D12" t="s">
        <v>74</v>
      </c>
      <c r="E12" s="3" t="s">
        <v>75</v>
      </c>
      <c r="F12" s="3" t="s">
        <v>76</v>
      </c>
      <c r="G12" s="3" t="s">
        <v>77</v>
      </c>
      <c r="H12" t="s">
        <v>78</v>
      </c>
      <c r="I12" s="5">
        <v>43665</v>
      </c>
    </row>
    <row r="13" spans="1:10">
      <c r="A13" s="4" t="s">
        <v>16</v>
      </c>
      <c r="B13" s="3" t="s">
        <v>82</v>
      </c>
      <c r="C13" t="s">
        <v>84</v>
      </c>
      <c r="D13" t="s">
        <v>74</v>
      </c>
      <c r="E13" s="3" t="s">
        <v>75</v>
      </c>
      <c r="F13" s="3" t="s">
        <v>76</v>
      </c>
      <c r="G13" s="3" t="s">
        <v>77</v>
      </c>
      <c r="H13" t="s">
        <v>78</v>
      </c>
      <c r="I13" s="5">
        <v>43665</v>
      </c>
    </row>
    <row r="14" spans="1:10">
      <c r="A14" s="4" t="s">
        <v>17</v>
      </c>
      <c r="B14" s="3" t="s">
        <v>83</v>
      </c>
      <c r="C14" t="s">
        <v>84</v>
      </c>
      <c r="D14" t="s">
        <v>74</v>
      </c>
      <c r="E14" s="3" t="s">
        <v>75</v>
      </c>
      <c r="F14" s="3" t="s">
        <v>76</v>
      </c>
      <c r="G14" s="3" t="s">
        <v>77</v>
      </c>
      <c r="H14" t="s">
        <v>78</v>
      </c>
      <c r="I14" s="5">
        <v>43665</v>
      </c>
    </row>
    <row r="15" spans="1:10">
      <c r="A15" s="4" t="s">
        <v>18</v>
      </c>
      <c r="B15" s="3" t="s">
        <v>73</v>
      </c>
      <c r="C15" t="s">
        <v>85</v>
      </c>
      <c r="D15" t="s">
        <v>74</v>
      </c>
      <c r="E15" s="3" t="s">
        <v>75</v>
      </c>
      <c r="F15" s="3" t="s">
        <v>76</v>
      </c>
      <c r="G15" s="3" t="s">
        <v>77</v>
      </c>
      <c r="H15" t="s">
        <v>78</v>
      </c>
      <c r="I15" s="5">
        <v>43665</v>
      </c>
    </row>
    <row r="16" spans="1:10">
      <c r="A16" s="4" t="s">
        <v>19</v>
      </c>
      <c r="B16" s="3" t="s">
        <v>79</v>
      </c>
      <c r="C16" t="s">
        <v>85</v>
      </c>
      <c r="D16" t="s">
        <v>74</v>
      </c>
      <c r="E16" s="3" t="s">
        <v>75</v>
      </c>
      <c r="F16" s="3" t="s">
        <v>76</v>
      </c>
      <c r="G16" s="3" t="s">
        <v>77</v>
      </c>
      <c r="H16" t="s">
        <v>78</v>
      </c>
      <c r="I16" s="5">
        <v>43665</v>
      </c>
    </row>
    <row r="17" spans="1:9">
      <c r="A17" s="4" t="s">
        <v>20</v>
      </c>
      <c r="B17" s="3" t="s">
        <v>80</v>
      </c>
      <c r="C17" t="s">
        <v>85</v>
      </c>
      <c r="D17" t="s">
        <v>74</v>
      </c>
      <c r="E17" s="3" t="s">
        <v>75</v>
      </c>
      <c r="F17" s="3" t="s">
        <v>76</v>
      </c>
      <c r="G17" s="3" t="s">
        <v>77</v>
      </c>
      <c r="H17" t="s">
        <v>78</v>
      </c>
      <c r="I17" s="5">
        <v>43665</v>
      </c>
    </row>
    <row r="18" spans="1:9">
      <c r="A18" s="4" t="s">
        <v>21</v>
      </c>
      <c r="B18" s="3" t="s">
        <v>81</v>
      </c>
      <c r="C18" t="s">
        <v>85</v>
      </c>
      <c r="D18" t="s">
        <v>74</v>
      </c>
      <c r="E18" s="3" t="s">
        <v>75</v>
      </c>
      <c r="F18" s="3" t="s">
        <v>76</v>
      </c>
      <c r="G18" s="3" t="s">
        <v>77</v>
      </c>
      <c r="H18" t="s">
        <v>78</v>
      </c>
      <c r="I18" s="5">
        <v>43665</v>
      </c>
    </row>
    <row r="19" spans="1:9">
      <c r="A19" s="4" t="s">
        <v>22</v>
      </c>
      <c r="B19" s="3" t="s">
        <v>82</v>
      </c>
      <c r="C19" t="s">
        <v>85</v>
      </c>
      <c r="D19" t="s">
        <v>74</v>
      </c>
      <c r="E19" s="3" t="s">
        <v>75</v>
      </c>
      <c r="F19" s="3" t="s">
        <v>76</v>
      </c>
      <c r="G19" s="3" t="s">
        <v>77</v>
      </c>
      <c r="H19" t="s">
        <v>78</v>
      </c>
      <c r="I19" s="5">
        <v>43665</v>
      </c>
    </row>
    <row r="20" spans="1:9">
      <c r="A20" s="4" t="s">
        <v>23</v>
      </c>
      <c r="B20" s="3" t="s">
        <v>83</v>
      </c>
      <c r="C20" t="s">
        <v>85</v>
      </c>
      <c r="D20" t="s">
        <v>74</v>
      </c>
      <c r="E20" s="3" t="s">
        <v>75</v>
      </c>
      <c r="F20" s="3" t="s">
        <v>76</v>
      </c>
      <c r="G20" s="3" t="s">
        <v>77</v>
      </c>
      <c r="H20" t="s">
        <v>78</v>
      </c>
      <c r="I20" s="5">
        <v>43665</v>
      </c>
    </row>
    <row r="22" spans="1:9" ht="19">
      <c r="A22" s="9" t="s">
        <v>103</v>
      </c>
    </row>
    <row r="23" spans="1:9">
      <c r="A23" s="4" t="s">
        <v>55</v>
      </c>
      <c r="B23" s="3" t="s">
        <v>97</v>
      </c>
      <c r="C23" t="s">
        <v>3</v>
      </c>
      <c r="D23" t="s">
        <v>74</v>
      </c>
      <c r="E23" s="3" t="s">
        <v>75</v>
      </c>
      <c r="F23" s="3" t="s">
        <v>76</v>
      </c>
      <c r="G23" s="3" t="s">
        <v>77</v>
      </c>
      <c r="H23" t="s">
        <v>78</v>
      </c>
      <c r="I23" s="5">
        <v>43672</v>
      </c>
    </row>
    <row r="24" spans="1:9">
      <c r="A24" s="4" t="s">
        <v>56</v>
      </c>
      <c r="B24" s="3" t="s">
        <v>98</v>
      </c>
      <c r="C24" t="s">
        <v>3</v>
      </c>
      <c r="D24" t="s">
        <v>74</v>
      </c>
      <c r="E24" s="3" t="s">
        <v>75</v>
      </c>
      <c r="F24" s="3" t="s">
        <v>76</v>
      </c>
      <c r="G24" s="3" t="s">
        <v>77</v>
      </c>
      <c r="H24" t="s">
        <v>78</v>
      </c>
      <c r="I24" s="5">
        <v>43672</v>
      </c>
    </row>
    <row r="25" spans="1:9">
      <c r="A25" s="4" t="s">
        <v>57</v>
      </c>
      <c r="B25" s="3" t="s">
        <v>99</v>
      </c>
      <c r="C25" t="s">
        <v>3</v>
      </c>
      <c r="D25" t="s">
        <v>74</v>
      </c>
      <c r="E25" s="3" t="s">
        <v>75</v>
      </c>
      <c r="F25" s="3" t="s">
        <v>76</v>
      </c>
      <c r="G25" s="3" t="s">
        <v>77</v>
      </c>
      <c r="H25" t="s">
        <v>78</v>
      </c>
      <c r="I25" s="5">
        <v>43672</v>
      </c>
    </row>
    <row r="26" spans="1:9">
      <c r="A26" s="4" t="s">
        <v>58</v>
      </c>
      <c r="B26" s="3" t="s">
        <v>100</v>
      </c>
      <c r="C26" t="s">
        <v>3</v>
      </c>
      <c r="D26" t="s">
        <v>74</v>
      </c>
      <c r="E26" s="3" t="s">
        <v>75</v>
      </c>
      <c r="F26" s="3" t="s">
        <v>76</v>
      </c>
      <c r="G26" s="3" t="s">
        <v>77</v>
      </c>
      <c r="H26" t="s">
        <v>78</v>
      </c>
      <c r="I26" s="5">
        <v>43672</v>
      </c>
    </row>
    <row r="27" spans="1:9">
      <c r="A27" s="4" t="s">
        <v>59</v>
      </c>
      <c r="B27" s="3" t="s">
        <v>101</v>
      </c>
      <c r="C27" t="s">
        <v>3</v>
      </c>
      <c r="D27" t="s">
        <v>74</v>
      </c>
      <c r="E27" s="3" t="s">
        <v>75</v>
      </c>
      <c r="F27" s="3" t="s">
        <v>76</v>
      </c>
      <c r="G27" s="3" t="s">
        <v>77</v>
      </c>
      <c r="H27" t="s">
        <v>78</v>
      </c>
      <c r="I27" s="5">
        <v>43672</v>
      </c>
    </row>
    <row r="28" spans="1:9">
      <c r="A28" s="4" t="s">
        <v>60</v>
      </c>
      <c r="B28" s="3" t="s">
        <v>102</v>
      </c>
      <c r="C28" t="s">
        <v>3</v>
      </c>
      <c r="D28" t="s">
        <v>74</v>
      </c>
      <c r="E28" s="3" t="s">
        <v>75</v>
      </c>
      <c r="F28" s="3" t="s">
        <v>76</v>
      </c>
      <c r="G28" s="3" t="s">
        <v>77</v>
      </c>
      <c r="H28" t="s">
        <v>78</v>
      </c>
      <c r="I28" s="5">
        <v>43672</v>
      </c>
    </row>
    <row r="29" spans="1:9">
      <c r="A29" s="4" t="s">
        <v>61</v>
      </c>
      <c r="B29" s="3" t="s">
        <v>97</v>
      </c>
      <c r="C29" t="s">
        <v>84</v>
      </c>
      <c r="D29" t="s">
        <v>74</v>
      </c>
      <c r="E29" s="3" t="s">
        <v>75</v>
      </c>
      <c r="F29" s="3" t="s">
        <v>76</v>
      </c>
      <c r="G29" s="3" t="s">
        <v>77</v>
      </c>
      <c r="H29" t="s">
        <v>78</v>
      </c>
      <c r="I29" s="5">
        <v>43672</v>
      </c>
    </row>
    <row r="30" spans="1:9">
      <c r="A30" s="4" t="s">
        <v>62</v>
      </c>
      <c r="B30" s="3" t="s">
        <v>98</v>
      </c>
      <c r="C30" t="s">
        <v>84</v>
      </c>
      <c r="D30" t="s">
        <v>74</v>
      </c>
      <c r="E30" s="3" t="s">
        <v>75</v>
      </c>
      <c r="F30" s="3" t="s">
        <v>76</v>
      </c>
      <c r="G30" s="3" t="s">
        <v>77</v>
      </c>
      <c r="H30" t="s">
        <v>78</v>
      </c>
      <c r="I30" s="5">
        <v>43672</v>
      </c>
    </row>
    <row r="31" spans="1:9">
      <c r="A31" s="4" t="s">
        <v>63</v>
      </c>
      <c r="B31" s="3" t="s">
        <v>99</v>
      </c>
      <c r="C31" t="s">
        <v>84</v>
      </c>
      <c r="D31" t="s">
        <v>74</v>
      </c>
      <c r="E31" s="3" t="s">
        <v>75</v>
      </c>
      <c r="F31" s="3" t="s">
        <v>76</v>
      </c>
      <c r="G31" s="3" t="s">
        <v>77</v>
      </c>
      <c r="H31" t="s">
        <v>78</v>
      </c>
      <c r="I31" s="5">
        <v>43672</v>
      </c>
    </row>
    <row r="32" spans="1:9">
      <c r="A32" s="4" t="s">
        <v>64</v>
      </c>
      <c r="B32" s="3" t="s">
        <v>100</v>
      </c>
      <c r="C32" t="s">
        <v>84</v>
      </c>
      <c r="D32" t="s">
        <v>74</v>
      </c>
      <c r="E32" s="3" t="s">
        <v>75</v>
      </c>
      <c r="F32" s="3" t="s">
        <v>76</v>
      </c>
      <c r="G32" s="3" t="s">
        <v>77</v>
      </c>
      <c r="H32" t="s">
        <v>78</v>
      </c>
      <c r="I32" s="5">
        <v>43672</v>
      </c>
    </row>
    <row r="33" spans="1:9">
      <c r="A33" s="4" t="s">
        <v>65</v>
      </c>
      <c r="B33" s="3" t="s">
        <v>101</v>
      </c>
      <c r="C33" t="s">
        <v>84</v>
      </c>
      <c r="D33" t="s">
        <v>74</v>
      </c>
      <c r="E33" s="3" t="s">
        <v>75</v>
      </c>
      <c r="F33" s="3" t="s">
        <v>76</v>
      </c>
      <c r="G33" s="3" t="s">
        <v>77</v>
      </c>
      <c r="H33" t="s">
        <v>78</v>
      </c>
      <c r="I33" s="5">
        <v>43672</v>
      </c>
    </row>
    <row r="34" spans="1:9">
      <c r="A34" s="4" t="s">
        <v>66</v>
      </c>
      <c r="B34" s="3" t="s">
        <v>102</v>
      </c>
      <c r="C34" t="s">
        <v>84</v>
      </c>
      <c r="D34" t="s">
        <v>74</v>
      </c>
      <c r="E34" s="3" t="s">
        <v>75</v>
      </c>
      <c r="F34" s="3" t="s">
        <v>76</v>
      </c>
      <c r="G34" s="3" t="s">
        <v>77</v>
      </c>
      <c r="H34" t="s">
        <v>78</v>
      </c>
      <c r="I34" s="5">
        <v>43672</v>
      </c>
    </row>
    <row r="35" spans="1:9">
      <c r="A35" s="4" t="s">
        <v>67</v>
      </c>
      <c r="B35" s="3" t="s">
        <v>97</v>
      </c>
      <c r="C35" t="s">
        <v>85</v>
      </c>
      <c r="D35" t="s">
        <v>74</v>
      </c>
      <c r="E35" s="3" t="s">
        <v>75</v>
      </c>
      <c r="F35" s="3" t="s">
        <v>76</v>
      </c>
      <c r="G35" s="3" t="s">
        <v>77</v>
      </c>
      <c r="H35" t="s">
        <v>78</v>
      </c>
      <c r="I35" s="5">
        <v>43672</v>
      </c>
    </row>
    <row r="36" spans="1:9">
      <c r="A36" s="4" t="s">
        <v>68</v>
      </c>
      <c r="B36" s="3" t="s">
        <v>98</v>
      </c>
      <c r="C36" t="s">
        <v>85</v>
      </c>
      <c r="D36" t="s">
        <v>74</v>
      </c>
      <c r="E36" s="3" t="s">
        <v>75</v>
      </c>
      <c r="F36" s="3" t="s">
        <v>76</v>
      </c>
      <c r="G36" s="3" t="s">
        <v>77</v>
      </c>
      <c r="H36" t="s">
        <v>78</v>
      </c>
      <c r="I36" s="5">
        <v>43672</v>
      </c>
    </row>
    <row r="37" spans="1:9">
      <c r="A37" s="4" t="s">
        <v>69</v>
      </c>
      <c r="B37" s="3" t="s">
        <v>99</v>
      </c>
      <c r="C37" t="s">
        <v>85</v>
      </c>
      <c r="D37" t="s">
        <v>74</v>
      </c>
      <c r="E37" s="3" t="s">
        <v>75</v>
      </c>
      <c r="F37" s="3" t="s">
        <v>76</v>
      </c>
      <c r="G37" s="3" t="s">
        <v>77</v>
      </c>
      <c r="H37" t="s">
        <v>78</v>
      </c>
      <c r="I37" s="5">
        <v>43672</v>
      </c>
    </row>
    <row r="38" spans="1:9">
      <c r="A38" s="4" t="s">
        <v>70</v>
      </c>
      <c r="B38" s="3" t="s">
        <v>100</v>
      </c>
      <c r="C38" t="s">
        <v>85</v>
      </c>
      <c r="D38" t="s">
        <v>74</v>
      </c>
      <c r="E38" s="3" t="s">
        <v>75</v>
      </c>
      <c r="F38" s="3" t="s">
        <v>76</v>
      </c>
      <c r="G38" s="3" t="s">
        <v>77</v>
      </c>
      <c r="H38" t="s">
        <v>78</v>
      </c>
      <c r="I38" s="5">
        <v>43672</v>
      </c>
    </row>
    <row r="39" spans="1:9">
      <c r="A39" s="4" t="s">
        <v>71</v>
      </c>
      <c r="B39" s="3" t="s">
        <v>101</v>
      </c>
      <c r="C39" t="s">
        <v>85</v>
      </c>
      <c r="D39" t="s">
        <v>74</v>
      </c>
      <c r="E39" s="3" t="s">
        <v>75</v>
      </c>
      <c r="F39" s="3" t="s">
        <v>76</v>
      </c>
      <c r="G39" s="3" t="s">
        <v>77</v>
      </c>
      <c r="H39" t="s">
        <v>78</v>
      </c>
      <c r="I39" s="5">
        <v>43672</v>
      </c>
    </row>
    <row r="40" spans="1:9">
      <c r="A40" s="4" t="s">
        <v>72</v>
      </c>
      <c r="B40" s="3" t="s">
        <v>102</v>
      </c>
      <c r="C40" t="s">
        <v>85</v>
      </c>
      <c r="D40" t="s">
        <v>74</v>
      </c>
      <c r="E40" s="3" t="s">
        <v>75</v>
      </c>
      <c r="F40" s="3" t="s">
        <v>76</v>
      </c>
      <c r="G40" s="3" t="s">
        <v>77</v>
      </c>
      <c r="H40" t="s">
        <v>78</v>
      </c>
      <c r="I40" s="5">
        <v>43672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6DDF-926A-DC4B-8EE0-E12D1E7772D4}">
  <dimension ref="A3:F30"/>
  <sheetViews>
    <sheetView workbookViewId="0">
      <selection activeCell="B25" sqref="B25"/>
    </sheetView>
  </sheetViews>
  <sheetFormatPr baseColWidth="10" defaultRowHeight="16"/>
  <cols>
    <col min="2" max="2" width="17.6640625" customWidth="1"/>
  </cols>
  <sheetData>
    <row r="3" spans="1:6">
      <c r="A3" s="1"/>
      <c r="B3" s="1" t="s">
        <v>24</v>
      </c>
      <c r="C3" s="1"/>
      <c r="D3" s="1"/>
      <c r="E3" s="1"/>
      <c r="F3" s="1"/>
    </row>
    <row r="4" spans="1:6">
      <c r="A4" s="1"/>
      <c r="B4" s="1"/>
      <c r="C4" s="1" t="s">
        <v>3</v>
      </c>
      <c r="D4" s="1" t="s">
        <v>26</v>
      </c>
      <c r="E4" s="1" t="s">
        <v>25</v>
      </c>
      <c r="F4" s="1"/>
    </row>
    <row r="5" spans="1:6">
      <c r="A5" s="1" t="s">
        <v>6</v>
      </c>
      <c r="B5" s="1" t="s">
        <v>28</v>
      </c>
      <c r="C5" s="1">
        <v>5.84795322</v>
      </c>
      <c r="D5" s="1">
        <v>64.457831299999995</v>
      </c>
      <c r="E5" s="1">
        <v>86.71875</v>
      </c>
      <c r="F5" s="1"/>
    </row>
    <row r="6" spans="1:6">
      <c r="A6" s="1" t="s">
        <v>7</v>
      </c>
      <c r="B6" s="1" t="s">
        <v>29</v>
      </c>
      <c r="C6" s="1">
        <v>11.801242200000001</v>
      </c>
      <c r="D6" s="1">
        <v>77.124183000000002</v>
      </c>
      <c r="E6" s="1">
        <v>82.307692299999999</v>
      </c>
      <c r="F6" s="1"/>
    </row>
    <row r="7" spans="1:6">
      <c r="A7" s="1" t="s">
        <v>9</v>
      </c>
      <c r="B7" s="1" t="s">
        <v>30</v>
      </c>
      <c r="C7" s="1">
        <v>3.5714285700000001</v>
      </c>
      <c r="D7" s="1">
        <v>67.164179099999998</v>
      </c>
      <c r="E7" s="1">
        <v>87.5</v>
      </c>
      <c r="F7" s="10"/>
    </row>
    <row r="8" spans="1:6">
      <c r="A8" s="1" t="s">
        <v>58</v>
      </c>
      <c r="B8" s="1" t="s">
        <v>46</v>
      </c>
      <c r="C8" s="1">
        <v>6.0344827600000004</v>
      </c>
      <c r="D8" s="1">
        <v>61.983471100000003</v>
      </c>
      <c r="E8" s="1">
        <v>77.419354799999994</v>
      </c>
      <c r="F8" s="10"/>
    </row>
    <row r="9" spans="1:6">
      <c r="A9" s="1" t="s">
        <v>59</v>
      </c>
      <c r="B9" s="1" t="s">
        <v>47</v>
      </c>
      <c r="C9" s="1">
        <v>4.4444444399999998</v>
      </c>
      <c r="D9" s="10">
        <v>67.826087000000001</v>
      </c>
      <c r="E9" s="1">
        <v>72.807017500000001</v>
      </c>
      <c r="F9" s="10"/>
    </row>
    <row r="10" spans="1:6">
      <c r="A10" s="1" t="s">
        <v>60</v>
      </c>
      <c r="B10" s="1" t="s">
        <v>48</v>
      </c>
      <c r="C10" s="1">
        <v>16.058394199999999</v>
      </c>
      <c r="D10" s="10">
        <v>65.625</v>
      </c>
      <c r="E10" s="1">
        <v>79.090909100000005</v>
      </c>
      <c r="F10" s="10"/>
    </row>
    <row r="11" spans="1:6">
      <c r="A11" s="1"/>
      <c r="B11" s="1"/>
      <c r="C11" s="1"/>
      <c r="D11" s="1"/>
      <c r="E11" s="10"/>
      <c r="F11" s="10"/>
    </row>
    <row r="12" spans="1:6">
      <c r="A12" s="1"/>
      <c r="B12" s="1" t="s">
        <v>4</v>
      </c>
      <c r="C12" s="10">
        <v>7.9596575600000001</v>
      </c>
      <c r="D12" s="10">
        <v>67.363458600000001</v>
      </c>
      <c r="E12" s="10">
        <v>80.973954000000006</v>
      </c>
      <c r="F12" s="1"/>
    </row>
    <row r="13" spans="1:6">
      <c r="A13" s="1"/>
      <c r="B13" s="1" t="s">
        <v>42</v>
      </c>
      <c r="C13" s="10">
        <v>4.9015544000000002</v>
      </c>
      <c r="D13" s="10">
        <v>5.21410879</v>
      </c>
      <c r="E13" s="10">
        <v>5.6612843000000002</v>
      </c>
      <c r="F13" s="10"/>
    </row>
    <row r="14" spans="1:6">
      <c r="A14" s="1"/>
      <c r="B14" s="3" t="s">
        <v>54</v>
      </c>
      <c r="C14" s="1">
        <v>2.0010512</v>
      </c>
      <c r="D14" s="1">
        <v>2.1286510000000001</v>
      </c>
      <c r="E14" s="1">
        <v>2.31120964</v>
      </c>
      <c r="F14" s="10"/>
    </row>
    <row r="15" spans="1:6">
      <c r="A15" s="1"/>
      <c r="B15" s="3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 t="s">
        <v>27</v>
      </c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 t="s">
        <v>8</v>
      </c>
      <c r="B20" s="1" t="s">
        <v>31</v>
      </c>
      <c r="C20" s="1">
        <v>0.80645160999999999</v>
      </c>
      <c r="D20" s="1">
        <v>57.931034500000003</v>
      </c>
      <c r="E20" s="1">
        <v>75.333333300000007</v>
      </c>
      <c r="F20" s="1"/>
    </row>
    <row r="21" spans="1:6">
      <c r="A21" s="1" t="s">
        <v>10</v>
      </c>
      <c r="B21" s="1" t="s">
        <v>32</v>
      </c>
      <c r="C21" s="1">
        <v>1.48148148</v>
      </c>
      <c r="D21" s="10">
        <v>51.485148500000001</v>
      </c>
      <c r="E21" s="1">
        <v>69.291338600000003</v>
      </c>
      <c r="F21" s="1"/>
    </row>
    <row r="22" spans="1:6">
      <c r="A22" s="1" t="s">
        <v>11</v>
      </c>
      <c r="B22" s="1" t="s">
        <v>33</v>
      </c>
      <c r="C22" s="1">
        <v>16.315789500000001</v>
      </c>
      <c r="D22" s="10">
        <v>66.1654135</v>
      </c>
      <c r="E22" s="1">
        <v>77.611940300000001</v>
      </c>
      <c r="F22" s="1"/>
    </row>
    <row r="23" spans="1:6">
      <c r="A23" s="1" t="s">
        <v>55</v>
      </c>
      <c r="B23" s="1" t="s">
        <v>49</v>
      </c>
      <c r="C23" s="1">
        <v>3.81679389</v>
      </c>
      <c r="D23" s="1">
        <v>34.4</v>
      </c>
      <c r="E23" s="1">
        <v>67.424242399999997</v>
      </c>
      <c r="F23" s="1"/>
    </row>
    <row r="24" spans="1:6">
      <c r="A24" s="1" t="s">
        <v>56</v>
      </c>
      <c r="B24" s="1" t="s">
        <v>104</v>
      </c>
      <c r="C24" s="1">
        <v>5.59440559</v>
      </c>
      <c r="D24" s="1">
        <v>41.176470600000002</v>
      </c>
      <c r="E24" s="1">
        <v>60.360360399999998</v>
      </c>
      <c r="F24" s="1"/>
    </row>
    <row r="25" spans="1:6">
      <c r="A25" s="1" t="s">
        <v>57</v>
      </c>
      <c r="B25" s="1" t="s">
        <v>51</v>
      </c>
      <c r="C25" s="1">
        <v>0.68493150999999997</v>
      </c>
      <c r="D25" s="1">
        <v>34.959349600000003</v>
      </c>
      <c r="E25" s="1">
        <v>57.657657700000001</v>
      </c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 t="s">
        <v>43</v>
      </c>
      <c r="C27" s="10">
        <v>4.7833089299999996</v>
      </c>
      <c r="D27" s="10">
        <v>47.686236100000002</v>
      </c>
      <c r="E27" s="10">
        <v>67.946478799999994</v>
      </c>
      <c r="F27" s="1"/>
    </row>
    <row r="28" spans="1:6">
      <c r="A28" s="1"/>
      <c r="B28" s="1" t="s">
        <v>5</v>
      </c>
      <c r="C28" s="10">
        <v>5.9683212499999998</v>
      </c>
      <c r="D28" s="10">
        <v>12.9749172</v>
      </c>
      <c r="E28" s="10">
        <v>7.9180449399999997</v>
      </c>
      <c r="F28" s="1"/>
    </row>
    <row r="29" spans="1:6">
      <c r="A29" s="1"/>
      <c r="B29" s="1" t="s">
        <v>54</v>
      </c>
      <c r="C29" s="1">
        <v>2.4365569499999999</v>
      </c>
      <c r="D29" s="1">
        <v>5.2969877800000003</v>
      </c>
      <c r="E29" s="1">
        <v>3.2325283100000002</v>
      </c>
      <c r="F29" s="1"/>
    </row>
    <row r="30" spans="1:6">
      <c r="A30" s="1"/>
      <c r="B30" s="1"/>
      <c r="C30" s="1"/>
      <c r="D30" s="1"/>
      <c r="E30" s="1"/>
      <c r="F3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E1C8-D5E4-3548-9352-EA8C222192D0}">
  <dimension ref="B2:I32"/>
  <sheetViews>
    <sheetView topLeftCell="A18" zoomScale="122" zoomScaleNormal="122" workbookViewId="0">
      <selection activeCell="C9" sqref="C9"/>
    </sheetView>
  </sheetViews>
  <sheetFormatPr baseColWidth="10" defaultRowHeight="16"/>
  <cols>
    <col min="2" max="2" width="35.5" customWidth="1"/>
    <col min="3" max="3" width="21.1640625" customWidth="1"/>
    <col min="5" max="5" width="35" customWidth="1"/>
    <col min="6" max="6" width="27" customWidth="1"/>
    <col min="8" max="8" width="36.6640625" customWidth="1"/>
    <col min="9" max="9" width="30.1640625" customWidth="1"/>
  </cols>
  <sheetData>
    <row r="2" spans="2:9" ht="17" thickBot="1">
      <c r="B2" s="11" t="s">
        <v>167</v>
      </c>
      <c r="E2" s="18" t="s">
        <v>138</v>
      </c>
      <c r="F2" s="11"/>
      <c r="I2" s="18" t="s">
        <v>139</v>
      </c>
    </row>
    <row r="3" spans="2:9">
      <c r="B3" s="25"/>
      <c r="C3" s="26"/>
      <c r="E3" s="12" t="s">
        <v>105</v>
      </c>
      <c r="F3" s="13" t="s">
        <v>106</v>
      </c>
      <c r="H3" s="23" t="s">
        <v>105</v>
      </c>
      <c r="I3" s="24" t="s">
        <v>106</v>
      </c>
    </row>
    <row r="4" spans="2:9">
      <c r="B4" s="27" t="s">
        <v>105</v>
      </c>
      <c r="C4" s="28" t="s">
        <v>106</v>
      </c>
      <c r="E4" s="14"/>
      <c r="F4" s="15"/>
      <c r="H4" s="19"/>
      <c r="I4" s="20"/>
    </row>
    <row r="5" spans="2:9">
      <c r="B5" s="27"/>
      <c r="C5" s="28"/>
      <c r="E5" s="14" t="s">
        <v>107</v>
      </c>
      <c r="F5" s="15" t="s">
        <v>108</v>
      </c>
      <c r="H5" s="19" t="s">
        <v>140</v>
      </c>
      <c r="I5" s="20" t="s">
        <v>141</v>
      </c>
    </row>
    <row r="6" spans="2:9">
      <c r="B6" s="27" t="s">
        <v>154</v>
      </c>
      <c r="C6" s="28" t="s">
        <v>155</v>
      </c>
      <c r="E6" s="14" t="s">
        <v>109</v>
      </c>
      <c r="F6" s="15" t="s">
        <v>109</v>
      </c>
      <c r="H6" s="19" t="s">
        <v>109</v>
      </c>
      <c r="I6" s="20" t="s">
        <v>109</v>
      </c>
    </row>
    <row r="7" spans="2:9">
      <c r="B7" s="27" t="s">
        <v>109</v>
      </c>
      <c r="C7" s="28" t="s">
        <v>109</v>
      </c>
      <c r="E7" s="14" t="s">
        <v>110</v>
      </c>
      <c r="F7" s="15" t="s">
        <v>111</v>
      </c>
      <c r="H7" s="19" t="s">
        <v>142</v>
      </c>
      <c r="I7" s="20" t="s">
        <v>143</v>
      </c>
    </row>
    <row r="8" spans="2:9">
      <c r="B8" s="27" t="s">
        <v>156</v>
      </c>
      <c r="C8" s="28" t="s">
        <v>157</v>
      </c>
      <c r="E8" s="14"/>
      <c r="F8" s="15"/>
      <c r="H8" s="19"/>
      <c r="I8" s="20"/>
    </row>
    <row r="9" spans="2:9">
      <c r="B9" s="27"/>
      <c r="C9" s="28"/>
      <c r="E9" s="14" t="s">
        <v>112</v>
      </c>
      <c r="F9" s="15"/>
      <c r="H9" s="19" t="s">
        <v>112</v>
      </c>
      <c r="I9" s="20"/>
    </row>
    <row r="10" spans="2:9">
      <c r="B10" s="27" t="s">
        <v>112</v>
      </c>
      <c r="C10" s="28"/>
      <c r="E10" s="14" t="s">
        <v>113</v>
      </c>
      <c r="F10" s="15">
        <v>1.18E-2</v>
      </c>
      <c r="H10" s="19" t="s">
        <v>113</v>
      </c>
      <c r="I10" s="20">
        <v>9.4999999999999998E-3</v>
      </c>
    </row>
    <row r="11" spans="2:9">
      <c r="B11" s="27" t="s">
        <v>113</v>
      </c>
      <c r="C11" s="28">
        <v>0.33839999999999998</v>
      </c>
      <c r="E11" s="14" t="s">
        <v>114</v>
      </c>
      <c r="F11" s="15" t="s">
        <v>115</v>
      </c>
      <c r="H11" s="19" t="s">
        <v>114</v>
      </c>
      <c r="I11" s="20" t="s">
        <v>144</v>
      </c>
    </row>
    <row r="12" spans="2:9">
      <c r="B12" s="27" t="s">
        <v>114</v>
      </c>
      <c r="C12" s="28" t="s">
        <v>133</v>
      </c>
      <c r="E12" s="14" t="s">
        <v>116</v>
      </c>
      <c r="F12" s="15" t="s">
        <v>117</v>
      </c>
      <c r="H12" s="19" t="s">
        <v>116</v>
      </c>
      <c r="I12" s="20" t="s">
        <v>117</v>
      </c>
    </row>
    <row r="13" spans="2:9">
      <c r="B13" s="27" t="s">
        <v>116</v>
      </c>
      <c r="C13" s="28" t="s">
        <v>134</v>
      </c>
      <c r="E13" s="14" t="s">
        <v>118</v>
      </c>
      <c r="F13" s="15" t="s">
        <v>119</v>
      </c>
      <c r="H13" s="19" t="s">
        <v>118</v>
      </c>
      <c r="I13" s="20" t="s">
        <v>119</v>
      </c>
    </row>
    <row r="14" spans="2:9">
      <c r="B14" s="27" t="s">
        <v>118</v>
      </c>
      <c r="C14" s="28" t="s">
        <v>119</v>
      </c>
      <c r="E14" s="14" t="s">
        <v>120</v>
      </c>
      <c r="F14" s="15" t="s">
        <v>121</v>
      </c>
      <c r="H14" s="19" t="s">
        <v>120</v>
      </c>
      <c r="I14" s="20" t="s">
        <v>145</v>
      </c>
    </row>
    <row r="15" spans="2:9">
      <c r="B15" s="27" t="s">
        <v>120</v>
      </c>
      <c r="C15" s="28" t="s">
        <v>158</v>
      </c>
      <c r="E15" s="14"/>
      <c r="F15" s="15"/>
      <c r="H15" s="19"/>
      <c r="I15" s="20"/>
    </row>
    <row r="16" spans="2:9">
      <c r="B16" s="27"/>
      <c r="C16" s="28"/>
      <c r="E16" s="14" t="s">
        <v>122</v>
      </c>
      <c r="F16" s="15"/>
      <c r="H16" s="19" t="s">
        <v>122</v>
      </c>
      <c r="I16" s="20"/>
    </row>
    <row r="17" spans="2:9">
      <c r="B17" s="27" t="s">
        <v>122</v>
      </c>
      <c r="C17" s="28"/>
      <c r="E17" s="14" t="s">
        <v>123</v>
      </c>
      <c r="F17" s="15">
        <v>67.36</v>
      </c>
      <c r="H17" s="19" t="s">
        <v>146</v>
      </c>
      <c r="I17" s="20">
        <v>80.97</v>
      </c>
    </row>
    <row r="18" spans="2:9">
      <c r="B18" s="27" t="s">
        <v>159</v>
      </c>
      <c r="C18" s="28">
        <v>7.96</v>
      </c>
      <c r="E18" s="14" t="s">
        <v>124</v>
      </c>
      <c r="F18" s="15">
        <v>47.69</v>
      </c>
      <c r="H18" s="19" t="s">
        <v>147</v>
      </c>
      <c r="I18" s="20">
        <v>67.95</v>
      </c>
    </row>
    <row r="19" spans="2:9">
      <c r="B19" s="27" t="s">
        <v>160</v>
      </c>
      <c r="C19" s="28">
        <v>4.7830000000000004</v>
      </c>
      <c r="E19" s="14" t="s">
        <v>125</v>
      </c>
      <c r="F19" s="15" t="s">
        <v>126</v>
      </c>
      <c r="H19" s="19" t="s">
        <v>148</v>
      </c>
      <c r="I19" s="20" t="s">
        <v>149</v>
      </c>
    </row>
    <row r="20" spans="2:9">
      <c r="B20" s="27" t="s">
        <v>161</v>
      </c>
      <c r="C20" s="28" t="s">
        <v>162</v>
      </c>
      <c r="E20" s="14" t="s">
        <v>127</v>
      </c>
      <c r="F20" s="15" t="s">
        <v>128</v>
      </c>
      <c r="H20" s="19" t="s">
        <v>127</v>
      </c>
      <c r="I20" s="20" t="s">
        <v>150</v>
      </c>
    </row>
    <row r="21" spans="2:9">
      <c r="B21" s="27" t="s">
        <v>127</v>
      </c>
      <c r="C21" s="28" t="s">
        <v>163</v>
      </c>
      <c r="E21" s="14" t="s">
        <v>129</v>
      </c>
      <c r="F21" s="15">
        <v>0.64380000000000004</v>
      </c>
      <c r="H21" s="19" t="s">
        <v>129</v>
      </c>
      <c r="I21" s="20">
        <v>0.54279999999999995</v>
      </c>
    </row>
    <row r="22" spans="2:9">
      <c r="B22" s="27" t="s">
        <v>129</v>
      </c>
      <c r="C22" s="28">
        <v>9.529E-2</v>
      </c>
      <c r="E22" s="14"/>
      <c r="F22" s="15"/>
      <c r="H22" s="19"/>
      <c r="I22" s="20"/>
    </row>
    <row r="23" spans="2:9">
      <c r="B23" s="27"/>
      <c r="C23" s="28"/>
      <c r="E23" s="14" t="s">
        <v>130</v>
      </c>
      <c r="F23" s="15"/>
      <c r="H23" s="19" t="s">
        <v>130</v>
      </c>
      <c r="I23" s="20"/>
    </row>
    <row r="24" spans="2:9">
      <c r="B24" s="27" t="s">
        <v>130</v>
      </c>
      <c r="C24" s="28"/>
      <c r="E24" s="14" t="s">
        <v>131</v>
      </c>
      <c r="F24" s="15" t="s">
        <v>132</v>
      </c>
      <c r="H24" s="19" t="s">
        <v>131</v>
      </c>
      <c r="I24" s="20" t="s">
        <v>151</v>
      </c>
    </row>
    <row r="25" spans="2:9">
      <c r="B25" s="27" t="s">
        <v>131</v>
      </c>
      <c r="C25" s="28" t="s">
        <v>164</v>
      </c>
      <c r="E25" s="14" t="s">
        <v>113</v>
      </c>
      <c r="F25" s="15">
        <v>6.7000000000000004E-2</v>
      </c>
      <c r="H25" s="19" t="s">
        <v>113</v>
      </c>
      <c r="I25" s="20">
        <v>0.47920000000000001</v>
      </c>
    </row>
    <row r="26" spans="2:9">
      <c r="B26" s="27" t="s">
        <v>113</v>
      </c>
      <c r="C26" s="28">
        <v>0.67620000000000002</v>
      </c>
      <c r="E26" s="14" t="s">
        <v>114</v>
      </c>
      <c r="F26" s="15" t="s">
        <v>133</v>
      </c>
      <c r="H26" s="19" t="s">
        <v>114</v>
      </c>
      <c r="I26" s="20" t="s">
        <v>133</v>
      </c>
    </row>
    <row r="27" spans="2:9">
      <c r="B27" s="27" t="s">
        <v>114</v>
      </c>
      <c r="C27" s="28" t="s">
        <v>133</v>
      </c>
      <c r="E27" s="14" t="s">
        <v>116</v>
      </c>
      <c r="F27" s="15" t="s">
        <v>134</v>
      </c>
      <c r="H27" s="19" t="s">
        <v>116</v>
      </c>
      <c r="I27" s="20" t="s">
        <v>134</v>
      </c>
    </row>
    <row r="28" spans="2:9">
      <c r="B28" s="27" t="s">
        <v>116</v>
      </c>
      <c r="C28" s="28" t="s">
        <v>134</v>
      </c>
      <c r="E28" s="14"/>
      <c r="F28" s="15"/>
      <c r="H28" s="19"/>
      <c r="I28" s="20"/>
    </row>
    <row r="29" spans="2:9">
      <c r="B29" s="27"/>
      <c r="C29" s="28"/>
      <c r="E29" s="14" t="s">
        <v>135</v>
      </c>
      <c r="F29" s="15"/>
      <c r="H29" s="19" t="s">
        <v>135</v>
      </c>
      <c r="I29" s="20"/>
    </row>
    <row r="30" spans="2:9">
      <c r="B30" s="27" t="s">
        <v>135</v>
      </c>
      <c r="C30" s="28"/>
      <c r="E30" s="14" t="s">
        <v>136</v>
      </c>
      <c r="F30" s="15">
        <v>6</v>
      </c>
      <c r="H30" s="19" t="s">
        <v>152</v>
      </c>
      <c r="I30" s="20">
        <v>6</v>
      </c>
    </row>
    <row r="31" spans="2:9">
      <c r="B31" s="27" t="s">
        <v>165</v>
      </c>
      <c r="C31" s="28">
        <v>6</v>
      </c>
      <c r="E31" s="14" t="s">
        <v>137</v>
      </c>
      <c r="F31" s="15">
        <v>6</v>
      </c>
      <c r="H31" s="21" t="s">
        <v>153</v>
      </c>
      <c r="I31" s="22">
        <v>6</v>
      </c>
    </row>
    <row r="32" spans="2:9" ht="17" thickBot="1">
      <c r="B32" s="29" t="s">
        <v>166</v>
      </c>
      <c r="C32" s="30">
        <v>6</v>
      </c>
      <c r="E32" s="16"/>
      <c r="F3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Exp.1</vt:lpstr>
      <vt:lpstr>Exp.2</vt:lpstr>
      <vt:lpstr>IF condition</vt:lpstr>
      <vt:lpstr>Total analysis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2016-03-17T18:27:14Z</dcterms:created>
  <dcterms:modified xsi:type="dcterms:W3CDTF">2024-12-18T18:17:41Z</dcterms:modified>
</cp:coreProperties>
</file>