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12/Fig.12G/"/>
    </mc:Choice>
  </mc:AlternateContent>
  <xr:revisionPtr revIDLastSave="0" documentId="8_{3D10A45A-3D34-1A42-8072-36D3A29AE5E6}" xr6:coauthVersionLast="47" xr6:coauthVersionMax="47" xr10:uidLastSave="{00000000-0000-0000-0000-000000000000}"/>
  <bookViews>
    <workbookView xWindow="60" yWindow="460" windowWidth="21800" windowHeight="11940" tabRatio="500" activeTab="2" xr2:uid="{00000000-000D-0000-FFFF-FFFF00000000}"/>
  </bookViews>
  <sheets>
    <sheet name="Raw Data" sheetId="1" r:id="rId1"/>
    <sheet name="IF condition" sheetId="2" r:id="rId2"/>
    <sheet name="Statistics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" i="1" l="1"/>
  <c r="L14" i="1"/>
  <c r="K14" i="1"/>
  <c r="J14" i="1"/>
  <c r="K15" i="1" s="1"/>
  <c r="H14" i="1"/>
  <c r="G14" i="1"/>
  <c r="F14" i="1"/>
  <c r="G15" i="1" s="1"/>
  <c r="D14" i="1"/>
  <c r="C14" i="1"/>
  <c r="B14" i="1"/>
  <c r="AE23" i="1"/>
  <c r="AE22" i="1"/>
  <c r="AE21" i="1"/>
  <c r="Z22" i="1"/>
  <c r="Z23" i="1"/>
  <c r="Z21" i="1"/>
  <c r="T30" i="1" l="1"/>
  <c r="S30" i="1"/>
  <c r="R30" i="1"/>
  <c r="P30" i="1"/>
  <c r="O30" i="1"/>
  <c r="N30" i="1"/>
  <c r="L30" i="1"/>
  <c r="K30" i="1"/>
  <c r="J30" i="1"/>
  <c r="H30" i="1"/>
  <c r="G30" i="1"/>
  <c r="F30" i="1"/>
  <c r="S31" i="1" l="1"/>
  <c r="O31" i="1"/>
  <c r="K31" i="1"/>
  <c r="G31" i="1"/>
  <c r="B30" i="1" l="1"/>
  <c r="C30" i="1"/>
  <c r="D30" i="1"/>
  <c r="C31" i="1" l="1"/>
</calcChain>
</file>

<file path=xl/sharedStrings.xml><?xml version="1.0" encoding="utf-8"?>
<sst xmlns="http://schemas.openxmlformats.org/spreadsheetml/2006/main" count="198" uniqueCount="73">
  <si>
    <t>Ciliated</t>
  </si>
  <si>
    <t>cell counts</t>
  </si>
  <si>
    <t>ARL13B+ Ac-Tub- dot</t>
  </si>
  <si>
    <t>Average</t>
  </si>
  <si>
    <t>WT</t>
  </si>
  <si>
    <t>S.D.</t>
  </si>
  <si>
    <t>KAN520-1</t>
  </si>
  <si>
    <t>KAN520-2</t>
  </si>
  <si>
    <t>KAN520-3</t>
  </si>
  <si>
    <t>KAN520-4</t>
  </si>
  <si>
    <t>KAN520-5</t>
  </si>
  <si>
    <t>KAN519-1</t>
  </si>
  <si>
    <t>NCS1 primary neuron #5 (WT)</t>
  </si>
  <si>
    <t>DIV7</t>
  </si>
  <si>
    <t>KAN519-2</t>
  </si>
  <si>
    <t>NCS1 primary neuron #6 (WT)</t>
  </si>
  <si>
    <t>KAN519-3</t>
  </si>
  <si>
    <t>NCS1 primary neuron #10 (KO)</t>
  </si>
  <si>
    <t>NCS1 primary neuron #21 (KO)</t>
  </si>
  <si>
    <t>NCS1 primary neuron #22 (WT)</t>
  </si>
  <si>
    <t>NCS1 primary neuron #23 (WT)</t>
  </si>
  <si>
    <t>NCS1 primary neuron #24 (KO)</t>
  </si>
  <si>
    <t>NCS1 primary neuron #26 (KO)</t>
  </si>
  <si>
    <t>Ciliated cells (%)</t>
  </si>
  <si>
    <t>KO</t>
  </si>
  <si>
    <t>S.E.M.</t>
  </si>
  <si>
    <t>Fixed in 4% PFA at RT for 15 minutes.</t>
  </si>
  <si>
    <t>ADCY3, C-20, sc-588 Santa Cruz, 1:1000</t>
  </si>
  <si>
    <t>MAP-2, sc-74421, Santa Cruz, 1:1000, IgG1</t>
  </si>
  <si>
    <t>FGFR1OP,H00011116-M01, 1:250</t>
  </si>
  <si>
    <t>FGFR1OP,H00011116-M01, 1:1000</t>
  </si>
  <si>
    <t>DAPI</t>
  </si>
  <si>
    <t>Exp. number</t>
  </si>
  <si>
    <t>Cell line</t>
  </si>
  <si>
    <t>Gene induced</t>
  </si>
  <si>
    <t>Culture condition, fixation condition</t>
  </si>
  <si>
    <t>Mouse IgG2b Alexa647</t>
  </si>
  <si>
    <t>Nuclear stain</t>
  </si>
  <si>
    <t>Date</t>
  </si>
  <si>
    <t>Replicate</t>
  </si>
  <si>
    <t>Rabbit -Alexa488</t>
  </si>
  <si>
    <t>Mouse IgG1</t>
  </si>
  <si>
    <t>Table Analyzed</t>
  </si>
  <si>
    <t>Data 1</t>
  </si>
  <si>
    <t>Column B</t>
  </si>
  <si>
    <t>Ncs1-/-</t>
  </si>
  <si>
    <t>vs.</t>
  </si>
  <si>
    <t>Column A</t>
  </si>
  <si>
    <t>Ncs1+/+</t>
  </si>
  <si>
    <t>Unpaired t test with Welch's correction</t>
  </si>
  <si>
    <t>P value</t>
  </si>
  <si>
    <t>P value summary</t>
  </si>
  <si>
    <t>ns</t>
  </si>
  <si>
    <t>Significantly different (P &lt; 0.05)?</t>
  </si>
  <si>
    <t>No</t>
  </si>
  <si>
    <t>One- or two-tailed P value?</t>
  </si>
  <si>
    <t>Two-tailed</t>
  </si>
  <si>
    <t>Welch-corrected t, df</t>
  </si>
  <si>
    <t>t=0.03972, df=4.996</t>
  </si>
  <si>
    <t>How big is the difference?</t>
  </si>
  <si>
    <t>Mean of column A</t>
  </si>
  <si>
    <t>Mean of column B</t>
  </si>
  <si>
    <t>Difference between means (B - A) ± SEM</t>
  </si>
  <si>
    <t>-0.1031 ± 2.597</t>
  </si>
  <si>
    <t>95% confidence interval</t>
  </si>
  <si>
    <t>-6.780 to 6.574</t>
  </si>
  <si>
    <t>R squared (eta squared)</t>
  </si>
  <si>
    <t>F test to compare variances</t>
  </si>
  <si>
    <t>F, DFn, Dfd</t>
  </si>
  <si>
    <t>2.624, 3, 3</t>
  </si>
  <si>
    <t>Data analyzed</t>
  </si>
  <si>
    <t>Sample size, column A</t>
  </si>
  <si>
    <t>Sample size, column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</si>
</sst>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ＭＳ Ｐゴシック"/>
      <family val="2"/>
      <charset val="128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14" fontId="0" fillId="0" borderId="0" xfId="0" applyNumberFormat="1"/>
    <xf numFmtId="14" fontId="4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/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CIliated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('Raw Data'!$Z$23,'Raw Data'!$AE$23)</c:f>
                <c:numCache>
                  <c:formatCode>General</c:formatCode>
                  <c:ptCount val="2"/>
                  <c:pt idx="0">
                    <c:v>2.209875973453959</c:v>
                  </c:pt>
                  <c:pt idx="1">
                    <c:v>1.3641559762488746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('Raw Data'!$Z$21,'Raw Data'!$AE$21)</c:f>
              <c:numCache>
                <c:formatCode>General</c:formatCode>
                <c:ptCount val="2"/>
                <c:pt idx="0">
                  <c:v>88.710188133285271</c:v>
                </c:pt>
                <c:pt idx="1">
                  <c:v>88.607040549436874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A-8746-9EB8-CB0C0D514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896159247"/>
        <c:axId val="1896163167"/>
      </c:barChart>
      <c:catAx>
        <c:axId val="189615924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163167"/>
        <c:crosses val="autoZero"/>
        <c:auto val="1"/>
        <c:lblAlgn val="ctr"/>
        <c:lblOffset val="100"/>
        <c:noMultiLvlLbl val="0"/>
      </c:catAx>
      <c:valAx>
        <c:axId val="1896163167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1896159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1715977</xdr:colOff>
      <xdr:row>27</xdr:row>
      <xdr:rowOff>118139</xdr:rowOff>
    </xdr:from>
    <xdr:to>
      <xdr:col>25</xdr:col>
      <xdr:colOff>383953</xdr:colOff>
      <xdr:row>49</xdr:row>
      <xdr:rowOff>147674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481AF0-8BDA-494F-8F35-6903814DA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31"/>
  <sheetViews>
    <sheetView topLeftCell="R7" zoomScale="86" zoomScaleNormal="86" workbookViewId="0">
      <selection activeCell="AE17" sqref="AE17:AE20"/>
    </sheetView>
  </sheetViews>
  <sheetFormatPr baseColWidth="10" defaultColWidth="11.1640625" defaultRowHeight="16"/>
  <cols>
    <col min="2" max="2" width="11.1640625" customWidth="1"/>
    <col min="23" max="23" width="10.83203125" customWidth="1"/>
    <col min="24" max="24" width="36.6640625" customWidth="1"/>
  </cols>
  <sheetData>
    <row r="3" spans="1:34">
      <c r="B3" t="s">
        <v>0</v>
      </c>
      <c r="C3" t="s">
        <v>1</v>
      </c>
      <c r="D3" t="s">
        <v>2</v>
      </c>
      <c r="F3" t="s">
        <v>0</v>
      </c>
      <c r="G3" t="s">
        <v>1</v>
      </c>
      <c r="H3" t="s">
        <v>2</v>
      </c>
      <c r="J3" t="s">
        <v>0</v>
      </c>
      <c r="K3" t="s">
        <v>1</v>
      </c>
      <c r="L3" t="s">
        <v>2</v>
      </c>
    </row>
    <row r="4" spans="1:34">
      <c r="A4" t="s">
        <v>11</v>
      </c>
      <c r="B4">
        <v>7</v>
      </c>
      <c r="C4">
        <v>7</v>
      </c>
      <c r="E4" t="s">
        <v>14</v>
      </c>
      <c r="F4">
        <v>3</v>
      </c>
      <c r="G4">
        <v>4</v>
      </c>
      <c r="I4" t="s">
        <v>16</v>
      </c>
      <c r="J4">
        <v>3</v>
      </c>
      <c r="K4">
        <v>4</v>
      </c>
    </row>
    <row r="5" spans="1:34">
      <c r="A5">
        <v>2</v>
      </c>
      <c r="B5">
        <v>2</v>
      </c>
      <c r="C5">
        <v>4</v>
      </c>
      <c r="E5">
        <v>2</v>
      </c>
      <c r="F5">
        <v>5</v>
      </c>
      <c r="G5">
        <v>6</v>
      </c>
      <c r="I5">
        <v>2</v>
      </c>
      <c r="J5">
        <v>3</v>
      </c>
      <c r="K5">
        <v>3</v>
      </c>
      <c r="Z5" t="s">
        <v>23</v>
      </c>
    </row>
    <row r="6" spans="1:34">
      <c r="A6">
        <v>3</v>
      </c>
      <c r="B6">
        <v>5</v>
      </c>
      <c r="C6">
        <v>5</v>
      </c>
      <c r="E6">
        <v>3</v>
      </c>
      <c r="F6">
        <v>4</v>
      </c>
      <c r="G6">
        <v>5</v>
      </c>
      <c r="I6">
        <v>3</v>
      </c>
      <c r="J6">
        <v>3</v>
      </c>
      <c r="K6">
        <v>5</v>
      </c>
      <c r="W6" s="3" t="s">
        <v>11</v>
      </c>
      <c r="X6" s="2" t="s">
        <v>12</v>
      </c>
      <c r="Y6" t="s">
        <v>13</v>
      </c>
      <c r="Z6">
        <v>95.121951219512198</v>
      </c>
    </row>
    <row r="7" spans="1:34">
      <c r="A7">
        <v>4</v>
      </c>
      <c r="B7">
        <v>5</v>
      </c>
      <c r="C7">
        <v>5</v>
      </c>
      <c r="E7">
        <v>4</v>
      </c>
      <c r="F7">
        <v>4</v>
      </c>
      <c r="G7">
        <v>5</v>
      </c>
      <c r="I7">
        <v>4</v>
      </c>
      <c r="J7">
        <v>7</v>
      </c>
      <c r="K7">
        <v>7</v>
      </c>
      <c r="W7" s="3" t="s">
        <v>14</v>
      </c>
      <c r="X7" s="2" t="s">
        <v>15</v>
      </c>
      <c r="Y7" t="s">
        <v>13</v>
      </c>
      <c r="Z7">
        <v>85.416666666666657</v>
      </c>
    </row>
    <row r="8" spans="1:34">
      <c r="A8">
        <v>5</v>
      </c>
      <c r="B8">
        <v>5</v>
      </c>
      <c r="C8">
        <v>5</v>
      </c>
      <c r="E8">
        <v>5</v>
      </c>
      <c r="I8">
        <v>5</v>
      </c>
      <c r="J8">
        <v>4</v>
      </c>
      <c r="K8">
        <v>4</v>
      </c>
      <c r="W8" s="3" t="s">
        <v>16</v>
      </c>
      <c r="X8" s="2" t="s">
        <v>17</v>
      </c>
      <c r="Y8" t="s">
        <v>13</v>
      </c>
      <c r="Z8">
        <v>92</v>
      </c>
    </row>
    <row r="9" spans="1:34">
      <c r="A9">
        <v>6</v>
      </c>
      <c r="B9">
        <v>5</v>
      </c>
      <c r="C9">
        <v>5</v>
      </c>
      <c r="E9">
        <v>6</v>
      </c>
      <c r="F9">
        <v>4</v>
      </c>
      <c r="G9">
        <v>4</v>
      </c>
      <c r="I9">
        <v>6</v>
      </c>
      <c r="J9">
        <v>4</v>
      </c>
      <c r="K9">
        <v>4</v>
      </c>
      <c r="W9" s="3" t="s">
        <v>6</v>
      </c>
      <c r="X9" s="2" t="s">
        <v>18</v>
      </c>
      <c r="Y9" t="s">
        <v>13</v>
      </c>
      <c r="Z9">
        <v>89.189189189189193</v>
      </c>
    </row>
    <row r="10" spans="1:34">
      <c r="A10">
        <v>7</v>
      </c>
      <c r="E10">
        <v>7</v>
      </c>
      <c r="F10">
        <v>5</v>
      </c>
      <c r="G10">
        <v>6</v>
      </c>
      <c r="I10">
        <v>7</v>
      </c>
      <c r="J10">
        <v>5</v>
      </c>
      <c r="K10">
        <v>5</v>
      </c>
      <c r="W10" s="3" t="s">
        <v>7</v>
      </c>
      <c r="X10" s="2" t="s">
        <v>19</v>
      </c>
      <c r="Y10" t="s">
        <v>13</v>
      </c>
      <c r="Z10">
        <v>86.206896551724128</v>
      </c>
      <c r="AG10" s="1"/>
      <c r="AH10" s="1"/>
    </row>
    <row r="11" spans="1:34">
      <c r="A11">
        <v>8</v>
      </c>
      <c r="B11">
        <v>4</v>
      </c>
      <c r="C11">
        <v>4</v>
      </c>
      <c r="E11">
        <v>8</v>
      </c>
      <c r="F11">
        <v>2</v>
      </c>
      <c r="G11">
        <v>3</v>
      </c>
      <c r="I11">
        <v>8</v>
      </c>
      <c r="J11">
        <v>7</v>
      </c>
      <c r="K11">
        <v>8</v>
      </c>
      <c r="W11" s="3" t="s">
        <v>8</v>
      </c>
      <c r="X11" s="2" t="s">
        <v>20</v>
      </c>
      <c r="Y11" t="s">
        <v>13</v>
      </c>
      <c r="Z11">
        <v>88.095238095238088</v>
      </c>
      <c r="AD11" s="1"/>
      <c r="AE11" s="1"/>
      <c r="AF11" s="1"/>
      <c r="AG11" s="1"/>
      <c r="AH11" s="1"/>
    </row>
    <row r="12" spans="1:34">
      <c r="A12">
        <v>9</v>
      </c>
      <c r="B12">
        <v>3</v>
      </c>
      <c r="C12">
        <v>3</v>
      </c>
      <c r="E12">
        <v>9</v>
      </c>
      <c r="F12">
        <v>3</v>
      </c>
      <c r="G12">
        <v>3</v>
      </c>
      <c r="I12">
        <v>9</v>
      </c>
      <c r="J12">
        <v>4</v>
      </c>
      <c r="K12">
        <v>4</v>
      </c>
      <c r="W12" s="3" t="s">
        <v>9</v>
      </c>
      <c r="X12" s="2" t="s">
        <v>21</v>
      </c>
      <c r="Y12" t="s">
        <v>13</v>
      </c>
      <c r="Z12">
        <v>87.755102040816325</v>
      </c>
      <c r="AD12" s="1"/>
      <c r="AE12" s="1"/>
      <c r="AF12" s="1"/>
      <c r="AG12" s="1"/>
      <c r="AH12" s="1"/>
    </row>
    <row r="13" spans="1:34">
      <c r="A13">
        <v>11</v>
      </c>
      <c r="B13">
        <v>3</v>
      </c>
      <c r="C13">
        <v>3</v>
      </c>
      <c r="E13">
        <v>10</v>
      </c>
      <c r="F13">
        <v>11</v>
      </c>
      <c r="G13">
        <v>12</v>
      </c>
      <c r="I13">
        <v>11</v>
      </c>
      <c r="J13">
        <v>6</v>
      </c>
      <c r="K13">
        <v>6</v>
      </c>
      <c r="W13" s="3" t="s">
        <v>10</v>
      </c>
      <c r="X13" s="2" t="s">
        <v>22</v>
      </c>
      <c r="Y13" t="s">
        <v>13</v>
      </c>
      <c r="Z13">
        <v>85.483870967741936</v>
      </c>
      <c r="AD13" s="1"/>
      <c r="AF13" s="1"/>
      <c r="AG13" s="1"/>
      <c r="AH13" s="1"/>
    </row>
    <row r="14" spans="1:34">
      <c r="B14">
        <f>SUM(B4:B13)</f>
        <v>39</v>
      </c>
      <c r="C14">
        <f>SUM(C4:C13)</f>
        <v>41</v>
      </c>
      <c r="D14">
        <f>SUM(D4:D13)</f>
        <v>0</v>
      </c>
      <c r="F14">
        <f>SUM(F4:F13)</f>
        <v>41</v>
      </c>
      <c r="G14">
        <f>SUM(G4:G13)</f>
        <v>48</v>
      </c>
      <c r="H14">
        <f>SUM(H4:H13)</f>
        <v>0</v>
      </c>
      <c r="J14">
        <f>SUM(J4:J13)</f>
        <v>46</v>
      </c>
      <c r="K14">
        <f>SUM(K4:K13)</f>
        <v>50</v>
      </c>
      <c r="L14">
        <f>SUM(L4:L13)</f>
        <v>0</v>
      </c>
      <c r="AF14" s="1"/>
      <c r="AG14" s="1"/>
      <c r="AH14" s="1"/>
    </row>
    <row r="15" spans="1:34">
      <c r="C15" s="1">
        <f>B14/C14*100</f>
        <v>95.121951219512198</v>
      </c>
      <c r="G15" s="1">
        <f>F14/G14*100</f>
        <v>85.416666666666657</v>
      </c>
      <c r="K15" s="1">
        <f>J14/K14*100</f>
        <v>92</v>
      </c>
      <c r="AF15" s="1"/>
    </row>
    <row r="16" spans="1:34">
      <c r="W16" s="3" t="s">
        <v>4</v>
      </c>
      <c r="AB16" s="3" t="s">
        <v>24</v>
      </c>
      <c r="AF16" s="1"/>
      <c r="AG16" s="1"/>
      <c r="AH16" s="1"/>
    </row>
    <row r="17" spans="1:33">
      <c r="W17" s="3" t="s">
        <v>11</v>
      </c>
      <c r="X17" s="2" t="s">
        <v>12</v>
      </c>
      <c r="Y17" t="s">
        <v>13</v>
      </c>
      <c r="Z17">
        <v>95.121951219512198</v>
      </c>
      <c r="AB17" s="3" t="s">
        <v>16</v>
      </c>
      <c r="AC17" s="2" t="s">
        <v>17</v>
      </c>
      <c r="AD17" t="s">
        <v>13</v>
      </c>
      <c r="AE17">
        <v>92</v>
      </c>
      <c r="AF17" s="1"/>
      <c r="AG17" s="1"/>
    </row>
    <row r="18" spans="1:33">
      <c r="W18" s="3" t="s">
        <v>14</v>
      </c>
      <c r="X18" s="2" t="s">
        <v>15</v>
      </c>
      <c r="Y18" t="s">
        <v>13</v>
      </c>
      <c r="Z18">
        <v>85.416666666666657</v>
      </c>
      <c r="AB18" s="3" t="s">
        <v>6</v>
      </c>
      <c r="AC18" s="2" t="s">
        <v>18</v>
      </c>
      <c r="AD18" t="s">
        <v>13</v>
      </c>
      <c r="AE18">
        <v>89.189189189189193</v>
      </c>
    </row>
    <row r="19" spans="1:33">
      <c r="B19" t="s">
        <v>0</v>
      </c>
      <c r="C19" t="s">
        <v>1</v>
      </c>
      <c r="D19" t="s">
        <v>2</v>
      </c>
      <c r="F19" t="s">
        <v>0</v>
      </c>
      <c r="G19" t="s">
        <v>1</v>
      </c>
      <c r="H19" t="s">
        <v>2</v>
      </c>
      <c r="J19" t="s">
        <v>0</v>
      </c>
      <c r="K19" t="s">
        <v>1</v>
      </c>
      <c r="L19" t="s">
        <v>2</v>
      </c>
      <c r="N19" t="s">
        <v>0</v>
      </c>
      <c r="O19" t="s">
        <v>1</v>
      </c>
      <c r="P19" t="s">
        <v>2</v>
      </c>
      <c r="R19" t="s">
        <v>0</v>
      </c>
      <c r="S19" t="s">
        <v>1</v>
      </c>
      <c r="T19" t="s">
        <v>2</v>
      </c>
      <c r="W19" s="3" t="s">
        <v>7</v>
      </c>
      <c r="X19" s="2" t="s">
        <v>19</v>
      </c>
      <c r="Y19" t="s">
        <v>13</v>
      </c>
      <c r="Z19">
        <v>86.206896551724128</v>
      </c>
      <c r="AB19" s="3" t="s">
        <v>9</v>
      </c>
      <c r="AC19" s="2" t="s">
        <v>21</v>
      </c>
      <c r="AD19" t="s">
        <v>13</v>
      </c>
      <c r="AE19">
        <v>87.755102040816325</v>
      </c>
    </row>
    <row r="20" spans="1:33">
      <c r="A20" t="s">
        <v>6</v>
      </c>
      <c r="B20">
        <v>4</v>
      </c>
      <c r="C20">
        <v>4</v>
      </c>
      <c r="E20" t="s">
        <v>7</v>
      </c>
      <c r="F20">
        <v>6</v>
      </c>
      <c r="G20">
        <v>7</v>
      </c>
      <c r="I20" t="s">
        <v>8</v>
      </c>
      <c r="J20">
        <v>2</v>
      </c>
      <c r="K20">
        <v>4</v>
      </c>
      <c r="M20" t="s">
        <v>9</v>
      </c>
      <c r="N20">
        <v>3</v>
      </c>
      <c r="O20">
        <v>3</v>
      </c>
      <c r="Q20" t="s">
        <v>10</v>
      </c>
      <c r="R20">
        <v>4</v>
      </c>
      <c r="S20">
        <v>4</v>
      </c>
      <c r="W20" s="3" t="s">
        <v>8</v>
      </c>
      <c r="X20" s="2" t="s">
        <v>20</v>
      </c>
      <c r="Y20" t="s">
        <v>13</v>
      </c>
      <c r="Z20">
        <v>88.095238095238088</v>
      </c>
      <c r="AB20" s="3" t="s">
        <v>10</v>
      </c>
      <c r="AC20" s="2" t="s">
        <v>22</v>
      </c>
      <c r="AD20" t="s">
        <v>13</v>
      </c>
      <c r="AE20">
        <v>85.483870967741936</v>
      </c>
    </row>
    <row r="21" spans="1:33">
      <c r="A21">
        <v>2</v>
      </c>
      <c r="B21">
        <v>3</v>
      </c>
      <c r="C21">
        <v>5</v>
      </c>
      <c r="E21">
        <v>2</v>
      </c>
      <c r="F21">
        <v>5</v>
      </c>
      <c r="G21">
        <v>5</v>
      </c>
      <c r="I21">
        <v>2</v>
      </c>
      <c r="J21">
        <v>3</v>
      </c>
      <c r="K21">
        <v>4</v>
      </c>
      <c r="M21">
        <v>2</v>
      </c>
      <c r="N21">
        <v>2</v>
      </c>
      <c r="O21">
        <v>4</v>
      </c>
      <c r="Q21">
        <v>2</v>
      </c>
      <c r="R21">
        <v>9</v>
      </c>
      <c r="S21">
        <v>10</v>
      </c>
      <c r="Y21" t="s">
        <v>3</v>
      </c>
      <c r="Z21">
        <f>AVERAGE(Z17:Z20)</f>
        <v>88.710188133285271</v>
      </c>
      <c r="AD21" t="s">
        <v>3</v>
      </c>
      <c r="AE21">
        <f>AVERAGE(AE17:AE20)</f>
        <v>88.607040549436874</v>
      </c>
    </row>
    <row r="22" spans="1:33">
      <c r="A22">
        <v>3</v>
      </c>
      <c r="B22">
        <v>4</v>
      </c>
      <c r="C22">
        <v>4</v>
      </c>
      <c r="E22">
        <v>3</v>
      </c>
      <c r="F22">
        <v>5</v>
      </c>
      <c r="G22">
        <v>5</v>
      </c>
      <c r="I22">
        <v>3</v>
      </c>
      <c r="J22">
        <v>3</v>
      </c>
      <c r="K22">
        <v>3</v>
      </c>
      <c r="M22">
        <v>3</v>
      </c>
      <c r="N22">
        <v>6</v>
      </c>
      <c r="O22">
        <v>6</v>
      </c>
      <c r="Q22">
        <v>3</v>
      </c>
      <c r="R22">
        <v>4</v>
      </c>
      <c r="S22">
        <v>4</v>
      </c>
      <c r="Y22" t="s">
        <v>5</v>
      </c>
      <c r="Z22">
        <f>STDEV(Z17:Z20)</f>
        <v>4.4197519469079181</v>
      </c>
      <c r="AE22">
        <f>STDEV(AE17:AE20)</f>
        <v>2.7283119524977493</v>
      </c>
    </row>
    <row r="23" spans="1:33">
      <c r="A23">
        <v>4</v>
      </c>
      <c r="B23">
        <v>3</v>
      </c>
      <c r="C23">
        <v>3</v>
      </c>
      <c r="E23">
        <v>4</v>
      </c>
      <c r="F23">
        <v>3</v>
      </c>
      <c r="G23">
        <v>5</v>
      </c>
      <c r="I23">
        <v>4</v>
      </c>
      <c r="J23">
        <v>6</v>
      </c>
      <c r="K23">
        <v>6</v>
      </c>
      <c r="M23">
        <v>4</v>
      </c>
      <c r="N23">
        <v>3</v>
      </c>
      <c r="O23">
        <v>3</v>
      </c>
      <c r="Q23">
        <v>4</v>
      </c>
      <c r="R23">
        <v>5</v>
      </c>
      <c r="S23">
        <v>5</v>
      </c>
      <c r="Y23" t="s">
        <v>25</v>
      </c>
      <c r="Z23">
        <f>STDEV(Z17:Z20)/SQRT(COUNT(Z17:Z20))</f>
        <v>2.209875973453959</v>
      </c>
      <c r="AE23">
        <f>STDEV(AE17:AE20)/SQRT(COUNT(AE17:AE20))</f>
        <v>1.3641559762488746</v>
      </c>
    </row>
    <row r="24" spans="1:33">
      <c r="A24">
        <v>5</v>
      </c>
      <c r="B24">
        <v>3</v>
      </c>
      <c r="C24">
        <v>4</v>
      </c>
      <c r="E24">
        <v>5</v>
      </c>
      <c r="F24">
        <v>5</v>
      </c>
      <c r="G24">
        <v>6</v>
      </c>
      <c r="I24">
        <v>5</v>
      </c>
      <c r="J24">
        <v>3</v>
      </c>
      <c r="K24">
        <v>3</v>
      </c>
      <c r="M24">
        <v>5</v>
      </c>
      <c r="N24">
        <v>3</v>
      </c>
      <c r="O24">
        <v>4</v>
      </c>
      <c r="Q24">
        <v>5</v>
      </c>
      <c r="R24">
        <v>4</v>
      </c>
      <c r="S24">
        <v>4</v>
      </c>
    </row>
    <row r="25" spans="1:33">
      <c r="A25">
        <v>6</v>
      </c>
      <c r="B25">
        <v>4</v>
      </c>
      <c r="C25">
        <v>4</v>
      </c>
      <c r="E25">
        <v>6</v>
      </c>
      <c r="F25">
        <v>5</v>
      </c>
      <c r="G25">
        <v>6</v>
      </c>
      <c r="I25">
        <v>6</v>
      </c>
      <c r="J25">
        <v>4</v>
      </c>
      <c r="K25">
        <v>4</v>
      </c>
      <c r="M25">
        <v>6</v>
      </c>
      <c r="N25">
        <v>7</v>
      </c>
      <c r="O25">
        <v>7</v>
      </c>
      <c r="Q25">
        <v>6</v>
      </c>
      <c r="R25">
        <v>4</v>
      </c>
      <c r="S25">
        <v>5</v>
      </c>
    </row>
    <row r="26" spans="1:33">
      <c r="A26">
        <v>7</v>
      </c>
      <c r="E26">
        <v>7</v>
      </c>
      <c r="F26">
        <v>7</v>
      </c>
      <c r="G26">
        <v>7</v>
      </c>
      <c r="I26">
        <v>7</v>
      </c>
      <c r="J26">
        <v>4</v>
      </c>
      <c r="K26">
        <v>4</v>
      </c>
      <c r="M26">
        <v>7</v>
      </c>
      <c r="N26">
        <v>3</v>
      </c>
      <c r="O26">
        <v>4</v>
      </c>
      <c r="Q26">
        <v>7</v>
      </c>
      <c r="R26">
        <v>7</v>
      </c>
      <c r="S26">
        <v>10</v>
      </c>
    </row>
    <row r="27" spans="1:33">
      <c r="A27">
        <v>8</v>
      </c>
      <c r="B27">
        <v>4</v>
      </c>
      <c r="C27">
        <v>4</v>
      </c>
      <c r="E27">
        <v>8</v>
      </c>
      <c r="F27">
        <v>4</v>
      </c>
      <c r="G27">
        <v>6</v>
      </c>
      <c r="I27">
        <v>8</v>
      </c>
      <c r="J27">
        <v>5</v>
      </c>
      <c r="K27">
        <v>6</v>
      </c>
      <c r="M27">
        <v>8</v>
      </c>
      <c r="N27">
        <v>2</v>
      </c>
      <c r="O27">
        <v>4</v>
      </c>
      <c r="Q27">
        <v>8</v>
      </c>
      <c r="R27">
        <v>4</v>
      </c>
      <c r="S27">
        <v>5</v>
      </c>
    </row>
    <row r="28" spans="1:33">
      <c r="A28">
        <v>9</v>
      </c>
      <c r="B28">
        <v>3</v>
      </c>
      <c r="C28">
        <v>4</v>
      </c>
      <c r="E28">
        <v>9</v>
      </c>
      <c r="F28">
        <v>7</v>
      </c>
      <c r="G28">
        <v>8</v>
      </c>
      <c r="I28">
        <v>9</v>
      </c>
      <c r="J28">
        <v>2</v>
      </c>
      <c r="K28">
        <v>2</v>
      </c>
      <c r="M28">
        <v>9</v>
      </c>
      <c r="N28">
        <v>8</v>
      </c>
      <c r="O28">
        <v>8</v>
      </c>
      <c r="Q28">
        <v>9</v>
      </c>
      <c r="R28">
        <v>6</v>
      </c>
      <c r="S28">
        <v>7</v>
      </c>
    </row>
    <row r="29" spans="1:33">
      <c r="A29">
        <v>10</v>
      </c>
      <c r="B29">
        <v>5</v>
      </c>
      <c r="C29">
        <v>5</v>
      </c>
      <c r="E29">
        <v>10</v>
      </c>
      <c r="F29">
        <v>3</v>
      </c>
      <c r="G29">
        <v>3</v>
      </c>
      <c r="I29">
        <v>10</v>
      </c>
      <c r="J29">
        <v>5</v>
      </c>
      <c r="K29">
        <v>6</v>
      </c>
      <c r="M29">
        <v>10</v>
      </c>
      <c r="N29">
        <v>6</v>
      </c>
      <c r="O29">
        <v>6</v>
      </c>
      <c r="Q29">
        <v>10</v>
      </c>
      <c r="R29">
        <v>6</v>
      </c>
      <c r="S29">
        <v>8</v>
      </c>
    </row>
    <row r="30" spans="1:33">
      <c r="B30">
        <f>SUM(B20:B29)</f>
        <v>33</v>
      </c>
      <c r="C30">
        <f>SUM(C20:C29)</f>
        <v>37</v>
      </c>
      <c r="D30">
        <f>SUM(D20:D29)</f>
        <v>0</v>
      </c>
      <c r="F30">
        <f>SUM(F20:F29)</f>
        <v>50</v>
      </c>
      <c r="G30">
        <f>SUM(G20:G29)</f>
        <v>58</v>
      </c>
      <c r="H30">
        <f>SUM(H20:H29)</f>
        <v>0</v>
      </c>
      <c r="J30">
        <f>SUM(J20:J29)</f>
        <v>37</v>
      </c>
      <c r="K30">
        <f>SUM(K20:K29)</f>
        <v>42</v>
      </c>
      <c r="L30">
        <f>SUM(L20:L29)</f>
        <v>0</v>
      </c>
      <c r="N30">
        <f>SUM(N20:N29)</f>
        <v>43</v>
      </c>
      <c r="O30">
        <f>SUM(O20:O29)</f>
        <v>49</v>
      </c>
      <c r="P30">
        <f>SUM(P20:P29)</f>
        <v>0</v>
      </c>
      <c r="R30">
        <f>SUM(R20:R29)</f>
        <v>53</v>
      </c>
      <c r="S30">
        <f>SUM(S20:S29)</f>
        <v>62</v>
      </c>
      <c r="T30">
        <f>SUM(T20:T29)</f>
        <v>0</v>
      </c>
    </row>
    <row r="31" spans="1:33">
      <c r="C31" s="1">
        <f>B30/C30*100</f>
        <v>89.189189189189193</v>
      </c>
      <c r="G31" s="1">
        <f>F30/G30*100</f>
        <v>86.206896551724128</v>
      </c>
      <c r="K31" s="1">
        <f>J30/K30*100</f>
        <v>88.095238095238088</v>
      </c>
      <c r="O31" s="1">
        <f>N30/O30*100</f>
        <v>87.755102040816325</v>
      </c>
      <c r="S31" s="1">
        <f>R30/S30*100</f>
        <v>85.483870967741936</v>
      </c>
    </row>
  </sheetData>
  <pageMargins left="0.75" right="0.75" top="1" bottom="1" header="0.5" footer="0.5"/>
  <pageSetup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B5D6-245B-9041-A528-6D88369B5B43}">
  <dimension ref="A1:J9"/>
  <sheetViews>
    <sheetView workbookViewId="0">
      <selection activeCell="H13" sqref="H13"/>
    </sheetView>
  </sheetViews>
  <sheetFormatPr baseColWidth="10" defaultRowHeight="16"/>
  <cols>
    <col min="2" max="2" width="32.6640625" customWidth="1"/>
    <col min="4" max="4" width="39.83203125" customWidth="1"/>
    <col min="5" max="5" width="35.83203125" customWidth="1"/>
    <col min="6" max="6" width="30" customWidth="1"/>
    <col min="7" max="7" width="24.83203125" customWidth="1"/>
  </cols>
  <sheetData>
    <row r="1" spans="1:10" ht="17" thickBot="1">
      <c r="A1" s="6" t="s">
        <v>32</v>
      </c>
      <c r="B1" s="6" t="s">
        <v>33</v>
      </c>
      <c r="C1" s="7" t="s">
        <v>34</v>
      </c>
      <c r="D1" s="7" t="s">
        <v>35</v>
      </c>
      <c r="E1" s="6" t="s">
        <v>40</v>
      </c>
      <c r="F1" s="6" t="s">
        <v>41</v>
      </c>
      <c r="G1" s="6" t="s">
        <v>36</v>
      </c>
      <c r="H1" s="6" t="s">
        <v>37</v>
      </c>
      <c r="I1" s="6" t="s">
        <v>38</v>
      </c>
      <c r="J1" s="8" t="s">
        <v>39</v>
      </c>
    </row>
    <row r="2" spans="1:10" ht="17" thickTop="1">
      <c r="A2" s="3" t="s">
        <v>11</v>
      </c>
      <c r="B2" s="2" t="s">
        <v>12</v>
      </c>
      <c r="C2" t="s">
        <v>13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31</v>
      </c>
      <c r="I2" s="4">
        <v>43690</v>
      </c>
    </row>
    <row r="3" spans="1:10">
      <c r="A3" s="3" t="s">
        <v>14</v>
      </c>
      <c r="B3" s="2" t="s">
        <v>15</v>
      </c>
      <c r="C3" t="s">
        <v>13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31</v>
      </c>
      <c r="I3" s="4">
        <v>43690</v>
      </c>
    </row>
    <row r="4" spans="1:10">
      <c r="A4" s="3" t="s">
        <v>16</v>
      </c>
      <c r="B4" s="2" t="s">
        <v>17</v>
      </c>
      <c r="C4" t="s">
        <v>13</v>
      </c>
      <c r="D4" s="2" t="s">
        <v>26</v>
      </c>
      <c r="E4" s="2" t="s">
        <v>27</v>
      </c>
      <c r="F4" s="2" t="s">
        <v>28</v>
      </c>
      <c r="G4" s="2" t="s">
        <v>29</v>
      </c>
      <c r="H4" s="2" t="s">
        <v>31</v>
      </c>
      <c r="I4" s="4">
        <v>43690</v>
      </c>
    </row>
    <row r="5" spans="1:10">
      <c r="A5" s="3" t="s">
        <v>6</v>
      </c>
      <c r="B5" s="2" t="s">
        <v>18</v>
      </c>
      <c r="C5" t="s">
        <v>13</v>
      </c>
      <c r="D5" s="2" t="s">
        <v>26</v>
      </c>
      <c r="E5" s="2" t="s">
        <v>27</v>
      </c>
      <c r="F5" s="2" t="s">
        <v>28</v>
      </c>
      <c r="G5" s="2" t="s">
        <v>30</v>
      </c>
      <c r="H5" s="2" t="s">
        <v>31</v>
      </c>
      <c r="I5" s="5">
        <v>43711</v>
      </c>
    </row>
    <row r="6" spans="1:10">
      <c r="A6" s="3" t="s">
        <v>7</v>
      </c>
      <c r="B6" s="2" t="s">
        <v>19</v>
      </c>
      <c r="C6" t="s">
        <v>13</v>
      </c>
      <c r="D6" s="2" t="s">
        <v>26</v>
      </c>
      <c r="E6" s="2" t="s">
        <v>27</v>
      </c>
      <c r="F6" s="2" t="s">
        <v>28</v>
      </c>
      <c r="G6" s="2" t="s">
        <v>30</v>
      </c>
      <c r="H6" s="2" t="s">
        <v>31</v>
      </c>
      <c r="I6" s="5">
        <v>43711</v>
      </c>
    </row>
    <row r="7" spans="1:10">
      <c r="A7" s="3" t="s">
        <v>8</v>
      </c>
      <c r="B7" s="2" t="s">
        <v>20</v>
      </c>
      <c r="C7" t="s">
        <v>13</v>
      </c>
      <c r="D7" s="2" t="s">
        <v>26</v>
      </c>
      <c r="E7" s="2" t="s">
        <v>27</v>
      </c>
      <c r="F7" s="2" t="s">
        <v>28</v>
      </c>
      <c r="G7" s="2" t="s">
        <v>30</v>
      </c>
      <c r="H7" s="2" t="s">
        <v>31</v>
      </c>
      <c r="I7" s="5">
        <v>43711</v>
      </c>
    </row>
    <row r="8" spans="1:10">
      <c r="A8" s="3" t="s">
        <v>9</v>
      </c>
      <c r="B8" s="2" t="s">
        <v>21</v>
      </c>
      <c r="C8" t="s">
        <v>13</v>
      </c>
      <c r="D8" s="2" t="s">
        <v>26</v>
      </c>
      <c r="E8" s="2" t="s">
        <v>27</v>
      </c>
      <c r="F8" s="2" t="s">
        <v>28</v>
      </c>
      <c r="G8" s="2" t="s">
        <v>30</v>
      </c>
      <c r="H8" s="2" t="s">
        <v>31</v>
      </c>
      <c r="I8" s="5">
        <v>43711</v>
      </c>
    </row>
    <row r="9" spans="1:10">
      <c r="A9" s="3" t="s">
        <v>10</v>
      </c>
      <c r="B9" s="2" t="s">
        <v>22</v>
      </c>
      <c r="C9" t="s">
        <v>13</v>
      </c>
      <c r="D9" s="2" t="s">
        <v>26</v>
      </c>
      <c r="E9" s="2" t="s">
        <v>27</v>
      </c>
      <c r="F9" s="2" t="s">
        <v>28</v>
      </c>
      <c r="G9" s="2" t="s">
        <v>30</v>
      </c>
      <c r="H9" s="2" t="s">
        <v>31</v>
      </c>
      <c r="I9" s="5">
        <v>43711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E0E9-DB03-3347-8BAE-DA2B6AF46A55}">
  <dimension ref="B1:C31"/>
  <sheetViews>
    <sheetView tabSelected="1" workbookViewId="0">
      <selection activeCell="D14" sqref="D14"/>
    </sheetView>
  </sheetViews>
  <sheetFormatPr baseColWidth="10" defaultRowHeight="16"/>
  <cols>
    <col min="2" max="2" width="31.1640625" customWidth="1"/>
    <col min="3" max="3" width="30.5" customWidth="1"/>
  </cols>
  <sheetData>
    <row r="1" spans="2:3" ht="17" thickBot="1"/>
    <row r="2" spans="2:3">
      <c r="B2" s="9"/>
      <c r="C2" s="10"/>
    </row>
    <row r="3" spans="2:3">
      <c r="B3" s="11" t="s">
        <v>42</v>
      </c>
      <c r="C3" s="12" t="s">
        <v>43</v>
      </c>
    </row>
    <row r="4" spans="2:3">
      <c r="B4" s="11"/>
      <c r="C4" s="12"/>
    </row>
    <row r="5" spans="2:3">
      <c r="B5" s="11" t="s">
        <v>44</v>
      </c>
      <c r="C5" s="12" t="s">
        <v>45</v>
      </c>
    </row>
    <row r="6" spans="2:3">
      <c r="B6" s="11" t="s">
        <v>46</v>
      </c>
      <c r="C6" s="12" t="s">
        <v>46</v>
      </c>
    </row>
    <row r="7" spans="2:3">
      <c r="B7" s="11" t="s">
        <v>47</v>
      </c>
      <c r="C7" s="12" t="s">
        <v>48</v>
      </c>
    </row>
    <row r="8" spans="2:3">
      <c r="B8" s="11"/>
      <c r="C8" s="12"/>
    </row>
    <row r="9" spans="2:3">
      <c r="B9" s="11" t="s">
        <v>49</v>
      </c>
      <c r="C9" s="12"/>
    </row>
    <row r="10" spans="2:3">
      <c r="B10" s="11" t="s">
        <v>50</v>
      </c>
      <c r="C10" s="12">
        <v>0.96989999999999998</v>
      </c>
    </row>
    <row r="11" spans="2:3">
      <c r="B11" s="11" t="s">
        <v>51</v>
      </c>
      <c r="C11" s="12" t="s">
        <v>52</v>
      </c>
    </row>
    <row r="12" spans="2:3">
      <c r="B12" s="11" t="s">
        <v>53</v>
      </c>
      <c r="C12" s="12" t="s">
        <v>54</v>
      </c>
    </row>
    <row r="13" spans="2:3">
      <c r="B13" s="11" t="s">
        <v>55</v>
      </c>
      <c r="C13" s="12" t="s">
        <v>56</v>
      </c>
    </row>
    <row r="14" spans="2:3">
      <c r="B14" s="11" t="s">
        <v>57</v>
      </c>
      <c r="C14" s="12" t="s">
        <v>58</v>
      </c>
    </row>
    <row r="15" spans="2:3">
      <c r="B15" s="11"/>
      <c r="C15" s="12"/>
    </row>
    <row r="16" spans="2:3">
      <c r="B16" s="11" t="s">
        <v>59</v>
      </c>
      <c r="C16" s="12"/>
    </row>
    <row r="17" spans="2:3">
      <c r="B17" s="11" t="s">
        <v>60</v>
      </c>
      <c r="C17" s="12">
        <v>88.71</v>
      </c>
    </row>
    <row r="18" spans="2:3">
      <c r="B18" s="11" t="s">
        <v>61</v>
      </c>
      <c r="C18" s="12">
        <v>88.61</v>
      </c>
    </row>
    <row r="19" spans="2:3">
      <c r="B19" s="11" t="s">
        <v>62</v>
      </c>
      <c r="C19" s="12" t="s">
        <v>63</v>
      </c>
    </row>
    <row r="20" spans="2:3">
      <c r="B20" s="11" t="s">
        <v>64</v>
      </c>
      <c r="C20" s="12" t="s">
        <v>65</v>
      </c>
    </row>
    <row r="21" spans="2:3">
      <c r="B21" s="11" t="s">
        <v>66</v>
      </c>
      <c r="C21" s="12">
        <v>3.1559999999999997E-4</v>
      </c>
    </row>
    <row r="22" spans="2:3">
      <c r="B22" s="11"/>
      <c r="C22" s="12"/>
    </row>
    <row r="23" spans="2:3">
      <c r="B23" s="11" t="s">
        <v>67</v>
      </c>
      <c r="C23" s="12"/>
    </row>
    <row r="24" spans="2:3">
      <c r="B24" s="11" t="s">
        <v>68</v>
      </c>
      <c r="C24" s="12" t="s">
        <v>69</v>
      </c>
    </row>
    <row r="25" spans="2:3">
      <c r="B25" s="11" t="s">
        <v>50</v>
      </c>
      <c r="C25" s="12">
        <v>0.4491</v>
      </c>
    </row>
    <row r="26" spans="2:3">
      <c r="B26" s="11" t="s">
        <v>51</v>
      </c>
      <c r="C26" s="12" t="s">
        <v>52</v>
      </c>
    </row>
    <row r="27" spans="2:3">
      <c r="B27" s="11" t="s">
        <v>53</v>
      </c>
      <c r="C27" s="12" t="s">
        <v>54</v>
      </c>
    </row>
    <row r="28" spans="2:3">
      <c r="B28" s="11"/>
      <c r="C28" s="12"/>
    </row>
    <row r="29" spans="2:3">
      <c r="B29" s="11" t="s">
        <v>70</v>
      </c>
      <c r="C29" s="12"/>
    </row>
    <row r="30" spans="2:3">
      <c r="B30" s="11" t="s">
        <v>71</v>
      </c>
      <c r="C30" s="12">
        <v>4</v>
      </c>
    </row>
    <row r="31" spans="2:3" ht="17" thickBot="1">
      <c r="B31" s="13" t="s">
        <v>72</v>
      </c>
      <c r="C31" s="1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蟹江 共春</dc:creator>
  <cp:lastModifiedBy>Microsoft Office User</cp:lastModifiedBy>
  <dcterms:created xsi:type="dcterms:W3CDTF">2016-03-17T18:27:14Z</dcterms:created>
  <dcterms:modified xsi:type="dcterms:W3CDTF">2022-03-22T15:02:30Z</dcterms:modified>
</cp:coreProperties>
</file>