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evised manuscript/Source Data/Main Figures/"/>
    </mc:Choice>
  </mc:AlternateContent>
  <xr:revisionPtr revIDLastSave="0" documentId="13_ncr:1_{BE91B375-765B-9E49-8F30-D3B430903878}" xr6:coauthVersionLast="47" xr6:coauthVersionMax="47" xr10:uidLastSave="{00000000-0000-0000-0000-000000000000}"/>
  <bookViews>
    <workbookView xWindow="1480" yWindow="1740" windowWidth="26840" windowHeight="14660" activeTab="2" xr2:uid="{6C2593D4-75B0-B649-8568-7C208B7E848E}"/>
  </bookViews>
  <sheets>
    <sheet name="Raw data" sheetId="1" r:id="rId1"/>
    <sheet name="Statistics (male)" sheetId="2" r:id="rId2"/>
    <sheet name="Statistics (female)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7" i="1" l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<sst xmlns="http://schemas.openxmlformats.org/spreadsheetml/2006/main" count="915" uniqueCount="239">
  <si>
    <t>M</t>
  </si>
  <si>
    <t>WT</t>
  </si>
  <si>
    <t>3W</t>
  </si>
  <si>
    <t>4W</t>
  </si>
  <si>
    <t>5W</t>
  </si>
  <si>
    <t>6W</t>
  </si>
  <si>
    <t>7W</t>
  </si>
  <si>
    <t>8W</t>
  </si>
  <si>
    <t>9W</t>
  </si>
  <si>
    <t>10W</t>
  </si>
  <si>
    <t>11W</t>
  </si>
  <si>
    <t>12W</t>
  </si>
  <si>
    <t>13W</t>
  </si>
  <si>
    <t>14W</t>
  </si>
  <si>
    <t>15W</t>
  </si>
  <si>
    <t>16W</t>
  </si>
  <si>
    <t>17W</t>
  </si>
  <si>
    <t>18W</t>
  </si>
  <si>
    <t>19W</t>
  </si>
  <si>
    <t>20W</t>
  </si>
  <si>
    <t>KO</t>
  </si>
  <si>
    <t>F</t>
  </si>
  <si>
    <t>Male</t>
  </si>
  <si>
    <t>Female</t>
  </si>
  <si>
    <t>f</t>
  </si>
  <si>
    <t>Average</t>
  </si>
  <si>
    <t>S.D.</t>
  </si>
  <si>
    <t>S.E.M.</t>
  </si>
  <si>
    <t>S.E.M</t>
  </si>
  <si>
    <t>FTEST</t>
  </si>
  <si>
    <t>TTEST</t>
  </si>
  <si>
    <t>Het</t>
  </si>
  <si>
    <t>FTEST (v.s.WT)</t>
  </si>
  <si>
    <t>TTEST (v.s. WT)</t>
  </si>
  <si>
    <t>FTEST (v.s.KO)</t>
  </si>
  <si>
    <t>TTEST (v.s. KO)</t>
  </si>
  <si>
    <t>Table Analyzed</t>
  </si>
  <si>
    <t>Two-way ANOVA</t>
  </si>
  <si>
    <t>Ordinary</t>
  </si>
  <si>
    <t>Alpha</t>
  </si>
  <si>
    <t>Source of Variation</t>
  </si>
  <si>
    <t>% of total variation</t>
  </si>
  <si>
    <t>P value</t>
  </si>
  <si>
    <t>P value summary</t>
  </si>
  <si>
    <t>Significant?</t>
  </si>
  <si>
    <t>Interaction</t>
  </si>
  <si>
    <t>**</t>
  </si>
  <si>
    <t>Yes</t>
  </si>
  <si>
    <t>Row Factor</t>
  </si>
  <si>
    <t>&lt;0.0001</t>
  </si>
  <si>
    <t>****</t>
  </si>
  <si>
    <t>Column Factor</t>
  </si>
  <si>
    <t>ANOVA table</t>
  </si>
  <si>
    <t>SS (Type III)</t>
  </si>
  <si>
    <t>DF</t>
  </si>
  <si>
    <t>MS</t>
  </si>
  <si>
    <t>F (DFn, DFd)</t>
  </si>
  <si>
    <t>F (34, 342) = 1.915</t>
  </si>
  <si>
    <t>P=0.0022</t>
  </si>
  <si>
    <t>F (17, 342) = 187.7</t>
  </si>
  <si>
    <t>P&lt;0.0001</t>
  </si>
  <si>
    <t>F (2, 342) = 73.71</t>
  </si>
  <si>
    <t>Residual</t>
  </si>
  <si>
    <t>Data summary</t>
  </si>
  <si>
    <t>Number of columns (Column Factor)</t>
  </si>
  <si>
    <t>Number of rows (Row Factor)</t>
  </si>
  <si>
    <t>Number of values</t>
  </si>
  <si>
    <t>Within each row, compare columns (simple effects within rows)</t>
  </si>
  <si>
    <t>Number of families</t>
  </si>
  <si>
    <t>Number of comparisons per family</t>
  </si>
  <si>
    <t>Tukey's multiple comparisons test</t>
  </si>
  <si>
    <t>Predicted (LS) mean diff.</t>
  </si>
  <si>
    <t>95.00% CI of diff.</t>
  </si>
  <si>
    <t>Below threshold?</t>
  </si>
  <si>
    <t>Summary</t>
  </si>
  <si>
    <t>Adjusted P Value</t>
  </si>
  <si>
    <t>Row 1</t>
  </si>
  <si>
    <t>WT vs. KO</t>
  </si>
  <si>
    <t>-1.337 to 1.537</t>
  </si>
  <si>
    <t>No</t>
  </si>
  <si>
    <t>ns</t>
  </si>
  <si>
    <t>WT vs. Het</t>
  </si>
  <si>
    <t>-1.549 to 1.749</t>
  </si>
  <si>
    <t>KO vs. Het</t>
  </si>
  <si>
    <t>-1.686 to 1.686</t>
  </si>
  <si>
    <t>&gt;0.9999</t>
  </si>
  <si>
    <t>Row 2</t>
  </si>
  <si>
    <t>-0.9467 to 1.927</t>
  </si>
  <si>
    <t>-1.532 to 1.767</t>
  </si>
  <si>
    <t>-2.058 to 1.313</t>
  </si>
  <si>
    <t>Row 3</t>
  </si>
  <si>
    <t>-1.387 to 1.487</t>
  </si>
  <si>
    <t>-1.489 to 1.809</t>
  </si>
  <si>
    <t>-1.576 to 1.796</t>
  </si>
  <si>
    <t>Row 4</t>
  </si>
  <si>
    <t>-2.262 to 0.6119</t>
  </si>
  <si>
    <t>-1.589 to 1.709</t>
  </si>
  <si>
    <t>-0.8009 to 2.571</t>
  </si>
  <si>
    <t>Row 5</t>
  </si>
  <si>
    <t>-2.448 to 0.4258</t>
  </si>
  <si>
    <t>-1.821 to 1.478</t>
  </si>
  <si>
    <t>-0.8459 to 2.526</t>
  </si>
  <si>
    <t>Row 6</t>
  </si>
  <si>
    <t>-2.472 to 0.4022</t>
  </si>
  <si>
    <t>-1.592 to 1.707</t>
  </si>
  <si>
    <t>-0.5934 to 2.778</t>
  </si>
  <si>
    <t>Row 7</t>
  </si>
  <si>
    <t>-2.597 to 0.2772</t>
  </si>
  <si>
    <t>-1.692 to 1.607</t>
  </si>
  <si>
    <t>-0.5684 to 2.803</t>
  </si>
  <si>
    <t>Row 8</t>
  </si>
  <si>
    <t>-2.949 to -0.07557</t>
  </si>
  <si>
    <t>*</t>
  </si>
  <si>
    <t>-1.789 to 1.509</t>
  </si>
  <si>
    <t>-0.3134 to 3.058</t>
  </si>
  <si>
    <t>Row 9</t>
  </si>
  <si>
    <t>-3.263 to -0.3895</t>
  </si>
  <si>
    <t>-1.338 to 1.961</t>
  </si>
  <si>
    <t>0.4516 to 3.823</t>
  </si>
  <si>
    <t>Row 10</t>
  </si>
  <si>
    <t>-3.062 to -0.1881</t>
  </si>
  <si>
    <t>-1.849 to 1.449</t>
  </si>
  <si>
    <t>-0.2609 to 3.111</t>
  </si>
  <si>
    <t>Row 11</t>
  </si>
  <si>
    <t>-3.117 to -0.2436</t>
  </si>
  <si>
    <t>-1.465 to 1.834</t>
  </si>
  <si>
    <t>0.1791 to 3.551</t>
  </si>
  <si>
    <t>Row 12</t>
  </si>
  <si>
    <t>-3.498 to -0.6242</t>
  </si>
  <si>
    <t>-1.681 to 1.618</t>
  </si>
  <si>
    <t>0.3441 to 3.716</t>
  </si>
  <si>
    <t>Row 13</t>
  </si>
  <si>
    <t>-3.519 to -0.6450</t>
  </si>
  <si>
    <t>-1.494 to 1.805</t>
  </si>
  <si>
    <t>0.5516 to 3.923</t>
  </si>
  <si>
    <t>Row 14</t>
  </si>
  <si>
    <t>-4.076 to -1.202</t>
  </si>
  <si>
    <t>-1.718 to 1.581</t>
  </si>
  <si>
    <t>0.8841 to 4.256</t>
  </si>
  <si>
    <t>Row 15</t>
  </si>
  <si>
    <t>-4.298 to -1.424</t>
  </si>
  <si>
    <t>-1.921 to 1.378</t>
  </si>
  <si>
    <t>0.9041 to 4.276</t>
  </si>
  <si>
    <t>***</t>
  </si>
  <si>
    <t>Row 16</t>
  </si>
  <si>
    <t>-4.509 to -1.635</t>
  </si>
  <si>
    <t>-1.852 to 1.447</t>
  </si>
  <si>
    <t>1.184 to 4.556</t>
  </si>
  <si>
    <t>Row 17</t>
  </si>
  <si>
    <t>-4.777 to -1.903</t>
  </si>
  <si>
    <t>-2.087 to 1.212</t>
  </si>
  <si>
    <t>1.217 to 4.588</t>
  </si>
  <si>
    <t>Row 18</t>
  </si>
  <si>
    <t>-4.237 to -1.363</t>
  </si>
  <si>
    <t>-1.829 to 1.469</t>
  </si>
  <si>
    <t>0.9341 to 4.306</t>
  </si>
  <si>
    <t>Test details</t>
  </si>
  <si>
    <t>Predicted (LS) mean 1</t>
  </si>
  <si>
    <t>Predicted (LS) mean 2</t>
  </si>
  <si>
    <t>SE of diff.</t>
  </si>
  <si>
    <t>N1</t>
  </si>
  <si>
    <t>N2</t>
  </si>
  <si>
    <t>q</t>
  </si>
  <si>
    <t>3 week</t>
  </si>
  <si>
    <t>4 week</t>
  </si>
  <si>
    <t>5 week</t>
  </si>
  <si>
    <t>6 week</t>
  </si>
  <si>
    <t>7 week</t>
  </si>
  <si>
    <t>8 week</t>
  </si>
  <si>
    <t>9 week</t>
  </si>
  <si>
    <t>10 week</t>
  </si>
  <si>
    <t>11 week</t>
  </si>
  <si>
    <t>12 week</t>
  </si>
  <si>
    <t>13 week</t>
  </si>
  <si>
    <t>14 week</t>
  </si>
  <si>
    <t>15 week</t>
  </si>
  <si>
    <t>16 week</t>
  </si>
  <si>
    <t>17 week</t>
  </si>
  <si>
    <t>18 week</t>
  </si>
  <si>
    <t>19 week</t>
  </si>
  <si>
    <t>20 week</t>
  </si>
  <si>
    <t>F (34, 486) = 1.325</t>
  </si>
  <si>
    <t>P=0.1077</t>
  </si>
  <si>
    <t>F (17, 486) = 273.9</t>
  </si>
  <si>
    <t>F (2, 486) = 50.14</t>
  </si>
  <si>
    <t>-1.325 to 2.975</t>
  </si>
  <si>
    <t>-2.007 to 2.293</t>
  </si>
  <si>
    <t>-2.655 to 1.291</t>
  </si>
  <si>
    <t>-1.277 to 3.023</t>
  </si>
  <si>
    <t>-1.886 to 2.414</t>
  </si>
  <si>
    <t>-2.582 to 1.364</t>
  </si>
  <si>
    <t>-2.070 to 2.229</t>
  </si>
  <si>
    <t>-1.907 to 2.393</t>
  </si>
  <si>
    <t>-1.809 to 2.137</t>
  </si>
  <si>
    <t>-3.340 to 0.9601</t>
  </si>
  <si>
    <t>-2.385 to 1.915</t>
  </si>
  <si>
    <t>-1.018 to 2.927</t>
  </si>
  <si>
    <t>-3.817 to 0.4828</t>
  </si>
  <si>
    <t>-2.617 to 1.683</t>
  </si>
  <si>
    <t>-0.7729 to 3.173</t>
  </si>
  <si>
    <t>-4.249 to 0.05102</t>
  </si>
  <si>
    <t>-2.958 to 1.342</t>
  </si>
  <si>
    <t>-0.6820 to 3.264</t>
  </si>
  <si>
    <t>-4.518 to -0.2183</t>
  </si>
  <si>
    <t>-3.282 to 1.018</t>
  </si>
  <si>
    <t>-0.7365 to 3.209</t>
  </si>
  <si>
    <t>-4.444 to -0.1444</t>
  </si>
  <si>
    <t>-2.717 to 1.583</t>
  </si>
  <si>
    <t>-0.2456 to 3.700</t>
  </si>
  <si>
    <t>-4.373 to -0.07284</t>
  </si>
  <si>
    <t>-2.454 to 1.845</t>
  </si>
  <si>
    <t>-0.05469 to 3.891</t>
  </si>
  <si>
    <t>-4.512 to -0.2126</t>
  </si>
  <si>
    <t>-2.476 to 1.824</t>
  </si>
  <si>
    <t>0.06349 to 4.009</t>
  </si>
  <si>
    <t>-4.600 to -0.3001</t>
  </si>
  <si>
    <t>-2.073 to 2.227</t>
  </si>
  <si>
    <t>0.5544 to 4.500</t>
  </si>
  <si>
    <t>-4.461 to -0.1615</t>
  </si>
  <si>
    <t>-1.979 to 2.320</t>
  </si>
  <si>
    <t>0.5089 to 4.455</t>
  </si>
  <si>
    <t>-4.643 to -0.3433</t>
  </si>
  <si>
    <t>-2.025 to 2.275</t>
  </si>
  <si>
    <t>0.6453 to 4.591</t>
  </si>
  <si>
    <t>-4.229 to 0.07034</t>
  </si>
  <si>
    <t>-1.684 to 2.616</t>
  </si>
  <si>
    <t>0.5726 to 4.518</t>
  </si>
  <si>
    <t>-4.701 to -0.4013</t>
  </si>
  <si>
    <t>-1.965 to 2.335</t>
  </si>
  <si>
    <t>0.7635 to 4.709</t>
  </si>
  <si>
    <t>-4.403 to -0.1035</t>
  </si>
  <si>
    <t>-1.531 to 2.769</t>
  </si>
  <si>
    <t>0.8999 to 4.846</t>
  </si>
  <si>
    <t>-5.092 to -0.7922</t>
  </si>
  <si>
    <t>-2.256 to 2.044</t>
  </si>
  <si>
    <t>0.8635 to 4.809</t>
  </si>
  <si>
    <t>-5.360 to -1.060</t>
  </si>
  <si>
    <t>-2.351 to 1.949</t>
  </si>
  <si>
    <t>1.036 to 4.982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</si>
</sst>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'[1]Food intake assay (7-8-2019-)'!$BU$16:$CL$16</c:f>
                <c:numCache>
                  <c:formatCode>General</c:formatCode>
                  <c:ptCount val="18"/>
                  <c:pt idx="0">
                    <c:v>0.29249881291307073</c:v>
                  </c:pt>
                  <c:pt idx="1">
                    <c:v>0.32479813293874371</c:v>
                  </c:pt>
                  <c:pt idx="2">
                    <c:v>0.37749172176353757</c:v>
                  </c:pt>
                  <c:pt idx="3">
                    <c:v>0.30184617127124735</c:v>
                  </c:pt>
                  <c:pt idx="4">
                    <c:v>0.35763282087624626</c:v>
                  </c:pt>
                  <c:pt idx="5">
                    <c:v>0.34228715112776337</c:v>
                  </c:pt>
                  <c:pt idx="6">
                    <c:v>0.33156940691948383</c:v>
                  </c:pt>
                  <c:pt idx="7">
                    <c:v>0.4333333333333334</c:v>
                  </c:pt>
                  <c:pt idx="8">
                    <c:v>0.46111111111111125</c:v>
                  </c:pt>
                  <c:pt idx="9">
                    <c:v>0.31358146203711318</c:v>
                  </c:pt>
                  <c:pt idx="10">
                    <c:v>0.46520936478796265</c:v>
                  </c:pt>
                  <c:pt idx="11">
                    <c:v>0.40532718075252522</c:v>
                  </c:pt>
                  <c:pt idx="12">
                    <c:v>0.39019621528117515</c:v>
                  </c:pt>
                  <c:pt idx="13">
                    <c:v>0.4638140325498179</c:v>
                  </c:pt>
                  <c:pt idx="14">
                    <c:v>0.52558022023401396</c:v>
                  </c:pt>
                  <c:pt idx="15">
                    <c:v>0.4932257139872897</c:v>
                  </c:pt>
                  <c:pt idx="16">
                    <c:v>0.51633800777359495</c:v>
                  </c:pt>
                  <c:pt idx="17">
                    <c:v>0.38405728739343042</c:v>
                  </c:pt>
                </c:numCache>
              </c:numRef>
            </c:plus>
            <c:minus>
              <c:numRef>
                <c:f>'[1]Food intake assay (7-8-2019-)'!$BU$16:$CL$16</c:f>
                <c:numCache>
                  <c:formatCode>General</c:formatCode>
                  <c:ptCount val="18"/>
                  <c:pt idx="0">
                    <c:v>0.29249881291307073</c:v>
                  </c:pt>
                  <c:pt idx="1">
                    <c:v>0.32479813293874371</c:v>
                  </c:pt>
                  <c:pt idx="2">
                    <c:v>0.37749172176353757</c:v>
                  </c:pt>
                  <c:pt idx="3">
                    <c:v>0.30184617127124735</c:v>
                  </c:pt>
                  <c:pt idx="4">
                    <c:v>0.35763282087624626</c:v>
                  </c:pt>
                  <c:pt idx="5">
                    <c:v>0.34228715112776337</c:v>
                  </c:pt>
                  <c:pt idx="6">
                    <c:v>0.33156940691948383</c:v>
                  </c:pt>
                  <c:pt idx="7">
                    <c:v>0.4333333333333334</c:v>
                  </c:pt>
                  <c:pt idx="8">
                    <c:v>0.46111111111111125</c:v>
                  </c:pt>
                  <c:pt idx="9">
                    <c:v>0.31358146203711318</c:v>
                  </c:pt>
                  <c:pt idx="10">
                    <c:v>0.46520936478796265</c:v>
                  </c:pt>
                  <c:pt idx="11">
                    <c:v>0.40532718075252522</c:v>
                  </c:pt>
                  <c:pt idx="12">
                    <c:v>0.39019621528117515</c:v>
                  </c:pt>
                  <c:pt idx="13">
                    <c:v>0.4638140325498179</c:v>
                  </c:pt>
                  <c:pt idx="14">
                    <c:v>0.52558022023401396</c:v>
                  </c:pt>
                  <c:pt idx="15">
                    <c:v>0.4932257139872897</c:v>
                  </c:pt>
                  <c:pt idx="16">
                    <c:v>0.51633800777359495</c:v>
                  </c:pt>
                  <c:pt idx="17">
                    <c:v>0.38405728739343042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'[1]Food intake assay (7-8-2019-)'!$BU$14:$CM$14</c:f>
              <c:numCache>
                <c:formatCode>General</c:formatCode>
                <c:ptCount val="19"/>
                <c:pt idx="0">
                  <c:v>8.4</c:v>
                </c:pt>
                <c:pt idx="1">
                  <c:v>12.877777777777778</c:v>
                </c:pt>
                <c:pt idx="2">
                  <c:v>16.600000000000001</c:v>
                </c:pt>
                <c:pt idx="3">
                  <c:v>17.099999999999998</c:v>
                </c:pt>
                <c:pt idx="4">
                  <c:v>17.388888888888889</c:v>
                </c:pt>
                <c:pt idx="5">
                  <c:v>17.777777777777779</c:v>
                </c:pt>
                <c:pt idx="6">
                  <c:v>18.277777777777782</c:v>
                </c:pt>
                <c:pt idx="7">
                  <c:v>19.100000000000001</c:v>
                </c:pt>
                <c:pt idx="8">
                  <c:v>19.811111111111114</c:v>
                </c:pt>
                <c:pt idx="9">
                  <c:v>19.5</c:v>
                </c:pt>
                <c:pt idx="10">
                  <c:v>20.244444444444444</c:v>
                </c:pt>
                <c:pt idx="11">
                  <c:v>20.488888888888891</c:v>
                </c:pt>
                <c:pt idx="12">
                  <c:v>20.955555555555556</c:v>
                </c:pt>
                <c:pt idx="13">
                  <c:v>21.111111111111111</c:v>
                </c:pt>
                <c:pt idx="14">
                  <c:v>21.288888888888888</c:v>
                </c:pt>
                <c:pt idx="15">
                  <c:v>21.277777777777779</c:v>
                </c:pt>
                <c:pt idx="16">
                  <c:v>21.522222222222222</c:v>
                </c:pt>
                <c:pt idx="1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7-0749-B659-A2FF96E2300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'[1]Food intake assay (7-8-2019-)'!$BU$34:$CL$34</c:f>
                <c:numCache>
                  <c:formatCode>General</c:formatCode>
                  <c:ptCount val="18"/>
                  <c:pt idx="0">
                    <c:v>0.29880715233359839</c:v>
                  </c:pt>
                  <c:pt idx="1">
                    <c:v>0.43811181710348118</c:v>
                  </c:pt>
                  <c:pt idx="2">
                    <c:v>0.35506538633247325</c:v>
                  </c:pt>
                  <c:pt idx="3">
                    <c:v>0.30103986446980729</c:v>
                  </c:pt>
                  <c:pt idx="4">
                    <c:v>0.30237157840738188</c:v>
                  </c:pt>
                  <c:pt idx="5">
                    <c:v>0.32756542421760138</c:v>
                  </c:pt>
                  <c:pt idx="6">
                    <c:v>0.30351364996369723</c:v>
                  </c:pt>
                  <c:pt idx="7">
                    <c:v>0.20911164140580174</c:v>
                  </c:pt>
                  <c:pt idx="8">
                    <c:v>0.53816404163998721</c:v>
                  </c:pt>
                  <c:pt idx="9">
                    <c:v>0.24622144504490262</c:v>
                  </c:pt>
                  <c:pt idx="10">
                    <c:v>0.38300969775115146</c:v>
                  </c:pt>
                  <c:pt idx="11">
                    <c:v>0.39865846463930921</c:v>
                  </c:pt>
                  <c:pt idx="12">
                    <c:v>0.62476781401459169</c:v>
                  </c:pt>
                  <c:pt idx="13">
                    <c:v>0.81372160911632219</c:v>
                  </c:pt>
                  <c:pt idx="14">
                    <c:v>0.66735083940693651</c:v>
                  </c:pt>
                  <c:pt idx="15">
                    <c:v>0.82049636544855331</c:v>
                  </c:pt>
                  <c:pt idx="16">
                    <c:v>0.704814438598659</c:v>
                  </c:pt>
                  <c:pt idx="17">
                    <c:v>0.87729291410728749</c:v>
                  </c:pt>
                </c:numCache>
              </c:numRef>
            </c:plus>
            <c:minus>
              <c:numRef>
                <c:f>'[1]Food intake assay (7-8-2019-)'!$BU$34:$CL$34</c:f>
                <c:numCache>
                  <c:formatCode>General</c:formatCode>
                  <c:ptCount val="18"/>
                  <c:pt idx="0">
                    <c:v>0.29880715233359839</c:v>
                  </c:pt>
                  <c:pt idx="1">
                    <c:v>0.43811181710348118</c:v>
                  </c:pt>
                  <c:pt idx="2">
                    <c:v>0.35506538633247325</c:v>
                  </c:pt>
                  <c:pt idx="3">
                    <c:v>0.30103986446980729</c:v>
                  </c:pt>
                  <c:pt idx="4">
                    <c:v>0.30237157840738188</c:v>
                  </c:pt>
                  <c:pt idx="5">
                    <c:v>0.32756542421760138</c:v>
                  </c:pt>
                  <c:pt idx="6">
                    <c:v>0.30351364996369723</c:v>
                  </c:pt>
                  <c:pt idx="7">
                    <c:v>0.20911164140580174</c:v>
                  </c:pt>
                  <c:pt idx="8">
                    <c:v>0.53816404163998721</c:v>
                  </c:pt>
                  <c:pt idx="9">
                    <c:v>0.24622144504490262</c:v>
                  </c:pt>
                  <c:pt idx="10">
                    <c:v>0.38300969775115146</c:v>
                  </c:pt>
                  <c:pt idx="11">
                    <c:v>0.39865846463930921</c:v>
                  </c:pt>
                  <c:pt idx="12">
                    <c:v>0.62476781401459169</c:v>
                  </c:pt>
                  <c:pt idx="13">
                    <c:v>0.81372160911632219</c:v>
                  </c:pt>
                  <c:pt idx="14">
                    <c:v>0.66735083940693651</c:v>
                  </c:pt>
                  <c:pt idx="15">
                    <c:v>0.82049636544855331</c:v>
                  </c:pt>
                  <c:pt idx="16">
                    <c:v>0.704814438598659</c:v>
                  </c:pt>
                  <c:pt idx="17">
                    <c:v>0.87729291410728749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'[1]Food intake assay (7-8-2019-)'!$BU$32:$CM$32</c:f>
              <c:numCache>
                <c:formatCode>General</c:formatCode>
                <c:ptCount val="19"/>
                <c:pt idx="0">
                  <c:v>8.3000000000000007</c:v>
                </c:pt>
                <c:pt idx="1">
                  <c:v>12.387499999999999</c:v>
                </c:pt>
                <c:pt idx="2">
                  <c:v>16.55</c:v>
                </c:pt>
                <c:pt idx="3">
                  <c:v>17.925000000000001</c:v>
                </c:pt>
                <c:pt idx="4">
                  <c:v>18.399999999999999</c:v>
                </c:pt>
                <c:pt idx="5">
                  <c:v>18.812500000000004</c:v>
                </c:pt>
                <c:pt idx="6">
                  <c:v>19.4375</c:v>
                </c:pt>
                <c:pt idx="7">
                  <c:v>20.612499999999997</c:v>
                </c:pt>
                <c:pt idx="8">
                  <c:v>21.637499999999996</c:v>
                </c:pt>
                <c:pt idx="9">
                  <c:v>21.125</c:v>
                </c:pt>
                <c:pt idx="10">
                  <c:v>21.925000000000001</c:v>
                </c:pt>
                <c:pt idx="11">
                  <c:v>22.55</c:v>
                </c:pt>
                <c:pt idx="12">
                  <c:v>23.037499999999998</c:v>
                </c:pt>
                <c:pt idx="13">
                  <c:v>23.75</c:v>
                </c:pt>
                <c:pt idx="14">
                  <c:v>24.15</c:v>
                </c:pt>
                <c:pt idx="15">
                  <c:v>24.35</c:v>
                </c:pt>
                <c:pt idx="16">
                  <c:v>24.862500000000001</c:v>
                </c:pt>
                <c:pt idx="17">
                  <c:v>24.799999999999997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F7-0749-B659-A2FF96E2300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'[1]Food intake assay (7-8-2019-)'!$BU$48:$CL$48</c:f>
                <c:numCache>
                  <c:formatCode>General</c:formatCode>
                  <c:ptCount val="18"/>
                  <c:pt idx="0">
                    <c:v>0.49497474683058496</c:v>
                  </c:pt>
                  <c:pt idx="1">
                    <c:v>0.44452221541785752</c:v>
                  </c:pt>
                  <c:pt idx="2">
                    <c:v>0.39698866482558381</c:v>
                  </c:pt>
                  <c:pt idx="3">
                    <c:v>0.28565713714171398</c:v>
                  </c:pt>
                  <c:pt idx="4">
                    <c:v>0.30099833886584859</c:v>
                  </c:pt>
                  <c:pt idx="5">
                    <c:v>0.16852299546352734</c:v>
                  </c:pt>
                  <c:pt idx="6">
                    <c:v>0.33970575502926087</c:v>
                  </c:pt>
                  <c:pt idx="7">
                    <c:v>0.34146742157927784</c:v>
                  </c:pt>
                  <c:pt idx="8">
                    <c:v>0.37947331922020544</c:v>
                  </c:pt>
                  <c:pt idx="9">
                    <c:v>0.20976176963402982</c:v>
                  </c:pt>
                  <c:pt idx="10">
                    <c:v>0.24617067250182334</c:v>
                  </c:pt>
                  <c:pt idx="11">
                    <c:v>0.22891046284519145</c:v>
                  </c:pt>
                  <c:pt idx="12">
                    <c:v>0.21908902300206612</c:v>
                  </c:pt>
                  <c:pt idx="13">
                    <c:v>0.41761226035642224</c:v>
                  </c:pt>
                  <c:pt idx="14">
                    <c:v>0.48228622207149957</c:v>
                  </c:pt>
                  <c:pt idx="15">
                    <c:v>0.42118879377305368</c:v>
                  </c:pt>
                  <c:pt idx="16">
                    <c:v>0.61692787260748749</c:v>
                  </c:pt>
                  <c:pt idx="17">
                    <c:v>0.43749285708454716</c:v>
                  </c:pt>
                </c:numCache>
              </c:numRef>
            </c:plus>
            <c:minus>
              <c:numRef>
                <c:f>'[1]Food intake assay (7-8-2019-)'!$BU$48:$CL$48</c:f>
                <c:numCache>
                  <c:formatCode>General</c:formatCode>
                  <c:ptCount val="18"/>
                  <c:pt idx="0">
                    <c:v>0.49497474683058496</c:v>
                  </c:pt>
                  <c:pt idx="1">
                    <c:v>0.44452221541785752</c:v>
                  </c:pt>
                  <c:pt idx="2">
                    <c:v>0.39698866482558381</c:v>
                  </c:pt>
                  <c:pt idx="3">
                    <c:v>0.28565713714171398</c:v>
                  </c:pt>
                  <c:pt idx="4">
                    <c:v>0.30099833886584859</c:v>
                  </c:pt>
                  <c:pt idx="5">
                    <c:v>0.16852299546352734</c:v>
                  </c:pt>
                  <c:pt idx="6">
                    <c:v>0.33970575502926087</c:v>
                  </c:pt>
                  <c:pt idx="7">
                    <c:v>0.34146742157927784</c:v>
                  </c:pt>
                  <c:pt idx="8">
                    <c:v>0.37947331922020544</c:v>
                  </c:pt>
                  <c:pt idx="9">
                    <c:v>0.20976176963402982</c:v>
                  </c:pt>
                  <c:pt idx="10">
                    <c:v>0.24617067250182334</c:v>
                  </c:pt>
                  <c:pt idx="11">
                    <c:v>0.22891046284519145</c:v>
                  </c:pt>
                  <c:pt idx="12">
                    <c:v>0.21908902300206612</c:v>
                  </c:pt>
                  <c:pt idx="13">
                    <c:v>0.41761226035642224</c:v>
                  </c:pt>
                  <c:pt idx="14">
                    <c:v>0.48228622207149957</c:v>
                  </c:pt>
                  <c:pt idx="15">
                    <c:v>0.42118879377305368</c:v>
                  </c:pt>
                  <c:pt idx="16">
                    <c:v>0.61692787260748749</c:v>
                  </c:pt>
                  <c:pt idx="17">
                    <c:v>0.43749285708454716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'[1]Food intake assay (7-8-2019-)'!$BU$46:$CM$46</c:f>
              <c:numCache>
                <c:formatCode>General</c:formatCode>
                <c:ptCount val="19"/>
                <c:pt idx="0">
                  <c:v>8.3000000000000007</c:v>
                </c:pt>
                <c:pt idx="1">
                  <c:v>12.76</c:v>
                </c:pt>
                <c:pt idx="2">
                  <c:v>16.440000000000005</c:v>
                </c:pt>
                <c:pt idx="3">
                  <c:v>17.04</c:v>
                </c:pt>
                <c:pt idx="4">
                  <c:v>17.559999999999999</c:v>
                </c:pt>
                <c:pt idx="5">
                  <c:v>17.72</c:v>
                </c:pt>
                <c:pt idx="6">
                  <c:v>18.32</c:v>
                </c:pt>
                <c:pt idx="7">
                  <c:v>19.239999999999998</c:v>
                </c:pt>
                <c:pt idx="8">
                  <c:v>19.5</c:v>
                </c:pt>
                <c:pt idx="9">
                  <c:v>19.7</c:v>
                </c:pt>
                <c:pt idx="10">
                  <c:v>20.060000000000002</c:v>
                </c:pt>
                <c:pt idx="11">
                  <c:v>20.52</c:v>
                </c:pt>
                <c:pt idx="12">
                  <c:v>20.8</c:v>
                </c:pt>
                <c:pt idx="13">
                  <c:v>21.18</c:v>
                </c:pt>
                <c:pt idx="14">
                  <c:v>21.56</c:v>
                </c:pt>
                <c:pt idx="15">
                  <c:v>21.479999999999997</c:v>
                </c:pt>
                <c:pt idx="16">
                  <c:v>21.96</c:v>
                </c:pt>
                <c:pt idx="17">
                  <c:v>22.18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F7-0749-B659-A2FF96E23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0671"/>
        <c:axId val="13656415"/>
      </c:lineChart>
      <c:dateAx>
        <c:axId val="1413067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656415"/>
        <c:crosses val="autoZero"/>
        <c:auto val="0"/>
        <c:lblOffset val="100"/>
        <c:baseTimeUnit val="days"/>
      </c:dateAx>
      <c:valAx>
        <c:axId val="13656415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130671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'[1]Food intake assay (7-8-2019-)'!$AS$15:$BJ$15</c:f>
                <c:numCache>
                  <c:formatCode>General</c:formatCode>
                  <c:ptCount val="18"/>
                  <c:pt idx="0">
                    <c:v>0.28644994576465094</c:v>
                  </c:pt>
                  <c:pt idx="1">
                    <c:v>0.3273268353539886</c:v>
                  </c:pt>
                  <c:pt idx="2">
                    <c:v>0.36388283043544944</c:v>
                  </c:pt>
                  <c:pt idx="3">
                    <c:v>0.43545440141797348</c:v>
                  </c:pt>
                  <c:pt idx="4">
                    <c:v>0.61133270693741604</c:v>
                  </c:pt>
                  <c:pt idx="5">
                    <c:v>0.59639916522888781</c:v>
                  </c:pt>
                  <c:pt idx="6">
                    <c:v>0.59311526222625077</c:v>
                  </c:pt>
                  <c:pt idx="7">
                    <c:v>0.59624943845436285</c:v>
                  </c:pt>
                  <c:pt idx="8">
                    <c:v>0.71188883562373284</c:v>
                  </c:pt>
                  <c:pt idx="9">
                    <c:v>0.76038935045522171</c:v>
                  </c:pt>
                  <c:pt idx="10">
                    <c:v>0.67400720640488265</c:v>
                  </c:pt>
                  <c:pt idx="11">
                    <c:v>0.72005704139126558</c:v>
                  </c:pt>
                  <c:pt idx="12">
                    <c:v>0.74348359574563383</c:v>
                  </c:pt>
                  <c:pt idx="13">
                    <c:v>0.90962119274218423</c:v>
                  </c:pt>
                  <c:pt idx="14">
                    <c:v>0.88205067476712629</c:v>
                  </c:pt>
                  <c:pt idx="15">
                    <c:v>0.93004176173515396</c:v>
                  </c:pt>
                  <c:pt idx="16">
                    <c:v>0.92706092803316587</c:v>
                  </c:pt>
                  <c:pt idx="17">
                    <c:v>0.86930544935926524</c:v>
                  </c:pt>
                </c:numCache>
              </c:numRef>
            </c:plus>
            <c:minus>
              <c:numRef>
                <c:f>'[1]Food intake assay (7-8-2019-)'!$AS$15:$BJ$15</c:f>
                <c:numCache>
                  <c:formatCode>General</c:formatCode>
                  <c:ptCount val="18"/>
                  <c:pt idx="0">
                    <c:v>0.28644994576465094</c:v>
                  </c:pt>
                  <c:pt idx="1">
                    <c:v>0.3273268353539886</c:v>
                  </c:pt>
                  <c:pt idx="2">
                    <c:v>0.36388283043544944</c:v>
                  </c:pt>
                  <c:pt idx="3">
                    <c:v>0.43545440141797348</c:v>
                  </c:pt>
                  <c:pt idx="4">
                    <c:v>0.61133270693741604</c:v>
                  </c:pt>
                  <c:pt idx="5">
                    <c:v>0.59639916522888781</c:v>
                  </c:pt>
                  <c:pt idx="6">
                    <c:v>0.59311526222625077</c:v>
                  </c:pt>
                  <c:pt idx="7">
                    <c:v>0.59624943845436285</c:v>
                  </c:pt>
                  <c:pt idx="8">
                    <c:v>0.71188883562373284</c:v>
                  </c:pt>
                  <c:pt idx="9">
                    <c:v>0.76038935045522171</c:v>
                  </c:pt>
                  <c:pt idx="10">
                    <c:v>0.67400720640488265</c:v>
                  </c:pt>
                  <c:pt idx="11">
                    <c:v>0.72005704139126558</c:v>
                  </c:pt>
                  <c:pt idx="12">
                    <c:v>0.74348359574563383</c:v>
                  </c:pt>
                  <c:pt idx="13">
                    <c:v>0.90962119274218423</c:v>
                  </c:pt>
                  <c:pt idx="14">
                    <c:v>0.88205067476712629</c:v>
                  </c:pt>
                  <c:pt idx="15">
                    <c:v>0.93004176173515396</c:v>
                  </c:pt>
                  <c:pt idx="16">
                    <c:v>0.92706092803316587</c:v>
                  </c:pt>
                  <c:pt idx="17">
                    <c:v>0.86930544935926524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'[1]Food intake assay (7-8-2019-)'!$AS$13:$BK$13</c:f>
              <c:numCache>
                <c:formatCode>General</c:formatCode>
                <c:ptCount val="19"/>
                <c:pt idx="0">
                  <c:v>9.125</c:v>
                </c:pt>
                <c:pt idx="1">
                  <c:v>15.399999999999999</c:v>
                </c:pt>
                <c:pt idx="2">
                  <c:v>19.925000000000001</c:v>
                </c:pt>
                <c:pt idx="3">
                  <c:v>21.237499999999997</c:v>
                </c:pt>
                <c:pt idx="4">
                  <c:v>22.587499999999999</c:v>
                </c:pt>
                <c:pt idx="5">
                  <c:v>23.037500000000001</c:v>
                </c:pt>
                <c:pt idx="6">
                  <c:v>23.75</c:v>
                </c:pt>
                <c:pt idx="7">
                  <c:v>25.087499999999999</c:v>
                </c:pt>
                <c:pt idx="8">
                  <c:v>25.849999999999998</c:v>
                </c:pt>
                <c:pt idx="9">
                  <c:v>26.537500000000001</c:v>
                </c:pt>
                <c:pt idx="10">
                  <c:v>27.35</c:v>
                </c:pt>
                <c:pt idx="11">
                  <c:v>27.924999999999997</c:v>
                </c:pt>
                <c:pt idx="12">
                  <c:v>28.525000000000002</c:v>
                </c:pt>
                <c:pt idx="13">
                  <c:v>29.175000000000001</c:v>
                </c:pt>
                <c:pt idx="14">
                  <c:v>29.512499999999999</c:v>
                </c:pt>
                <c:pt idx="15">
                  <c:v>29.9375</c:v>
                </c:pt>
                <c:pt idx="16">
                  <c:v>30.3125</c:v>
                </c:pt>
                <c:pt idx="17">
                  <c:v>30.362499999999997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09-EF45-BC0E-43F1FB67B08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'[1]Food intake assay (7-8-2019-)'!$AS$34:$BJ$34</c:f>
                <c:numCache>
                  <c:formatCode>General</c:formatCode>
                  <c:ptCount val="18"/>
                  <c:pt idx="0">
                    <c:v>0.40921210326009072</c:v>
                  </c:pt>
                  <c:pt idx="1">
                    <c:v>0.50382011744649313</c:v>
                  </c:pt>
                  <c:pt idx="2">
                    <c:v>0.50115568917591713</c:v>
                  </c:pt>
                  <c:pt idx="3">
                    <c:v>0.43360872791679356</c:v>
                  </c:pt>
                  <c:pt idx="4">
                    <c:v>0.42219418978036333</c:v>
                  </c:pt>
                  <c:pt idx="5">
                    <c:v>0.46481134536159885</c:v>
                  </c:pt>
                  <c:pt idx="6">
                    <c:v>0.56997897597880864</c:v>
                  </c:pt>
                  <c:pt idx="7">
                    <c:v>0.54118022234543206</c:v>
                  </c:pt>
                  <c:pt idx="8">
                    <c:v>0.5749452004070249</c:v>
                  </c:pt>
                  <c:pt idx="9">
                    <c:v>0.62391724392961545</c:v>
                  </c:pt>
                  <c:pt idx="10">
                    <c:v>0.5877538136452588</c:v>
                  </c:pt>
                  <c:pt idx="11">
                    <c:v>0.61971734426015501</c:v>
                  </c:pt>
                  <c:pt idx="12">
                    <c:v>0.6937144004714676</c:v>
                  </c:pt>
                  <c:pt idx="13">
                    <c:v>0.68746750486690922</c:v>
                  </c:pt>
                  <c:pt idx="14">
                    <c:v>0.72315881913031432</c:v>
                  </c:pt>
                  <c:pt idx="15">
                    <c:v>0.81401971669828366</c:v>
                  </c:pt>
                  <c:pt idx="16">
                    <c:v>0.90094532538819616</c:v>
                  </c:pt>
                  <c:pt idx="17">
                    <c:v>0.87709136137482702</c:v>
                  </c:pt>
                </c:numCache>
              </c:numRef>
            </c:plus>
            <c:minus>
              <c:numRef>
                <c:f>'[1]Food intake assay (7-8-2019-)'!$AS$34:$BJ$34</c:f>
                <c:numCache>
                  <c:formatCode>General</c:formatCode>
                  <c:ptCount val="18"/>
                  <c:pt idx="0">
                    <c:v>0.40921210326009072</c:v>
                  </c:pt>
                  <c:pt idx="1">
                    <c:v>0.50382011744649313</c:v>
                  </c:pt>
                  <c:pt idx="2">
                    <c:v>0.50115568917591713</c:v>
                  </c:pt>
                  <c:pt idx="3">
                    <c:v>0.43360872791679356</c:v>
                  </c:pt>
                  <c:pt idx="4">
                    <c:v>0.42219418978036333</c:v>
                  </c:pt>
                  <c:pt idx="5">
                    <c:v>0.46481134536159885</c:v>
                  </c:pt>
                  <c:pt idx="6">
                    <c:v>0.56997897597880864</c:v>
                  </c:pt>
                  <c:pt idx="7">
                    <c:v>0.54118022234543206</c:v>
                  </c:pt>
                  <c:pt idx="8">
                    <c:v>0.5749452004070249</c:v>
                  </c:pt>
                  <c:pt idx="9">
                    <c:v>0.62391724392961545</c:v>
                  </c:pt>
                  <c:pt idx="10">
                    <c:v>0.5877538136452588</c:v>
                  </c:pt>
                  <c:pt idx="11">
                    <c:v>0.61971734426015501</c:v>
                  </c:pt>
                  <c:pt idx="12">
                    <c:v>0.6937144004714676</c:v>
                  </c:pt>
                  <c:pt idx="13">
                    <c:v>0.68746750486690922</c:v>
                  </c:pt>
                  <c:pt idx="14">
                    <c:v>0.72315881913031432</c:v>
                  </c:pt>
                  <c:pt idx="15">
                    <c:v>0.81401971669828366</c:v>
                  </c:pt>
                  <c:pt idx="16">
                    <c:v>0.90094532538819616</c:v>
                  </c:pt>
                  <c:pt idx="17">
                    <c:v>0.87709136137482702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'[1]Food intake assay (7-8-2019-)'!$AS$32:$BK$32</c:f>
              <c:numCache>
                <c:formatCode>General</c:formatCode>
                <c:ptCount val="19"/>
                <c:pt idx="0">
                  <c:v>8.2999999999999989</c:v>
                </c:pt>
                <c:pt idx="1">
                  <c:v>14.527272727272729</c:v>
                </c:pt>
                <c:pt idx="2">
                  <c:v>19.845454545454547</c:v>
                </c:pt>
                <c:pt idx="3">
                  <c:v>22.427272727272726</c:v>
                </c:pt>
                <c:pt idx="4">
                  <c:v>24.254545454545454</c:v>
                </c:pt>
                <c:pt idx="5">
                  <c:v>25.136363636363637</c:v>
                </c:pt>
                <c:pt idx="6">
                  <c:v>26.118181818181821</c:v>
                </c:pt>
                <c:pt idx="7">
                  <c:v>27.381818181818186</c:v>
                </c:pt>
                <c:pt idx="8">
                  <c:v>28.072727272727274</c:v>
                </c:pt>
                <c:pt idx="9">
                  <c:v>28.9</c:v>
                </c:pt>
                <c:pt idx="10">
                  <c:v>29.8</c:v>
                </c:pt>
                <c:pt idx="11">
                  <c:v>30.236363636363638</c:v>
                </c:pt>
                <c:pt idx="12">
                  <c:v>31.018181818181816</c:v>
                </c:pt>
                <c:pt idx="13">
                  <c:v>31.254545454545461</c:v>
                </c:pt>
                <c:pt idx="14">
                  <c:v>32.063636363636363</c:v>
                </c:pt>
                <c:pt idx="15">
                  <c:v>32.190909090909095</c:v>
                </c:pt>
                <c:pt idx="16">
                  <c:v>33.254545454545458</c:v>
                </c:pt>
                <c:pt idx="17">
                  <c:v>33.572727272727271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9-EF45-BC0E-43F1FB67B08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'[1]Food intake assay (7-8-2019-)'!$AS$53:$BJ$53</c:f>
                <c:numCache>
                  <c:formatCode>General</c:formatCode>
                  <c:ptCount val="18"/>
                  <c:pt idx="0">
                    <c:v>0.30115480217993595</c:v>
                  </c:pt>
                  <c:pt idx="1">
                    <c:v>0.34621924931326598</c:v>
                  </c:pt>
                  <c:pt idx="2">
                    <c:v>0.270963996876533</c:v>
                  </c:pt>
                  <c:pt idx="3">
                    <c:v>0.30898393870906177</c:v>
                  </c:pt>
                  <c:pt idx="4">
                    <c:v>0.36290836217817168</c:v>
                  </c:pt>
                  <c:pt idx="5">
                    <c:v>0.45032586915449579</c:v>
                  </c:pt>
                  <c:pt idx="6">
                    <c:v>0.46177881006114568</c:v>
                  </c:pt>
                  <c:pt idx="7">
                    <c:v>0.4204680587509021</c:v>
                  </c:pt>
                  <c:pt idx="8">
                    <c:v>0.52559293553499897</c:v>
                  </c:pt>
                  <c:pt idx="9">
                    <c:v>0.53364488145594746</c:v>
                  </c:pt>
                  <c:pt idx="10">
                    <c:v>0.60739247594509316</c:v>
                  </c:pt>
                  <c:pt idx="11">
                    <c:v>0.69861728843657966</c:v>
                  </c:pt>
                  <c:pt idx="12">
                    <c:v>0.73781002728591061</c:v>
                  </c:pt>
                  <c:pt idx="13">
                    <c:v>0.67802581681265128</c:v>
                  </c:pt>
                  <c:pt idx="14">
                    <c:v>0.67663484298682219</c:v>
                  </c:pt>
                  <c:pt idx="15">
                    <c:v>0.68673379542958546</c:v>
                  </c:pt>
                  <c:pt idx="16">
                    <c:v>0.70424920457801043</c:v>
                  </c:pt>
                  <c:pt idx="17">
                    <c:v>0.84780708861399146</c:v>
                  </c:pt>
                </c:numCache>
              </c:numRef>
            </c:plus>
            <c:minus>
              <c:numRef>
                <c:f>'[1]Food intake assay (7-8-2019-)'!$AS$53:$BJ$53</c:f>
                <c:numCache>
                  <c:formatCode>General</c:formatCode>
                  <c:ptCount val="18"/>
                  <c:pt idx="0">
                    <c:v>0.30115480217993595</c:v>
                  </c:pt>
                  <c:pt idx="1">
                    <c:v>0.34621924931326598</c:v>
                  </c:pt>
                  <c:pt idx="2">
                    <c:v>0.270963996876533</c:v>
                  </c:pt>
                  <c:pt idx="3">
                    <c:v>0.30898393870906177</c:v>
                  </c:pt>
                  <c:pt idx="4">
                    <c:v>0.36290836217817168</c:v>
                  </c:pt>
                  <c:pt idx="5">
                    <c:v>0.45032586915449579</c:v>
                  </c:pt>
                  <c:pt idx="6">
                    <c:v>0.46177881006114568</c:v>
                  </c:pt>
                  <c:pt idx="7">
                    <c:v>0.4204680587509021</c:v>
                  </c:pt>
                  <c:pt idx="8">
                    <c:v>0.52559293553499897</c:v>
                  </c:pt>
                  <c:pt idx="9">
                    <c:v>0.53364488145594746</c:v>
                  </c:pt>
                  <c:pt idx="10">
                    <c:v>0.60739247594509316</c:v>
                  </c:pt>
                  <c:pt idx="11">
                    <c:v>0.69861728843657966</c:v>
                  </c:pt>
                  <c:pt idx="12">
                    <c:v>0.73781002728591061</c:v>
                  </c:pt>
                  <c:pt idx="13">
                    <c:v>0.67802581681265128</c:v>
                  </c:pt>
                  <c:pt idx="14">
                    <c:v>0.67663484298682219</c:v>
                  </c:pt>
                  <c:pt idx="15">
                    <c:v>0.68673379542958546</c:v>
                  </c:pt>
                  <c:pt idx="16">
                    <c:v>0.70424920457801043</c:v>
                  </c:pt>
                  <c:pt idx="17">
                    <c:v>0.84780708861399146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'[1]Food intake assay (7-8-2019-)'!$AS$51:$BK$51</c:f>
              <c:numCache>
                <c:formatCode>General</c:formatCode>
                <c:ptCount val="19"/>
                <c:pt idx="0">
                  <c:v>8.9818181818181806</c:v>
                </c:pt>
                <c:pt idx="1">
                  <c:v>15.136363636363638</c:v>
                </c:pt>
                <c:pt idx="2">
                  <c:v>19.681818181818183</c:v>
                </c:pt>
                <c:pt idx="3">
                  <c:v>21.472727272727273</c:v>
                </c:pt>
                <c:pt idx="4">
                  <c:v>23.054545454545451</c:v>
                </c:pt>
                <c:pt idx="5">
                  <c:v>23.845454545454547</c:v>
                </c:pt>
                <c:pt idx="6">
                  <c:v>24.881818181818179</c:v>
                </c:pt>
                <c:pt idx="7">
                  <c:v>25.654545454545453</c:v>
                </c:pt>
                <c:pt idx="8">
                  <c:v>26.15454545454546</c:v>
                </c:pt>
                <c:pt idx="9">
                  <c:v>26.863636363636363</c:v>
                </c:pt>
                <c:pt idx="10">
                  <c:v>27.272727272727273</c:v>
                </c:pt>
                <c:pt idx="11">
                  <c:v>27.75454545454545</c:v>
                </c:pt>
                <c:pt idx="12">
                  <c:v>28.4</c:v>
                </c:pt>
                <c:pt idx="13">
                  <c:v>28.709090909090904</c:v>
                </c:pt>
                <c:pt idx="14">
                  <c:v>29.327272727272724</c:v>
                </c:pt>
                <c:pt idx="15">
                  <c:v>29.318181818181817</c:v>
                </c:pt>
                <c:pt idx="16">
                  <c:v>30.418181818181814</c:v>
                </c:pt>
                <c:pt idx="17">
                  <c:v>30.563636363636366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09-EF45-BC0E-43F1FB67B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0671"/>
        <c:axId val="13656415"/>
      </c:lineChart>
      <c:dateAx>
        <c:axId val="1413067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6415"/>
        <c:crosses val="autoZero"/>
        <c:auto val="0"/>
        <c:lblOffset val="100"/>
        <c:baseTimeUnit val="days"/>
      </c:dateAx>
      <c:valAx>
        <c:axId val="1365641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0671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431527</xdr:colOff>
      <xdr:row>8</xdr:row>
      <xdr:rowOff>39223</xdr:rowOff>
    </xdr:from>
    <xdr:to>
      <xdr:col>57</xdr:col>
      <xdr:colOff>182443</xdr:colOff>
      <xdr:row>43</xdr:row>
      <xdr:rowOff>185068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67E2A6-6B3F-564E-B330-A0F6D5B9F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311325</xdr:colOff>
      <xdr:row>7</xdr:row>
      <xdr:rowOff>122756</xdr:rowOff>
    </xdr:from>
    <xdr:to>
      <xdr:col>28</xdr:col>
      <xdr:colOff>62241</xdr:colOff>
      <xdr:row>43</xdr:row>
      <xdr:rowOff>63762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9271C2-57B7-7A43-88B5-7EA10F181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oharukanie/Documents/Peter's%20lab/Administration/Mice%20list_12-13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use list"/>
      <sheetName val="Food intake assay (7-8-2019-)"/>
      <sheetName val="body wight at 3 week"/>
      <sheetName val="Sheet2"/>
    </sheetNames>
    <sheetDataSet>
      <sheetData sheetId="0"/>
      <sheetData sheetId="1">
        <row r="13">
          <cell r="AS13">
            <v>9.125</v>
          </cell>
          <cell r="AT13">
            <v>15.399999999999999</v>
          </cell>
          <cell r="AU13">
            <v>19.925000000000001</v>
          </cell>
          <cell r="AV13">
            <v>21.237499999999997</v>
          </cell>
          <cell r="AW13">
            <v>22.587499999999999</v>
          </cell>
          <cell r="AX13">
            <v>23.037500000000001</v>
          </cell>
          <cell r="AY13">
            <v>23.75</v>
          </cell>
          <cell r="AZ13">
            <v>25.087499999999999</v>
          </cell>
          <cell r="BA13">
            <v>25.849999999999998</v>
          </cell>
          <cell r="BB13">
            <v>26.537500000000001</v>
          </cell>
          <cell r="BC13">
            <v>27.35</v>
          </cell>
          <cell r="BD13">
            <v>27.924999999999997</v>
          </cell>
          <cell r="BE13">
            <v>28.525000000000002</v>
          </cell>
          <cell r="BF13">
            <v>29.175000000000001</v>
          </cell>
          <cell r="BG13">
            <v>29.512499999999999</v>
          </cell>
          <cell r="BH13">
            <v>29.9375</v>
          </cell>
          <cell r="BI13">
            <v>30.3125</v>
          </cell>
          <cell r="BJ13">
            <v>30.362499999999997</v>
          </cell>
        </row>
        <row r="14">
          <cell r="BU14">
            <v>8.4</v>
          </cell>
          <cell r="BV14">
            <v>12.877777777777778</v>
          </cell>
          <cell r="BW14">
            <v>16.600000000000001</v>
          </cell>
          <cell r="BX14">
            <v>17.099999999999998</v>
          </cell>
          <cell r="BY14">
            <v>17.388888888888889</v>
          </cell>
          <cell r="BZ14">
            <v>17.777777777777779</v>
          </cell>
          <cell r="CA14">
            <v>18.277777777777782</v>
          </cell>
          <cell r="CB14">
            <v>19.100000000000001</v>
          </cell>
          <cell r="CC14">
            <v>19.811111111111114</v>
          </cell>
          <cell r="CD14">
            <v>19.5</v>
          </cell>
          <cell r="CE14">
            <v>20.244444444444444</v>
          </cell>
          <cell r="CF14">
            <v>20.488888888888891</v>
          </cell>
          <cell r="CG14">
            <v>20.955555555555556</v>
          </cell>
          <cell r="CH14">
            <v>21.111111111111111</v>
          </cell>
          <cell r="CI14">
            <v>21.288888888888888</v>
          </cell>
          <cell r="CJ14">
            <v>21.277777777777779</v>
          </cell>
          <cell r="CK14">
            <v>21.522222222222222</v>
          </cell>
          <cell r="CL14">
            <v>22</v>
          </cell>
        </row>
        <row r="15">
          <cell r="AS15">
            <v>0.28644994576465094</v>
          </cell>
          <cell r="AT15">
            <v>0.3273268353539886</v>
          </cell>
          <cell r="AU15">
            <v>0.36388283043544944</v>
          </cell>
          <cell r="AV15">
            <v>0.43545440141797348</v>
          </cell>
          <cell r="AW15">
            <v>0.61133270693741604</v>
          </cell>
          <cell r="AX15">
            <v>0.59639916522888781</v>
          </cell>
          <cell r="AY15">
            <v>0.59311526222625077</v>
          </cell>
          <cell r="AZ15">
            <v>0.59624943845436285</v>
          </cell>
          <cell r="BA15">
            <v>0.71188883562373284</v>
          </cell>
          <cell r="BB15">
            <v>0.76038935045522171</v>
          </cell>
          <cell r="BC15">
            <v>0.67400720640488265</v>
          </cell>
          <cell r="BD15">
            <v>0.72005704139126558</v>
          </cell>
          <cell r="BE15">
            <v>0.74348359574563383</v>
          </cell>
          <cell r="BF15">
            <v>0.90962119274218423</v>
          </cell>
          <cell r="BG15">
            <v>0.88205067476712629</v>
          </cell>
          <cell r="BH15">
            <v>0.93004176173515396</v>
          </cell>
          <cell r="BI15">
            <v>0.92706092803316587</v>
          </cell>
          <cell r="BJ15">
            <v>0.86930544935926524</v>
          </cell>
        </row>
        <row r="16">
          <cell r="BU16">
            <v>0.29249881291307073</v>
          </cell>
          <cell r="BV16">
            <v>0.32479813293874371</v>
          </cell>
          <cell r="BW16">
            <v>0.37749172176353757</v>
          </cell>
          <cell r="BX16">
            <v>0.30184617127124735</v>
          </cell>
          <cell r="BY16">
            <v>0.35763282087624626</v>
          </cell>
          <cell r="BZ16">
            <v>0.34228715112776337</v>
          </cell>
          <cell r="CA16">
            <v>0.33156940691948383</v>
          </cell>
          <cell r="CB16">
            <v>0.4333333333333334</v>
          </cell>
          <cell r="CC16">
            <v>0.46111111111111125</v>
          </cell>
          <cell r="CD16">
            <v>0.31358146203711318</v>
          </cell>
          <cell r="CE16">
            <v>0.46520936478796265</v>
          </cell>
          <cell r="CF16">
            <v>0.40532718075252522</v>
          </cell>
          <cell r="CG16">
            <v>0.39019621528117515</v>
          </cell>
          <cell r="CH16">
            <v>0.4638140325498179</v>
          </cell>
          <cell r="CI16">
            <v>0.52558022023401396</v>
          </cell>
          <cell r="CJ16">
            <v>0.4932257139872897</v>
          </cell>
          <cell r="CK16">
            <v>0.51633800777359495</v>
          </cell>
          <cell r="CL16">
            <v>0.38405728739343042</v>
          </cell>
        </row>
        <row r="32">
          <cell r="AS32">
            <v>8.2999999999999989</v>
          </cell>
          <cell r="AT32">
            <v>14.527272727272729</v>
          </cell>
          <cell r="AU32">
            <v>19.845454545454547</v>
          </cell>
          <cell r="AV32">
            <v>22.427272727272726</v>
          </cell>
          <cell r="AW32">
            <v>24.254545454545454</v>
          </cell>
          <cell r="AX32">
            <v>25.136363636363637</v>
          </cell>
          <cell r="AY32">
            <v>26.118181818181821</v>
          </cell>
          <cell r="AZ32">
            <v>27.381818181818186</v>
          </cell>
          <cell r="BA32">
            <v>28.072727272727274</v>
          </cell>
          <cell r="BB32">
            <v>28.9</v>
          </cell>
          <cell r="BC32">
            <v>29.8</v>
          </cell>
          <cell r="BD32">
            <v>30.236363636363638</v>
          </cell>
          <cell r="BE32">
            <v>31.018181818181816</v>
          </cell>
          <cell r="BF32">
            <v>31.254545454545461</v>
          </cell>
          <cell r="BG32">
            <v>32.063636363636363</v>
          </cell>
          <cell r="BH32">
            <v>32.190909090909095</v>
          </cell>
          <cell r="BI32">
            <v>33.254545454545458</v>
          </cell>
          <cell r="BJ32">
            <v>33.572727272727271</v>
          </cell>
          <cell r="BU32">
            <v>8.3000000000000007</v>
          </cell>
          <cell r="BV32">
            <v>12.387499999999999</v>
          </cell>
          <cell r="BW32">
            <v>16.55</v>
          </cell>
          <cell r="BX32">
            <v>17.925000000000001</v>
          </cell>
          <cell r="BY32">
            <v>18.399999999999999</v>
          </cell>
          <cell r="BZ32">
            <v>18.812500000000004</v>
          </cell>
          <cell r="CA32">
            <v>19.4375</v>
          </cell>
          <cell r="CB32">
            <v>20.612499999999997</v>
          </cell>
          <cell r="CC32">
            <v>21.637499999999996</v>
          </cell>
          <cell r="CD32">
            <v>21.125</v>
          </cell>
          <cell r="CE32">
            <v>21.925000000000001</v>
          </cell>
          <cell r="CF32">
            <v>22.55</v>
          </cell>
          <cell r="CG32">
            <v>23.037499999999998</v>
          </cell>
          <cell r="CH32">
            <v>23.75</v>
          </cell>
          <cell r="CI32">
            <v>24.15</v>
          </cell>
          <cell r="CJ32">
            <v>24.35</v>
          </cell>
          <cell r="CK32">
            <v>24.862500000000001</v>
          </cell>
          <cell r="CL32">
            <v>24.799999999999997</v>
          </cell>
        </row>
        <row r="34">
          <cell r="AS34">
            <v>0.40921210326009072</v>
          </cell>
          <cell r="AT34">
            <v>0.50382011744649313</v>
          </cell>
          <cell r="AU34">
            <v>0.50115568917591713</v>
          </cell>
          <cell r="AV34">
            <v>0.43360872791679356</v>
          </cell>
          <cell r="AW34">
            <v>0.42219418978036333</v>
          </cell>
          <cell r="AX34">
            <v>0.46481134536159885</v>
          </cell>
          <cell r="AY34">
            <v>0.56997897597880864</v>
          </cell>
          <cell r="AZ34">
            <v>0.54118022234543206</v>
          </cell>
          <cell r="BA34">
            <v>0.5749452004070249</v>
          </cell>
          <cell r="BB34">
            <v>0.62391724392961545</v>
          </cell>
          <cell r="BC34">
            <v>0.5877538136452588</v>
          </cell>
          <cell r="BD34">
            <v>0.61971734426015501</v>
          </cell>
          <cell r="BE34">
            <v>0.6937144004714676</v>
          </cell>
          <cell r="BF34">
            <v>0.68746750486690922</v>
          </cell>
          <cell r="BG34">
            <v>0.72315881913031432</v>
          </cell>
          <cell r="BH34">
            <v>0.81401971669828366</v>
          </cell>
          <cell r="BI34">
            <v>0.90094532538819616</v>
          </cell>
          <cell r="BJ34">
            <v>0.87709136137482702</v>
          </cell>
          <cell r="BU34">
            <v>0.29880715233359839</v>
          </cell>
          <cell r="BV34">
            <v>0.43811181710348118</v>
          </cell>
          <cell r="BW34">
            <v>0.35506538633247325</v>
          </cell>
          <cell r="BX34">
            <v>0.30103986446980729</v>
          </cell>
          <cell r="BY34">
            <v>0.30237157840738188</v>
          </cell>
          <cell r="BZ34">
            <v>0.32756542421760138</v>
          </cell>
          <cell r="CA34">
            <v>0.30351364996369723</v>
          </cell>
          <cell r="CB34">
            <v>0.20911164140580174</v>
          </cell>
          <cell r="CC34">
            <v>0.53816404163998721</v>
          </cell>
          <cell r="CD34">
            <v>0.24622144504490262</v>
          </cell>
          <cell r="CE34">
            <v>0.38300969775115146</v>
          </cell>
          <cell r="CF34">
            <v>0.39865846463930921</v>
          </cell>
          <cell r="CG34">
            <v>0.62476781401459169</v>
          </cell>
          <cell r="CH34">
            <v>0.81372160911632219</v>
          </cell>
          <cell r="CI34">
            <v>0.66735083940693651</v>
          </cell>
          <cell r="CJ34">
            <v>0.82049636544855331</v>
          </cell>
          <cell r="CK34">
            <v>0.704814438598659</v>
          </cell>
          <cell r="CL34">
            <v>0.87729291410728749</v>
          </cell>
        </row>
        <row r="46">
          <cell r="BU46">
            <v>8.3000000000000007</v>
          </cell>
          <cell r="BV46">
            <v>12.76</v>
          </cell>
          <cell r="BW46">
            <v>16.440000000000005</v>
          </cell>
          <cell r="BX46">
            <v>17.04</v>
          </cell>
          <cell r="BY46">
            <v>17.559999999999999</v>
          </cell>
          <cell r="BZ46">
            <v>17.72</v>
          </cell>
          <cell r="CA46">
            <v>18.32</v>
          </cell>
          <cell r="CB46">
            <v>19.239999999999998</v>
          </cell>
          <cell r="CC46">
            <v>19.5</v>
          </cell>
          <cell r="CD46">
            <v>19.7</v>
          </cell>
          <cell r="CE46">
            <v>20.060000000000002</v>
          </cell>
          <cell r="CF46">
            <v>20.52</v>
          </cell>
          <cell r="CG46">
            <v>20.8</v>
          </cell>
          <cell r="CH46">
            <v>21.18</v>
          </cell>
          <cell r="CI46">
            <v>21.56</v>
          </cell>
          <cell r="CJ46">
            <v>21.479999999999997</v>
          </cell>
          <cell r="CK46">
            <v>21.96</v>
          </cell>
          <cell r="CL46">
            <v>22.18</v>
          </cell>
        </row>
        <row r="48">
          <cell r="BU48">
            <v>0.49497474683058496</v>
          </cell>
          <cell r="BV48">
            <v>0.44452221541785752</v>
          </cell>
          <cell r="BW48">
            <v>0.39698866482558381</v>
          </cell>
          <cell r="BX48">
            <v>0.28565713714171398</v>
          </cell>
          <cell r="BY48">
            <v>0.30099833886584859</v>
          </cell>
          <cell r="BZ48">
            <v>0.16852299546352734</v>
          </cell>
          <cell r="CA48">
            <v>0.33970575502926087</v>
          </cell>
          <cell r="CB48">
            <v>0.34146742157927784</v>
          </cell>
          <cell r="CC48">
            <v>0.37947331922020544</v>
          </cell>
          <cell r="CD48">
            <v>0.20976176963402982</v>
          </cell>
          <cell r="CE48">
            <v>0.24617067250182334</v>
          </cell>
          <cell r="CF48">
            <v>0.22891046284519145</v>
          </cell>
          <cell r="CG48">
            <v>0.21908902300206612</v>
          </cell>
          <cell r="CH48">
            <v>0.41761226035642224</v>
          </cell>
          <cell r="CI48">
            <v>0.48228622207149957</v>
          </cell>
          <cell r="CJ48">
            <v>0.42118879377305368</v>
          </cell>
          <cell r="CK48">
            <v>0.61692787260748749</v>
          </cell>
          <cell r="CL48">
            <v>0.43749285708454716</v>
          </cell>
        </row>
        <row r="51">
          <cell r="AS51">
            <v>8.9818181818181806</v>
          </cell>
          <cell r="AT51">
            <v>15.136363636363638</v>
          </cell>
          <cell r="AU51">
            <v>19.681818181818183</v>
          </cell>
          <cell r="AV51">
            <v>21.472727272727273</v>
          </cell>
          <cell r="AW51">
            <v>23.054545454545451</v>
          </cell>
          <cell r="AX51">
            <v>23.845454545454547</v>
          </cell>
          <cell r="AY51">
            <v>24.881818181818179</v>
          </cell>
          <cell r="AZ51">
            <v>25.654545454545453</v>
          </cell>
          <cell r="BA51">
            <v>26.15454545454546</v>
          </cell>
          <cell r="BB51">
            <v>26.863636363636363</v>
          </cell>
          <cell r="BC51">
            <v>27.272727272727273</v>
          </cell>
          <cell r="BD51">
            <v>27.75454545454545</v>
          </cell>
          <cell r="BE51">
            <v>28.4</v>
          </cell>
          <cell r="BF51">
            <v>28.709090909090904</v>
          </cell>
          <cell r="BG51">
            <v>29.327272727272724</v>
          </cell>
          <cell r="BH51">
            <v>29.318181818181817</v>
          </cell>
          <cell r="BI51">
            <v>30.418181818181814</v>
          </cell>
          <cell r="BJ51">
            <v>30.563636363636366</v>
          </cell>
        </row>
        <row r="53">
          <cell r="AS53">
            <v>0.30115480217993595</v>
          </cell>
          <cell r="AT53">
            <v>0.34621924931326598</v>
          </cell>
          <cell r="AU53">
            <v>0.270963996876533</v>
          </cell>
          <cell r="AV53">
            <v>0.30898393870906177</v>
          </cell>
          <cell r="AW53">
            <v>0.36290836217817168</v>
          </cell>
          <cell r="AX53">
            <v>0.45032586915449579</v>
          </cell>
          <cell r="AY53">
            <v>0.46177881006114568</v>
          </cell>
          <cell r="AZ53">
            <v>0.4204680587509021</v>
          </cell>
          <cell r="BA53">
            <v>0.52559293553499897</v>
          </cell>
          <cell r="BB53">
            <v>0.53364488145594746</v>
          </cell>
          <cell r="BC53">
            <v>0.60739247594509316</v>
          </cell>
          <cell r="BD53">
            <v>0.69861728843657966</v>
          </cell>
          <cell r="BE53">
            <v>0.73781002728591061</v>
          </cell>
          <cell r="BF53">
            <v>0.67802581681265128</v>
          </cell>
          <cell r="BG53">
            <v>0.67663484298682219</v>
          </cell>
          <cell r="BH53">
            <v>0.68673379542958546</v>
          </cell>
          <cell r="BI53">
            <v>0.70424920457801043</v>
          </cell>
          <cell r="BJ53">
            <v>0.84780708861399146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8B81A-A908-2449-86B6-A13F643B97A2}">
  <dimension ref="A3:AX57"/>
  <sheetViews>
    <sheetView workbookViewId="0">
      <selection activeCell="AM49" sqref="AM49"/>
    </sheetView>
  </sheetViews>
  <sheetFormatPr baseColWidth="10" defaultRowHeight="16" x14ac:dyDescent="0.2"/>
  <cols>
    <col min="1" max="1" width="7" customWidth="1"/>
    <col min="2" max="2" width="4" customWidth="1"/>
    <col min="3" max="3" width="5.1640625" customWidth="1"/>
    <col min="4" max="20" width="9.83203125" customWidth="1"/>
    <col min="30" max="30" width="3.5" customWidth="1"/>
    <col min="31" max="31" width="4.5" customWidth="1"/>
    <col min="32" max="49" width="9.83203125" customWidth="1"/>
  </cols>
  <sheetData>
    <row r="3" spans="1:50" x14ac:dyDescent="0.2"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</row>
    <row r="4" spans="1:50" x14ac:dyDescent="0.2">
      <c r="A4">
        <v>35</v>
      </c>
      <c r="B4" t="s">
        <v>0</v>
      </c>
      <c r="C4" t="s">
        <v>1</v>
      </c>
      <c r="D4">
        <v>8.8000000000000007</v>
      </c>
      <c r="E4">
        <v>15.9</v>
      </c>
      <c r="F4">
        <v>19.399999999999999</v>
      </c>
      <c r="G4">
        <v>20.9</v>
      </c>
      <c r="H4">
        <v>21.3</v>
      </c>
      <c r="I4">
        <v>21.8</v>
      </c>
      <c r="J4">
        <v>22.2</v>
      </c>
      <c r="K4">
        <v>23.9</v>
      </c>
      <c r="L4">
        <v>24.1</v>
      </c>
      <c r="M4">
        <v>24.8</v>
      </c>
      <c r="N4">
        <v>26.1</v>
      </c>
      <c r="O4">
        <v>26.1</v>
      </c>
      <c r="P4">
        <v>26.6</v>
      </c>
      <c r="Q4">
        <v>27.1</v>
      </c>
      <c r="R4">
        <v>27.2</v>
      </c>
      <c r="S4">
        <v>27.2</v>
      </c>
      <c r="T4">
        <v>27.8</v>
      </c>
      <c r="U4">
        <v>28.7</v>
      </c>
      <c r="AF4" t="s">
        <v>2</v>
      </c>
      <c r="AG4" t="s">
        <v>3</v>
      </c>
      <c r="AH4" t="s">
        <v>4</v>
      </c>
      <c r="AI4" t="s">
        <v>5</v>
      </c>
      <c r="AJ4" t="s">
        <v>6</v>
      </c>
      <c r="AK4" t="s">
        <v>7</v>
      </c>
      <c r="AL4" t="s">
        <v>8</v>
      </c>
      <c r="AM4" t="s">
        <v>9</v>
      </c>
      <c r="AN4" t="s">
        <v>10</v>
      </c>
      <c r="AO4" t="s">
        <v>11</v>
      </c>
      <c r="AP4" t="s">
        <v>12</v>
      </c>
      <c r="AQ4" t="s">
        <v>13</v>
      </c>
      <c r="AR4" t="s">
        <v>14</v>
      </c>
      <c r="AS4" t="s">
        <v>15</v>
      </c>
      <c r="AT4" t="s">
        <v>16</v>
      </c>
      <c r="AU4" t="s">
        <v>17</v>
      </c>
      <c r="AV4" t="s">
        <v>18</v>
      </c>
      <c r="AW4" t="s">
        <v>19</v>
      </c>
    </row>
    <row r="5" spans="1:50" x14ac:dyDescent="0.2">
      <c r="A5">
        <v>56</v>
      </c>
      <c r="B5" t="s">
        <v>0</v>
      </c>
      <c r="C5" t="s">
        <v>1</v>
      </c>
      <c r="D5">
        <v>9</v>
      </c>
      <c r="E5">
        <v>14.7</v>
      </c>
      <c r="F5">
        <v>19.399999999999999</v>
      </c>
      <c r="G5">
        <v>20.2</v>
      </c>
      <c r="H5">
        <v>21.2</v>
      </c>
      <c r="I5">
        <v>21.7</v>
      </c>
      <c r="J5">
        <v>21.9</v>
      </c>
      <c r="K5">
        <v>23.5</v>
      </c>
      <c r="L5">
        <v>23.5</v>
      </c>
      <c r="M5">
        <v>23.8</v>
      </c>
      <c r="N5">
        <v>25.3</v>
      </c>
      <c r="O5">
        <v>25.6</v>
      </c>
      <c r="P5">
        <v>26</v>
      </c>
      <c r="Q5">
        <v>26.1</v>
      </c>
      <c r="R5">
        <v>26.2</v>
      </c>
      <c r="S5">
        <v>27</v>
      </c>
      <c r="T5">
        <v>27.2</v>
      </c>
      <c r="U5">
        <v>27.2</v>
      </c>
      <c r="AC5">
        <v>48</v>
      </c>
      <c r="AD5" t="s">
        <v>21</v>
      </c>
      <c r="AE5" t="s">
        <v>1</v>
      </c>
      <c r="AF5">
        <v>7.8</v>
      </c>
      <c r="AG5">
        <v>11.9</v>
      </c>
      <c r="AH5">
        <v>15.8</v>
      </c>
      <c r="AI5">
        <v>16.7</v>
      </c>
      <c r="AJ5">
        <v>16.899999999999999</v>
      </c>
      <c r="AK5">
        <v>17.100000000000001</v>
      </c>
      <c r="AL5">
        <v>17.5</v>
      </c>
      <c r="AM5">
        <v>18.100000000000001</v>
      </c>
      <c r="AN5">
        <v>18.7</v>
      </c>
      <c r="AO5">
        <v>18.600000000000001</v>
      </c>
      <c r="AP5">
        <v>19.8</v>
      </c>
      <c r="AQ5">
        <v>19.399999999999999</v>
      </c>
      <c r="AR5">
        <v>20.399999999999999</v>
      </c>
      <c r="AS5">
        <v>20.3</v>
      </c>
      <c r="AT5">
        <v>20.5</v>
      </c>
      <c r="AU5">
        <v>20.5</v>
      </c>
      <c r="AV5">
        <v>20.7</v>
      </c>
      <c r="AW5">
        <v>22.2</v>
      </c>
    </row>
    <row r="6" spans="1:50" x14ac:dyDescent="0.2">
      <c r="A6">
        <v>64</v>
      </c>
      <c r="B6" t="s">
        <v>0</v>
      </c>
      <c r="C6" t="s">
        <v>1</v>
      </c>
      <c r="D6">
        <v>10.8</v>
      </c>
      <c r="E6">
        <v>17.2</v>
      </c>
      <c r="F6">
        <v>21.4</v>
      </c>
      <c r="G6">
        <v>22.7</v>
      </c>
      <c r="H6">
        <v>24.2</v>
      </c>
      <c r="I6">
        <v>24.6</v>
      </c>
      <c r="J6">
        <v>25.4</v>
      </c>
      <c r="K6">
        <v>26.9</v>
      </c>
      <c r="L6">
        <v>27.6</v>
      </c>
      <c r="M6">
        <v>28.4</v>
      </c>
      <c r="N6">
        <v>28.7</v>
      </c>
      <c r="O6">
        <v>28.9</v>
      </c>
      <c r="P6">
        <v>29.3</v>
      </c>
      <c r="Q6">
        <v>29.8</v>
      </c>
      <c r="R6">
        <v>29.9</v>
      </c>
      <c r="S6">
        <v>30.6</v>
      </c>
      <c r="T6">
        <v>30.8</v>
      </c>
      <c r="U6">
        <v>30</v>
      </c>
      <c r="AC6">
        <v>51</v>
      </c>
      <c r="AD6" t="s">
        <v>21</v>
      </c>
      <c r="AE6" t="s">
        <v>1</v>
      </c>
      <c r="AF6">
        <v>8.8000000000000007</v>
      </c>
      <c r="AG6">
        <v>13.6</v>
      </c>
      <c r="AH6">
        <v>17.3</v>
      </c>
      <c r="AI6">
        <v>17.5</v>
      </c>
      <c r="AJ6">
        <v>18.100000000000001</v>
      </c>
      <c r="AK6">
        <v>19</v>
      </c>
      <c r="AL6">
        <v>18.600000000000001</v>
      </c>
      <c r="AM6">
        <v>20.3</v>
      </c>
      <c r="AN6">
        <v>22</v>
      </c>
      <c r="AO6">
        <v>20</v>
      </c>
      <c r="AP6">
        <v>21.2</v>
      </c>
      <c r="AQ6">
        <v>22.3</v>
      </c>
      <c r="AR6">
        <v>22.6</v>
      </c>
      <c r="AS6">
        <v>22.2</v>
      </c>
      <c r="AT6">
        <v>24</v>
      </c>
      <c r="AU6">
        <v>23.3</v>
      </c>
      <c r="AV6">
        <v>23.1</v>
      </c>
      <c r="AW6">
        <v>23.8</v>
      </c>
    </row>
    <row r="7" spans="1:50" x14ac:dyDescent="0.2">
      <c r="A7">
        <v>68</v>
      </c>
      <c r="B7" t="s">
        <v>0</v>
      </c>
      <c r="C7" t="s">
        <v>1</v>
      </c>
      <c r="D7">
        <v>8.5</v>
      </c>
      <c r="E7">
        <v>15.8</v>
      </c>
      <c r="F7">
        <v>20.9</v>
      </c>
      <c r="G7">
        <v>22.2</v>
      </c>
      <c r="H7">
        <v>24.1</v>
      </c>
      <c r="I7">
        <v>24.5</v>
      </c>
      <c r="J7">
        <v>24.4</v>
      </c>
      <c r="K7">
        <v>26.8</v>
      </c>
      <c r="L7">
        <v>28.7</v>
      </c>
      <c r="M7">
        <v>29.8</v>
      </c>
      <c r="N7">
        <v>30.8</v>
      </c>
      <c r="O7">
        <v>31.6</v>
      </c>
      <c r="P7">
        <v>32.1</v>
      </c>
      <c r="Q7">
        <v>33.9</v>
      </c>
      <c r="R7">
        <v>34</v>
      </c>
      <c r="S7">
        <v>35.200000000000003</v>
      </c>
      <c r="T7">
        <v>35.700000000000003</v>
      </c>
      <c r="U7">
        <v>35.5</v>
      </c>
      <c r="AC7">
        <v>53</v>
      </c>
      <c r="AD7" t="s">
        <v>21</v>
      </c>
      <c r="AE7" t="s">
        <v>1</v>
      </c>
      <c r="AF7">
        <v>8</v>
      </c>
      <c r="AG7">
        <v>11.2</v>
      </c>
      <c r="AH7">
        <v>14.5</v>
      </c>
      <c r="AI7">
        <v>15.5</v>
      </c>
      <c r="AJ7">
        <v>15.6</v>
      </c>
      <c r="AK7">
        <v>16.100000000000001</v>
      </c>
      <c r="AL7">
        <v>16.3</v>
      </c>
      <c r="AM7">
        <v>17.5</v>
      </c>
      <c r="AN7">
        <v>18.3</v>
      </c>
      <c r="AO7">
        <v>18.399999999999999</v>
      </c>
      <c r="AP7">
        <v>18.5</v>
      </c>
      <c r="AQ7">
        <v>19.399999999999999</v>
      </c>
      <c r="AR7">
        <v>20.7</v>
      </c>
      <c r="AS7">
        <v>19.399999999999999</v>
      </c>
      <c r="AT7">
        <v>19.600000000000001</v>
      </c>
      <c r="AU7">
        <v>20.5</v>
      </c>
      <c r="AV7">
        <v>20.100000000000001</v>
      </c>
      <c r="AW7">
        <v>21.2</v>
      </c>
    </row>
    <row r="8" spans="1:50" x14ac:dyDescent="0.2">
      <c r="A8">
        <v>77</v>
      </c>
      <c r="B8" t="s">
        <v>0</v>
      </c>
      <c r="C8" t="s">
        <v>1</v>
      </c>
      <c r="D8">
        <v>9.1</v>
      </c>
      <c r="E8">
        <v>14.7</v>
      </c>
      <c r="F8">
        <v>20.2</v>
      </c>
      <c r="G8">
        <v>21.3</v>
      </c>
      <c r="H8">
        <v>23.2</v>
      </c>
      <c r="I8">
        <v>23.7</v>
      </c>
      <c r="J8">
        <v>23.9</v>
      </c>
      <c r="K8">
        <v>25.8</v>
      </c>
      <c r="L8">
        <v>26.7</v>
      </c>
      <c r="M8">
        <v>27</v>
      </c>
      <c r="N8">
        <v>27.9</v>
      </c>
      <c r="O8">
        <v>29</v>
      </c>
      <c r="P8">
        <v>30</v>
      </c>
      <c r="Q8">
        <v>30.5</v>
      </c>
      <c r="R8">
        <v>31.1</v>
      </c>
      <c r="S8">
        <v>31.3</v>
      </c>
      <c r="T8">
        <v>31.2</v>
      </c>
      <c r="U8">
        <v>31.5</v>
      </c>
      <c r="AC8">
        <v>67</v>
      </c>
      <c r="AD8" t="s">
        <v>21</v>
      </c>
      <c r="AE8" t="s">
        <v>1</v>
      </c>
      <c r="AF8">
        <v>9.9</v>
      </c>
      <c r="AG8">
        <v>14.1</v>
      </c>
      <c r="AH8">
        <v>18</v>
      </c>
      <c r="AI8">
        <v>17.8</v>
      </c>
      <c r="AJ8">
        <v>18.2</v>
      </c>
      <c r="AK8">
        <v>18.399999999999999</v>
      </c>
      <c r="AL8">
        <v>19.2</v>
      </c>
      <c r="AM8">
        <v>19.600000000000001</v>
      </c>
      <c r="AN8">
        <v>20.3</v>
      </c>
      <c r="AO8">
        <v>19.399999999999999</v>
      </c>
      <c r="AP8">
        <v>20</v>
      </c>
      <c r="AQ8">
        <v>20.100000000000001</v>
      </c>
      <c r="AR8">
        <v>20.8</v>
      </c>
      <c r="AS8">
        <v>22.7</v>
      </c>
      <c r="AT8">
        <v>22.2</v>
      </c>
      <c r="AU8">
        <v>22.4</v>
      </c>
      <c r="AV8">
        <v>22.2</v>
      </c>
      <c r="AW8">
        <v>22.4</v>
      </c>
    </row>
    <row r="9" spans="1:50" x14ac:dyDescent="0.2">
      <c r="A9">
        <v>78</v>
      </c>
      <c r="B9" t="s">
        <v>0</v>
      </c>
      <c r="C9" t="s">
        <v>1</v>
      </c>
      <c r="D9">
        <v>9.6</v>
      </c>
      <c r="E9">
        <v>14.6</v>
      </c>
      <c r="F9">
        <v>18.100000000000001</v>
      </c>
      <c r="G9">
        <v>19</v>
      </c>
      <c r="H9">
        <v>19.5</v>
      </c>
      <c r="I9">
        <v>20</v>
      </c>
      <c r="J9">
        <v>21.6</v>
      </c>
      <c r="K9">
        <v>22.4</v>
      </c>
      <c r="L9">
        <v>23.4</v>
      </c>
      <c r="M9">
        <v>24.1</v>
      </c>
      <c r="N9">
        <v>25.3</v>
      </c>
      <c r="O9">
        <v>26.5</v>
      </c>
      <c r="P9">
        <v>26.9</v>
      </c>
      <c r="Q9">
        <v>26.9</v>
      </c>
      <c r="R9">
        <v>27.8</v>
      </c>
      <c r="S9">
        <v>28.5</v>
      </c>
      <c r="T9">
        <v>29.1</v>
      </c>
      <c r="U9">
        <v>30.2</v>
      </c>
      <c r="AC9">
        <v>72</v>
      </c>
      <c r="AD9" t="s">
        <v>21</v>
      </c>
      <c r="AE9" t="s">
        <v>1</v>
      </c>
      <c r="AF9">
        <v>8.1</v>
      </c>
      <c r="AG9">
        <v>12.5</v>
      </c>
      <c r="AH9">
        <v>16.2</v>
      </c>
      <c r="AI9">
        <v>17.2</v>
      </c>
      <c r="AJ9">
        <v>17.399999999999999</v>
      </c>
      <c r="AK9">
        <v>17.399999999999999</v>
      </c>
      <c r="AL9">
        <v>18</v>
      </c>
      <c r="AM9">
        <v>18.899999999999999</v>
      </c>
      <c r="AN9">
        <v>19.3</v>
      </c>
      <c r="AO9">
        <v>19.7</v>
      </c>
      <c r="AP9">
        <v>19.2</v>
      </c>
      <c r="AQ9">
        <v>20.100000000000001</v>
      </c>
      <c r="AR9">
        <v>20.8</v>
      </c>
      <c r="AS9">
        <v>20.5</v>
      </c>
      <c r="AT9">
        <v>19.899999999999999</v>
      </c>
      <c r="AU9">
        <v>19.899999999999999</v>
      </c>
      <c r="AV9">
        <v>20.8</v>
      </c>
      <c r="AW9">
        <v>22</v>
      </c>
    </row>
    <row r="10" spans="1:50" x14ac:dyDescent="0.2">
      <c r="A10">
        <v>180</v>
      </c>
      <c r="B10" t="s">
        <v>0</v>
      </c>
      <c r="C10" t="s">
        <v>1</v>
      </c>
      <c r="D10">
        <v>9.1</v>
      </c>
      <c r="E10">
        <v>15.7</v>
      </c>
      <c r="F10">
        <v>20.399999999999999</v>
      </c>
      <c r="G10">
        <v>22.4</v>
      </c>
      <c r="H10">
        <v>24.1</v>
      </c>
      <c r="I10">
        <v>24.5</v>
      </c>
      <c r="J10">
        <v>26.1</v>
      </c>
      <c r="K10">
        <v>26.5</v>
      </c>
      <c r="L10">
        <v>27.2</v>
      </c>
      <c r="M10">
        <v>27.8</v>
      </c>
      <c r="N10">
        <v>28.2</v>
      </c>
      <c r="O10">
        <v>29</v>
      </c>
      <c r="P10">
        <v>29.8</v>
      </c>
      <c r="Q10">
        <v>30.7</v>
      </c>
      <c r="R10">
        <v>30.7</v>
      </c>
      <c r="S10">
        <v>30.2</v>
      </c>
      <c r="T10">
        <v>30.9</v>
      </c>
      <c r="U10">
        <v>30.7</v>
      </c>
      <c r="AC10">
        <v>87</v>
      </c>
      <c r="AD10" t="s">
        <v>21</v>
      </c>
      <c r="AE10" t="s">
        <v>1</v>
      </c>
      <c r="AF10">
        <v>9.6</v>
      </c>
      <c r="AG10">
        <v>13.9</v>
      </c>
      <c r="AH10">
        <v>18.100000000000001</v>
      </c>
      <c r="AI10">
        <v>18.8</v>
      </c>
      <c r="AJ10">
        <v>19.399999999999999</v>
      </c>
      <c r="AK10">
        <v>19.399999999999999</v>
      </c>
      <c r="AL10">
        <v>19.8</v>
      </c>
      <c r="AM10">
        <v>21.8</v>
      </c>
      <c r="AN10">
        <v>22.1</v>
      </c>
      <c r="AO10">
        <v>21.6</v>
      </c>
      <c r="AP10">
        <v>23.4</v>
      </c>
      <c r="AQ10">
        <v>22.8</v>
      </c>
      <c r="AR10">
        <v>23.2</v>
      </c>
      <c r="AS10">
        <v>23.6</v>
      </c>
      <c r="AT10">
        <v>23.5</v>
      </c>
      <c r="AU10">
        <v>23.8</v>
      </c>
      <c r="AV10">
        <v>24.8</v>
      </c>
      <c r="AW10">
        <v>23.7</v>
      </c>
    </row>
    <row r="11" spans="1:50" x14ac:dyDescent="0.2">
      <c r="A11">
        <v>187</v>
      </c>
      <c r="B11" t="s">
        <v>0</v>
      </c>
      <c r="C11" t="s">
        <v>1</v>
      </c>
      <c r="D11">
        <v>8.1</v>
      </c>
      <c r="E11">
        <v>14.6</v>
      </c>
      <c r="F11">
        <v>19.600000000000001</v>
      </c>
      <c r="G11">
        <v>21.2</v>
      </c>
      <c r="H11">
        <v>23.1</v>
      </c>
      <c r="I11">
        <v>23.5</v>
      </c>
      <c r="J11">
        <v>24.5</v>
      </c>
      <c r="K11">
        <v>24.9</v>
      </c>
      <c r="L11">
        <v>25.6</v>
      </c>
      <c r="M11">
        <v>26.6</v>
      </c>
      <c r="N11">
        <v>26.5</v>
      </c>
      <c r="O11">
        <v>26.7</v>
      </c>
      <c r="P11">
        <v>27.5</v>
      </c>
      <c r="Q11">
        <v>28.4</v>
      </c>
      <c r="R11">
        <v>29.2</v>
      </c>
      <c r="S11">
        <v>29.5</v>
      </c>
      <c r="T11">
        <v>29.8</v>
      </c>
      <c r="U11">
        <v>29.1</v>
      </c>
      <c r="AC11">
        <v>74</v>
      </c>
      <c r="AD11" t="s">
        <v>21</v>
      </c>
      <c r="AE11" t="s">
        <v>1</v>
      </c>
      <c r="AF11" s="1">
        <v>7.7</v>
      </c>
      <c r="AG11" s="1">
        <v>12.4</v>
      </c>
      <c r="AH11" s="1">
        <v>16.100000000000001</v>
      </c>
      <c r="AI11" s="1">
        <v>16.8</v>
      </c>
      <c r="AJ11" s="1">
        <v>16.899999999999999</v>
      </c>
      <c r="AK11" s="1">
        <v>17.3</v>
      </c>
      <c r="AL11" s="1">
        <v>18.5</v>
      </c>
      <c r="AM11" s="1">
        <v>18.8</v>
      </c>
      <c r="AN11" s="1">
        <v>19.399999999999999</v>
      </c>
      <c r="AO11" s="1">
        <v>19.2</v>
      </c>
      <c r="AP11" s="1">
        <v>19.7</v>
      </c>
      <c r="AQ11" s="1">
        <v>20.3</v>
      </c>
      <c r="AR11" s="1">
        <v>19.7</v>
      </c>
      <c r="AS11" s="1">
        <v>20.8</v>
      </c>
      <c r="AT11" s="1">
        <v>20.9</v>
      </c>
      <c r="AU11" s="1">
        <v>20</v>
      </c>
      <c r="AV11" s="1">
        <v>20.5</v>
      </c>
      <c r="AW11" s="1">
        <v>20.8</v>
      </c>
      <c r="AX11" s="1"/>
    </row>
    <row r="12" spans="1:50" x14ac:dyDescent="0.2">
      <c r="AC12">
        <v>38</v>
      </c>
      <c r="AD12" t="s">
        <v>24</v>
      </c>
      <c r="AE12" t="s">
        <v>1</v>
      </c>
      <c r="AF12">
        <v>7.3</v>
      </c>
      <c r="AG12">
        <v>12.8</v>
      </c>
      <c r="AH12">
        <v>16.5</v>
      </c>
      <c r="AI12">
        <v>16.899999999999999</v>
      </c>
      <c r="AJ12">
        <v>16.899999999999999</v>
      </c>
      <c r="AK12">
        <v>17.3</v>
      </c>
      <c r="AL12">
        <v>18.3</v>
      </c>
      <c r="AM12">
        <v>18.5</v>
      </c>
      <c r="AN12">
        <v>18.899999999999999</v>
      </c>
      <c r="AO12">
        <v>19</v>
      </c>
      <c r="AP12">
        <v>20.3</v>
      </c>
      <c r="AQ12">
        <v>19.899999999999999</v>
      </c>
      <c r="AR12">
        <v>20</v>
      </c>
      <c r="AS12">
        <v>20.100000000000001</v>
      </c>
      <c r="AT12">
        <v>20.6</v>
      </c>
      <c r="AU12">
        <v>20.5</v>
      </c>
      <c r="AV12">
        <v>20.6</v>
      </c>
      <c r="AW12">
        <v>20.9</v>
      </c>
    </row>
    <row r="13" spans="1:50" x14ac:dyDescent="0.2">
      <c r="B13" t="s">
        <v>25</v>
      </c>
      <c r="D13">
        <f>AVERAGE(D4:D12)</f>
        <v>9.125</v>
      </c>
      <c r="E13">
        <f t="shared" ref="E13:U13" si="0">AVERAGE(E4:E12)</f>
        <v>15.399999999999999</v>
      </c>
      <c r="F13">
        <f t="shared" si="0"/>
        <v>19.925000000000001</v>
      </c>
      <c r="G13">
        <f t="shared" si="0"/>
        <v>21.237499999999997</v>
      </c>
      <c r="H13">
        <f t="shared" si="0"/>
        <v>22.587499999999999</v>
      </c>
      <c r="I13">
        <f t="shared" si="0"/>
        <v>23.037500000000001</v>
      </c>
      <c r="J13">
        <f t="shared" si="0"/>
        <v>23.75</v>
      </c>
      <c r="K13">
        <f t="shared" si="0"/>
        <v>25.087499999999999</v>
      </c>
      <c r="L13">
        <f t="shared" si="0"/>
        <v>25.849999999999998</v>
      </c>
      <c r="M13">
        <f>AVERAGE(M4:M12)</f>
        <v>26.537500000000001</v>
      </c>
      <c r="N13">
        <f t="shared" si="0"/>
        <v>27.35</v>
      </c>
      <c r="O13">
        <f t="shared" si="0"/>
        <v>27.924999999999997</v>
      </c>
      <c r="P13">
        <f t="shared" si="0"/>
        <v>28.525000000000002</v>
      </c>
      <c r="Q13">
        <f t="shared" si="0"/>
        <v>29.175000000000001</v>
      </c>
      <c r="R13">
        <f t="shared" si="0"/>
        <v>29.512499999999999</v>
      </c>
      <c r="S13">
        <f t="shared" si="0"/>
        <v>29.9375</v>
      </c>
      <c r="T13">
        <f t="shared" si="0"/>
        <v>30.3125</v>
      </c>
      <c r="U13">
        <f t="shared" si="0"/>
        <v>30.362499999999997</v>
      </c>
      <c r="AC13">
        <v>39</v>
      </c>
      <c r="AD13" t="s">
        <v>24</v>
      </c>
      <c r="AE13" t="s">
        <v>1</v>
      </c>
      <c r="AF13">
        <v>8.4</v>
      </c>
      <c r="AG13">
        <v>13.5</v>
      </c>
      <c r="AH13">
        <v>16.899999999999999</v>
      </c>
      <c r="AI13">
        <v>16.7</v>
      </c>
      <c r="AJ13">
        <v>17.100000000000001</v>
      </c>
      <c r="AK13">
        <v>18</v>
      </c>
      <c r="AL13">
        <v>18.3</v>
      </c>
      <c r="AM13">
        <v>18.399999999999999</v>
      </c>
      <c r="AN13">
        <v>19.3</v>
      </c>
      <c r="AO13">
        <v>19.600000000000001</v>
      </c>
      <c r="AP13">
        <v>20.100000000000001</v>
      </c>
      <c r="AQ13">
        <v>20.100000000000001</v>
      </c>
      <c r="AR13">
        <v>20.399999999999999</v>
      </c>
      <c r="AS13">
        <v>20.399999999999999</v>
      </c>
      <c r="AT13">
        <v>20.399999999999999</v>
      </c>
      <c r="AU13">
        <v>20.6</v>
      </c>
      <c r="AV13">
        <v>20.9</v>
      </c>
      <c r="AW13">
        <v>21</v>
      </c>
    </row>
    <row r="14" spans="1:50" x14ac:dyDescent="0.2">
      <c r="B14" t="s">
        <v>26</v>
      </c>
      <c r="D14">
        <f>STDEV(D4:D12)</f>
        <v>0.81020279648281379</v>
      </c>
      <c r="E14">
        <f t="shared" ref="E14:U14" si="1">STDEV(E4:E12)</f>
        <v>0.92582009977255164</v>
      </c>
      <c r="F14">
        <f t="shared" si="1"/>
        <v>1.0292160678330438</v>
      </c>
      <c r="G14">
        <f t="shared" si="1"/>
        <v>1.2316510405607122</v>
      </c>
      <c r="H14">
        <f t="shared" si="1"/>
        <v>1.7291100105463011</v>
      </c>
      <c r="I14">
        <f t="shared" si="1"/>
        <v>1.6868715761093713</v>
      </c>
      <c r="J14">
        <f t="shared" si="1"/>
        <v>1.6775832957816772</v>
      </c>
      <c r="K14">
        <f t="shared" si="1"/>
        <v>1.686448084839004</v>
      </c>
      <c r="L14">
        <f t="shared" si="1"/>
        <v>2.0135256924821481</v>
      </c>
      <c r="M14">
        <f t="shared" si="1"/>
        <v>2.150705864195686</v>
      </c>
      <c r="N14">
        <f t="shared" si="1"/>
        <v>1.9063802648699744</v>
      </c>
      <c r="O14">
        <f t="shared" si="1"/>
        <v>2.0366288672355459</v>
      </c>
      <c r="P14">
        <f t="shared" si="1"/>
        <v>2.102889169010782</v>
      </c>
      <c r="Q14">
        <f t="shared" si="1"/>
        <v>2.5727972547959763</v>
      </c>
      <c r="R14">
        <f t="shared" si="1"/>
        <v>2.4948160539120199</v>
      </c>
      <c r="S14">
        <f t="shared" si="1"/>
        <v>2.630555346038443</v>
      </c>
      <c r="T14">
        <f t="shared" si="1"/>
        <v>2.622124275141382</v>
      </c>
      <c r="U14">
        <f t="shared" si="1"/>
        <v>2.4587671126574215</v>
      </c>
      <c r="AD14" t="s">
        <v>25</v>
      </c>
      <c r="AF14">
        <f>AVERAGE(AF5:AF13)</f>
        <v>8.4</v>
      </c>
      <c r="AG14">
        <f t="shared" ref="AG14:AW14" si="2">AVERAGE(AG5:AG13)</f>
        <v>12.877777777777778</v>
      </c>
      <c r="AH14">
        <f t="shared" si="2"/>
        <v>16.600000000000001</v>
      </c>
      <c r="AI14">
        <f t="shared" si="2"/>
        <v>17.099999999999998</v>
      </c>
      <c r="AJ14">
        <f t="shared" si="2"/>
        <v>17.388888888888889</v>
      </c>
      <c r="AK14">
        <f t="shared" si="2"/>
        <v>17.777777777777779</v>
      </c>
      <c r="AL14">
        <f t="shared" si="2"/>
        <v>18.277777777777782</v>
      </c>
      <c r="AM14">
        <f t="shared" si="2"/>
        <v>19.100000000000001</v>
      </c>
      <c r="AN14">
        <f t="shared" si="2"/>
        <v>19.811111111111114</v>
      </c>
      <c r="AO14">
        <f t="shared" si="2"/>
        <v>19.5</v>
      </c>
      <c r="AP14">
        <f t="shared" si="2"/>
        <v>20.244444444444444</v>
      </c>
      <c r="AQ14">
        <f t="shared" si="2"/>
        <v>20.488888888888891</v>
      </c>
      <c r="AR14">
        <f t="shared" si="2"/>
        <v>20.955555555555556</v>
      </c>
      <c r="AS14">
        <f t="shared" si="2"/>
        <v>21.111111111111111</v>
      </c>
      <c r="AT14">
        <f t="shared" si="2"/>
        <v>21.288888888888888</v>
      </c>
      <c r="AU14">
        <f t="shared" si="2"/>
        <v>21.277777777777779</v>
      </c>
      <c r="AV14">
        <f t="shared" si="2"/>
        <v>21.522222222222222</v>
      </c>
      <c r="AW14">
        <f t="shared" si="2"/>
        <v>22</v>
      </c>
    </row>
    <row r="15" spans="1:50" x14ac:dyDescent="0.2">
      <c r="B15" t="s">
        <v>27</v>
      </c>
      <c r="D15">
        <f>STDEV(D4:D12)/SQRT(COUNT(D4:D12))</f>
        <v>0.28644994576465094</v>
      </c>
      <c r="E15">
        <f t="shared" ref="E15:U15" si="3">STDEV(E4:E12)/SQRT(COUNT(E4:E12))</f>
        <v>0.3273268353539886</v>
      </c>
      <c r="F15">
        <f t="shared" si="3"/>
        <v>0.36388283043544944</v>
      </c>
      <c r="G15">
        <f t="shared" si="3"/>
        <v>0.43545440141797348</v>
      </c>
      <c r="H15">
        <f t="shared" si="3"/>
        <v>0.61133270693741604</v>
      </c>
      <c r="I15">
        <f t="shared" si="3"/>
        <v>0.59639916522888781</v>
      </c>
      <c r="J15">
        <f t="shared" si="3"/>
        <v>0.59311526222625077</v>
      </c>
      <c r="K15">
        <f t="shared" si="3"/>
        <v>0.59624943845436285</v>
      </c>
      <c r="L15">
        <f t="shared" si="3"/>
        <v>0.71188883562373284</v>
      </c>
      <c r="M15">
        <f t="shared" si="3"/>
        <v>0.76038935045522171</v>
      </c>
      <c r="N15">
        <f t="shared" si="3"/>
        <v>0.67400720640488265</v>
      </c>
      <c r="O15">
        <f t="shared" si="3"/>
        <v>0.72005704139126558</v>
      </c>
      <c r="P15">
        <f t="shared" si="3"/>
        <v>0.74348359574563383</v>
      </c>
      <c r="Q15">
        <f t="shared" si="3"/>
        <v>0.90962119274218423</v>
      </c>
      <c r="R15">
        <f t="shared" si="3"/>
        <v>0.88205067476712629</v>
      </c>
      <c r="S15">
        <f t="shared" si="3"/>
        <v>0.93004176173515396</v>
      </c>
      <c r="T15">
        <f t="shared" si="3"/>
        <v>0.92706092803316587</v>
      </c>
      <c r="U15">
        <f t="shared" si="3"/>
        <v>0.86930544935926524</v>
      </c>
      <c r="AD15" t="s">
        <v>26</v>
      </c>
      <c r="AF15">
        <f>STDEV(AF5:AF13)</f>
        <v>0.87749643873921224</v>
      </c>
      <c r="AG15">
        <f t="shared" ref="AG15:AW15" si="4">STDEV(AG5:AG13)</f>
        <v>0.97439439881623113</v>
      </c>
      <c r="AH15">
        <f t="shared" si="4"/>
        <v>1.1324751652906127</v>
      </c>
      <c r="AI15">
        <f t="shared" si="4"/>
        <v>0.90553851381374206</v>
      </c>
      <c r="AJ15">
        <f t="shared" si="4"/>
        <v>1.0728984626287388</v>
      </c>
      <c r="AK15">
        <f t="shared" si="4"/>
        <v>1.02686145338329</v>
      </c>
      <c r="AL15">
        <f t="shared" si="4"/>
        <v>0.99470822075845156</v>
      </c>
      <c r="AM15">
        <f t="shared" si="4"/>
        <v>1.3000000000000003</v>
      </c>
      <c r="AN15">
        <f t="shared" si="4"/>
        <v>1.3833333333333337</v>
      </c>
      <c r="AO15">
        <f t="shared" si="4"/>
        <v>0.94074438611133948</v>
      </c>
      <c r="AP15">
        <f t="shared" si="4"/>
        <v>1.3956280943638879</v>
      </c>
      <c r="AQ15">
        <f t="shared" si="4"/>
        <v>1.2159815422575757</v>
      </c>
      <c r="AR15">
        <f t="shared" si="4"/>
        <v>1.1705886458435255</v>
      </c>
      <c r="AS15">
        <f t="shared" si="4"/>
        <v>1.3914420976494537</v>
      </c>
      <c r="AT15">
        <f t="shared" si="4"/>
        <v>1.5767406607020418</v>
      </c>
      <c r="AU15">
        <f t="shared" si="4"/>
        <v>1.4796771419618691</v>
      </c>
      <c r="AV15">
        <f t="shared" si="4"/>
        <v>1.549014023320785</v>
      </c>
      <c r="AW15">
        <f t="shared" si="4"/>
        <v>1.1521718621802912</v>
      </c>
    </row>
    <row r="16" spans="1:50" x14ac:dyDescent="0.2">
      <c r="AD16" t="s">
        <v>28</v>
      </c>
      <c r="AF16">
        <f>STDEV(AF5:AF13)/SQRT((COUNT(AF5:AF13)))</f>
        <v>0.29249881291307073</v>
      </c>
      <c r="AG16">
        <f t="shared" ref="AG16:AW16" si="5">STDEV(AG5:AG13)/SQRT((COUNT(AG5:AG13)))</f>
        <v>0.32479813293874371</v>
      </c>
      <c r="AH16">
        <f t="shared" si="5"/>
        <v>0.37749172176353757</v>
      </c>
      <c r="AI16">
        <f t="shared" si="5"/>
        <v>0.30184617127124735</v>
      </c>
      <c r="AJ16">
        <f t="shared" si="5"/>
        <v>0.35763282087624626</v>
      </c>
      <c r="AK16">
        <f t="shared" si="5"/>
        <v>0.34228715112776337</v>
      </c>
      <c r="AL16">
        <f t="shared" si="5"/>
        <v>0.33156940691948383</v>
      </c>
      <c r="AM16">
        <f t="shared" si="5"/>
        <v>0.4333333333333334</v>
      </c>
      <c r="AN16">
        <f t="shared" si="5"/>
        <v>0.46111111111111125</v>
      </c>
      <c r="AO16">
        <f t="shared" si="5"/>
        <v>0.31358146203711318</v>
      </c>
      <c r="AP16">
        <f t="shared" si="5"/>
        <v>0.46520936478796265</v>
      </c>
      <c r="AQ16">
        <f t="shared" si="5"/>
        <v>0.40532718075252522</v>
      </c>
      <c r="AR16">
        <f t="shared" si="5"/>
        <v>0.39019621528117515</v>
      </c>
      <c r="AS16">
        <f t="shared" si="5"/>
        <v>0.4638140325498179</v>
      </c>
      <c r="AT16">
        <f t="shared" si="5"/>
        <v>0.52558022023401396</v>
      </c>
      <c r="AU16">
        <f t="shared" si="5"/>
        <v>0.4932257139872897</v>
      </c>
      <c r="AV16">
        <f t="shared" si="5"/>
        <v>0.51633800777359495</v>
      </c>
      <c r="AW16">
        <f t="shared" si="5"/>
        <v>0.38405728739343042</v>
      </c>
    </row>
    <row r="20" spans="1:49" x14ac:dyDescent="0.2">
      <c r="AC20">
        <v>42</v>
      </c>
      <c r="AD20" t="s">
        <v>21</v>
      </c>
      <c r="AE20" t="s">
        <v>20</v>
      </c>
      <c r="AF20">
        <v>8.1999999999999993</v>
      </c>
      <c r="AG20">
        <v>12.2</v>
      </c>
      <c r="AH20">
        <v>16.600000000000001</v>
      </c>
      <c r="AI20">
        <v>18.3</v>
      </c>
      <c r="AJ20">
        <v>19.600000000000001</v>
      </c>
      <c r="AK20">
        <v>19.3</v>
      </c>
      <c r="AL20">
        <v>20</v>
      </c>
      <c r="AM20">
        <v>20.8</v>
      </c>
      <c r="AN20">
        <v>21.9</v>
      </c>
      <c r="AO20">
        <v>21.8</v>
      </c>
      <c r="AP20">
        <v>23.4</v>
      </c>
      <c r="AQ20">
        <v>23.5</v>
      </c>
      <c r="AR20">
        <v>24.4</v>
      </c>
      <c r="AS20">
        <v>25.7</v>
      </c>
      <c r="AT20">
        <v>26.3</v>
      </c>
      <c r="AU20">
        <v>27.5</v>
      </c>
      <c r="AV20">
        <v>26</v>
      </c>
      <c r="AW20">
        <v>26.9</v>
      </c>
    </row>
    <row r="21" spans="1:49" x14ac:dyDescent="0.2">
      <c r="A21">
        <v>36</v>
      </c>
      <c r="B21" t="s">
        <v>0</v>
      </c>
      <c r="C21" t="s">
        <v>20</v>
      </c>
      <c r="D21">
        <v>5.0999999999999996</v>
      </c>
      <c r="E21">
        <v>11.2</v>
      </c>
      <c r="F21">
        <v>15.9</v>
      </c>
      <c r="G21">
        <v>19.5</v>
      </c>
      <c r="H21">
        <v>20.8</v>
      </c>
      <c r="I21">
        <v>21.5</v>
      </c>
      <c r="J21">
        <v>22</v>
      </c>
      <c r="K21">
        <v>23.6</v>
      </c>
      <c r="L21">
        <v>24.1</v>
      </c>
      <c r="M21">
        <v>24.5</v>
      </c>
      <c r="N21">
        <v>25.8</v>
      </c>
      <c r="O21">
        <v>25.9</v>
      </c>
      <c r="P21">
        <v>26.1</v>
      </c>
      <c r="Q21">
        <v>26.1</v>
      </c>
      <c r="R21">
        <v>26.3</v>
      </c>
      <c r="S21">
        <v>25.4</v>
      </c>
      <c r="T21">
        <v>25.8</v>
      </c>
      <c r="U21">
        <v>26.7</v>
      </c>
      <c r="AC21">
        <v>52</v>
      </c>
      <c r="AD21" t="s">
        <v>21</v>
      </c>
      <c r="AE21" t="s">
        <v>20</v>
      </c>
      <c r="AF21">
        <v>9.1</v>
      </c>
      <c r="AG21">
        <v>12.9</v>
      </c>
      <c r="AH21">
        <v>17.100000000000001</v>
      </c>
      <c r="AI21">
        <v>19.3</v>
      </c>
      <c r="AJ21">
        <v>19.2</v>
      </c>
      <c r="AK21">
        <v>20.399999999999999</v>
      </c>
      <c r="AL21">
        <v>19.8</v>
      </c>
      <c r="AM21">
        <v>21.8</v>
      </c>
      <c r="AN21">
        <v>25.1</v>
      </c>
      <c r="AO21">
        <v>21.5</v>
      </c>
      <c r="AP21">
        <v>22.4</v>
      </c>
      <c r="AQ21">
        <v>23.9</v>
      </c>
      <c r="AR21">
        <v>24.7</v>
      </c>
      <c r="AS21">
        <v>27.9</v>
      </c>
      <c r="AT21">
        <v>27</v>
      </c>
      <c r="AU21">
        <v>27.1</v>
      </c>
      <c r="AV21">
        <v>27.8</v>
      </c>
      <c r="AW21">
        <v>27.6</v>
      </c>
    </row>
    <row r="22" spans="1:49" x14ac:dyDescent="0.2">
      <c r="A22">
        <v>57</v>
      </c>
      <c r="B22" t="s">
        <v>0</v>
      </c>
      <c r="C22" t="s">
        <v>20</v>
      </c>
      <c r="D22">
        <v>8.4</v>
      </c>
      <c r="E22">
        <v>14</v>
      </c>
      <c r="F22">
        <v>20.100000000000001</v>
      </c>
      <c r="G22">
        <v>22.1</v>
      </c>
      <c r="H22">
        <v>23.7</v>
      </c>
      <c r="I22">
        <v>24</v>
      </c>
      <c r="J22">
        <v>24.7</v>
      </c>
      <c r="K22">
        <v>26.4</v>
      </c>
      <c r="L22">
        <v>27</v>
      </c>
      <c r="M22">
        <v>27.2</v>
      </c>
      <c r="N22">
        <v>28.6</v>
      </c>
      <c r="O22">
        <v>29.5</v>
      </c>
      <c r="P22">
        <v>30.3</v>
      </c>
      <c r="Q22">
        <v>30.3</v>
      </c>
      <c r="R22">
        <v>30.7</v>
      </c>
      <c r="S22">
        <v>31.6</v>
      </c>
      <c r="T22">
        <v>32.1</v>
      </c>
      <c r="U22">
        <v>32.700000000000003</v>
      </c>
      <c r="AC22">
        <v>54</v>
      </c>
      <c r="AD22" t="s">
        <v>21</v>
      </c>
      <c r="AE22" t="s">
        <v>20</v>
      </c>
      <c r="AF22">
        <v>7.5</v>
      </c>
      <c r="AG22">
        <v>11.9</v>
      </c>
      <c r="AH22">
        <v>15.5</v>
      </c>
      <c r="AI22">
        <v>17.100000000000001</v>
      </c>
      <c r="AJ22">
        <v>17.899999999999999</v>
      </c>
      <c r="AK22">
        <v>19</v>
      </c>
      <c r="AL22">
        <v>18.7</v>
      </c>
      <c r="AM22">
        <v>20.7</v>
      </c>
      <c r="AN22">
        <v>20.9</v>
      </c>
      <c r="AO22">
        <v>21.3</v>
      </c>
      <c r="AP22">
        <v>20.9</v>
      </c>
      <c r="AQ22">
        <v>22.4</v>
      </c>
      <c r="AR22">
        <v>24.5</v>
      </c>
      <c r="AS22">
        <v>23.1</v>
      </c>
      <c r="AT22">
        <v>23.3</v>
      </c>
      <c r="AU22">
        <v>24.6</v>
      </c>
      <c r="AV22">
        <v>26</v>
      </c>
      <c r="AW22">
        <v>24.3</v>
      </c>
    </row>
    <row r="23" spans="1:49" x14ac:dyDescent="0.2">
      <c r="A23">
        <v>63</v>
      </c>
      <c r="B23" t="s">
        <v>0</v>
      </c>
      <c r="C23" t="s">
        <v>20</v>
      </c>
      <c r="D23">
        <v>8.8000000000000007</v>
      </c>
      <c r="E23">
        <v>14.8</v>
      </c>
      <c r="F23">
        <v>21</v>
      </c>
      <c r="G23">
        <v>22.8</v>
      </c>
      <c r="H23">
        <v>24.9</v>
      </c>
      <c r="I23">
        <v>25.6</v>
      </c>
      <c r="J23">
        <v>25</v>
      </c>
      <c r="K23">
        <v>26.5</v>
      </c>
      <c r="L23">
        <v>27.1</v>
      </c>
      <c r="M23">
        <v>27.8</v>
      </c>
      <c r="N23">
        <v>29</v>
      </c>
      <c r="O23">
        <v>29.3</v>
      </c>
      <c r="P23">
        <v>30.2</v>
      </c>
      <c r="Q23">
        <v>30.9</v>
      </c>
      <c r="R23">
        <v>31</v>
      </c>
      <c r="S23">
        <v>31.3</v>
      </c>
      <c r="T23">
        <v>31.9</v>
      </c>
      <c r="U23">
        <v>31.4</v>
      </c>
      <c r="AC23">
        <v>66</v>
      </c>
      <c r="AD23" t="s">
        <v>21</v>
      </c>
      <c r="AE23" t="s">
        <v>20</v>
      </c>
      <c r="AF23">
        <v>9.4</v>
      </c>
      <c r="AG23">
        <v>14.2</v>
      </c>
      <c r="AH23">
        <v>18.399999999999999</v>
      </c>
      <c r="AI23">
        <v>18.2</v>
      </c>
      <c r="AJ23">
        <v>19.3</v>
      </c>
      <c r="AK23">
        <v>19.5</v>
      </c>
      <c r="AL23">
        <v>19.7</v>
      </c>
      <c r="AM23">
        <v>20.7</v>
      </c>
      <c r="AN23">
        <v>22.1</v>
      </c>
      <c r="AO23">
        <v>21.2</v>
      </c>
      <c r="AP23">
        <v>23.4</v>
      </c>
      <c r="AQ23">
        <v>23.2</v>
      </c>
      <c r="AR23">
        <v>25</v>
      </c>
      <c r="AS23">
        <v>25.2</v>
      </c>
      <c r="AT23">
        <v>25.7</v>
      </c>
      <c r="AU23">
        <v>26</v>
      </c>
      <c r="AV23">
        <v>26.1</v>
      </c>
      <c r="AW23">
        <v>27.9</v>
      </c>
    </row>
    <row r="24" spans="1:49" x14ac:dyDescent="0.2">
      <c r="A24">
        <v>69</v>
      </c>
      <c r="B24" t="s">
        <v>0</v>
      </c>
      <c r="C24" t="s">
        <v>20</v>
      </c>
      <c r="D24">
        <v>7.8</v>
      </c>
      <c r="E24">
        <v>13.2</v>
      </c>
      <c r="F24">
        <v>19.399999999999999</v>
      </c>
      <c r="G24">
        <v>21.8</v>
      </c>
      <c r="H24">
        <v>24.1</v>
      </c>
      <c r="I24">
        <v>25.2</v>
      </c>
      <c r="J24">
        <v>25.3</v>
      </c>
      <c r="K24">
        <v>27.9</v>
      </c>
      <c r="L24">
        <v>28.9</v>
      </c>
      <c r="M24">
        <v>30.2</v>
      </c>
      <c r="N24">
        <v>32</v>
      </c>
      <c r="O24">
        <v>31.9</v>
      </c>
      <c r="P24">
        <v>33.200000000000003</v>
      </c>
      <c r="Q24">
        <v>33.799999999999997</v>
      </c>
      <c r="R24">
        <v>34.6</v>
      </c>
      <c r="S24">
        <v>35.4</v>
      </c>
      <c r="T24">
        <v>36.4</v>
      </c>
      <c r="U24">
        <v>36.5</v>
      </c>
      <c r="AC24">
        <v>73</v>
      </c>
      <c r="AD24" t="s">
        <v>21</v>
      </c>
      <c r="AE24" t="s">
        <v>20</v>
      </c>
      <c r="AF24">
        <v>7.7</v>
      </c>
      <c r="AG24">
        <v>11.8</v>
      </c>
      <c r="AH24">
        <v>15.7</v>
      </c>
      <c r="AI24">
        <v>16.600000000000001</v>
      </c>
      <c r="AJ24">
        <v>17.8</v>
      </c>
      <c r="AK24">
        <v>17.7</v>
      </c>
      <c r="AL24">
        <v>18.5</v>
      </c>
      <c r="AM24">
        <v>20.3</v>
      </c>
      <c r="AN24">
        <v>20.3</v>
      </c>
      <c r="AO24">
        <v>20</v>
      </c>
      <c r="AP24">
        <v>20.8</v>
      </c>
      <c r="AQ24">
        <v>23.5</v>
      </c>
      <c r="AR24">
        <v>20.8</v>
      </c>
      <c r="AS24">
        <v>21.3</v>
      </c>
      <c r="AT24">
        <v>23</v>
      </c>
      <c r="AU24">
        <v>21.9</v>
      </c>
      <c r="AV24">
        <v>21.6</v>
      </c>
      <c r="AW24">
        <v>22.3</v>
      </c>
    </row>
    <row r="25" spans="1:49" x14ac:dyDescent="0.2">
      <c r="A25">
        <v>76</v>
      </c>
      <c r="B25" t="s">
        <v>0</v>
      </c>
      <c r="C25" t="s">
        <v>20</v>
      </c>
      <c r="D25">
        <v>9.1</v>
      </c>
      <c r="E25">
        <v>15.2</v>
      </c>
      <c r="F25">
        <v>21.1</v>
      </c>
      <c r="G25">
        <v>22.7</v>
      </c>
      <c r="H25">
        <v>24.9</v>
      </c>
      <c r="I25">
        <v>25.4</v>
      </c>
      <c r="J25">
        <v>26.7</v>
      </c>
      <c r="K25">
        <v>28.3</v>
      </c>
      <c r="L25">
        <v>30</v>
      </c>
      <c r="M25">
        <v>29.8</v>
      </c>
      <c r="N25">
        <v>31.1</v>
      </c>
      <c r="O25">
        <v>31.4</v>
      </c>
      <c r="P25">
        <v>33.9</v>
      </c>
      <c r="Q25">
        <v>33.5</v>
      </c>
      <c r="R25">
        <v>33.700000000000003</v>
      </c>
      <c r="S25">
        <v>34.5</v>
      </c>
      <c r="T25">
        <v>35.6</v>
      </c>
      <c r="U25">
        <v>36.1</v>
      </c>
      <c r="AC25">
        <v>86</v>
      </c>
      <c r="AD25" t="s">
        <v>21</v>
      </c>
      <c r="AE25" t="s">
        <v>20</v>
      </c>
      <c r="AF25">
        <v>7</v>
      </c>
      <c r="AG25">
        <v>10</v>
      </c>
      <c r="AH25">
        <v>15.4</v>
      </c>
      <c r="AI25">
        <v>17.399999999999999</v>
      </c>
      <c r="AJ25">
        <v>17.2</v>
      </c>
      <c r="AK25">
        <v>17.7</v>
      </c>
      <c r="AL25">
        <v>18.3</v>
      </c>
      <c r="AM25">
        <v>20.399999999999999</v>
      </c>
      <c r="AN25">
        <v>20.9</v>
      </c>
      <c r="AO25">
        <v>20.3</v>
      </c>
      <c r="AP25">
        <v>22.2</v>
      </c>
      <c r="AQ25">
        <v>21</v>
      </c>
      <c r="AR25">
        <v>21.4</v>
      </c>
      <c r="AS25">
        <v>22.5</v>
      </c>
      <c r="AT25">
        <v>23.3</v>
      </c>
      <c r="AU25">
        <v>21.5</v>
      </c>
      <c r="AV25">
        <v>24</v>
      </c>
      <c r="AW25">
        <v>22.1</v>
      </c>
    </row>
    <row r="26" spans="1:49" x14ac:dyDescent="0.2">
      <c r="A26">
        <v>158</v>
      </c>
      <c r="B26" t="s">
        <v>0</v>
      </c>
      <c r="C26" t="s">
        <v>20</v>
      </c>
      <c r="D26">
        <v>9.8000000000000007</v>
      </c>
      <c r="E26">
        <v>16.600000000000001</v>
      </c>
      <c r="F26">
        <v>20.6</v>
      </c>
      <c r="G26">
        <v>23.2</v>
      </c>
      <c r="H26">
        <v>24.9</v>
      </c>
      <c r="I26">
        <v>26.1</v>
      </c>
      <c r="J26">
        <v>27.1</v>
      </c>
      <c r="K26">
        <v>27.1</v>
      </c>
      <c r="L26">
        <v>28.2</v>
      </c>
      <c r="M26">
        <v>29.6</v>
      </c>
      <c r="N26">
        <v>29.8</v>
      </c>
      <c r="O26">
        <v>29.5</v>
      </c>
      <c r="P26">
        <v>30</v>
      </c>
      <c r="Q26">
        <v>30.9</v>
      </c>
      <c r="R26">
        <v>32.200000000000003</v>
      </c>
      <c r="S26">
        <v>32.4</v>
      </c>
      <c r="T26">
        <v>33.6</v>
      </c>
      <c r="U26">
        <v>33.799999999999997</v>
      </c>
      <c r="AC26">
        <v>81</v>
      </c>
      <c r="AD26" t="s">
        <v>21</v>
      </c>
      <c r="AE26" t="s">
        <v>20</v>
      </c>
      <c r="AF26">
        <v>8.6</v>
      </c>
      <c r="AG26">
        <v>13</v>
      </c>
      <c r="AH26">
        <v>16.8</v>
      </c>
      <c r="AI26">
        <v>18.399999999999999</v>
      </c>
      <c r="AJ26">
        <v>18.100000000000001</v>
      </c>
      <c r="AK26">
        <v>18.5</v>
      </c>
      <c r="AL26">
        <v>20.8</v>
      </c>
      <c r="AM26">
        <v>20.5</v>
      </c>
      <c r="AN26">
        <v>21.2</v>
      </c>
      <c r="AO26">
        <v>22</v>
      </c>
      <c r="AP26">
        <v>21.3</v>
      </c>
      <c r="AQ26">
        <v>21.5</v>
      </c>
      <c r="AR26">
        <v>22.1</v>
      </c>
      <c r="AS26">
        <v>22.8</v>
      </c>
      <c r="AT26">
        <v>22.6</v>
      </c>
      <c r="AU26">
        <v>23.4</v>
      </c>
      <c r="AV26">
        <v>24.4</v>
      </c>
      <c r="AW26">
        <v>25.2</v>
      </c>
    </row>
    <row r="27" spans="1:49" x14ac:dyDescent="0.2">
      <c r="A27">
        <v>168</v>
      </c>
      <c r="B27" t="s">
        <v>0</v>
      </c>
      <c r="C27" t="s">
        <v>20</v>
      </c>
      <c r="D27">
        <v>9.8000000000000007</v>
      </c>
      <c r="E27">
        <v>15.5</v>
      </c>
      <c r="F27">
        <v>19.8</v>
      </c>
      <c r="G27">
        <v>21.9</v>
      </c>
      <c r="H27">
        <v>23.7</v>
      </c>
      <c r="I27">
        <v>25.4</v>
      </c>
      <c r="J27">
        <v>26.6</v>
      </c>
      <c r="K27">
        <v>27.4</v>
      </c>
      <c r="L27">
        <v>27.6</v>
      </c>
      <c r="M27">
        <v>29.3</v>
      </c>
      <c r="N27">
        <v>30.2</v>
      </c>
      <c r="O27">
        <v>30.6</v>
      </c>
      <c r="P27">
        <v>31.8</v>
      </c>
      <c r="Q27">
        <v>32.200000000000003</v>
      </c>
      <c r="R27">
        <v>33.200000000000003</v>
      </c>
      <c r="S27">
        <v>32</v>
      </c>
      <c r="T27">
        <v>34.4</v>
      </c>
      <c r="U27">
        <v>35</v>
      </c>
      <c r="AC27">
        <v>82</v>
      </c>
      <c r="AD27" t="s">
        <v>21</v>
      </c>
      <c r="AE27" t="s">
        <v>20</v>
      </c>
      <c r="AF27">
        <v>8.9</v>
      </c>
      <c r="AG27">
        <v>13.1</v>
      </c>
      <c r="AH27">
        <v>16.899999999999999</v>
      </c>
      <c r="AI27">
        <v>18.100000000000001</v>
      </c>
      <c r="AJ27">
        <v>18.100000000000001</v>
      </c>
      <c r="AK27">
        <v>18.399999999999999</v>
      </c>
      <c r="AL27">
        <v>19.7</v>
      </c>
      <c r="AM27">
        <v>19.7</v>
      </c>
      <c r="AN27">
        <v>20.7</v>
      </c>
      <c r="AO27">
        <v>20.9</v>
      </c>
      <c r="AP27">
        <v>21</v>
      </c>
      <c r="AQ27">
        <v>21.4</v>
      </c>
      <c r="AR27">
        <v>21.4</v>
      </c>
      <c r="AS27">
        <v>21.5</v>
      </c>
      <c r="AT27">
        <v>22</v>
      </c>
      <c r="AU27">
        <v>22.8</v>
      </c>
      <c r="AV27">
        <v>23</v>
      </c>
      <c r="AW27">
        <v>22.1</v>
      </c>
    </row>
    <row r="28" spans="1:49" x14ac:dyDescent="0.2">
      <c r="A28">
        <v>181</v>
      </c>
      <c r="B28" t="s">
        <v>0</v>
      </c>
      <c r="C28" t="s">
        <v>20</v>
      </c>
      <c r="D28">
        <v>8.6</v>
      </c>
      <c r="E28">
        <v>16</v>
      </c>
      <c r="F28">
        <v>21.3</v>
      </c>
      <c r="G28">
        <v>24.2</v>
      </c>
      <c r="H28">
        <v>25.8</v>
      </c>
      <c r="I28">
        <v>26.9</v>
      </c>
      <c r="J28">
        <v>28.4</v>
      </c>
      <c r="K28">
        <v>29.3</v>
      </c>
      <c r="L28">
        <v>29.5</v>
      </c>
      <c r="M28">
        <v>30.9</v>
      </c>
      <c r="N28">
        <v>31.1</v>
      </c>
      <c r="O28">
        <v>31.8</v>
      </c>
      <c r="P28">
        <v>32.1</v>
      </c>
      <c r="Q28">
        <v>32.700000000000003</v>
      </c>
      <c r="R28">
        <v>33.9</v>
      </c>
      <c r="S28">
        <v>33.799999999999997</v>
      </c>
      <c r="T28">
        <v>34.799999999999997</v>
      </c>
      <c r="U28">
        <v>34.700000000000003</v>
      </c>
    </row>
    <row r="29" spans="1:49" x14ac:dyDescent="0.2">
      <c r="A29">
        <v>182</v>
      </c>
      <c r="B29" t="s">
        <v>0</v>
      </c>
      <c r="C29" t="s">
        <v>20</v>
      </c>
      <c r="D29">
        <v>7.7</v>
      </c>
      <c r="E29">
        <v>14.4</v>
      </c>
      <c r="F29">
        <v>19.600000000000001</v>
      </c>
      <c r="G29">
        <v>23</v>
      </c>
      <c r="H29">
        <v>24.6</v>
      </c>
      <c r="I29">
        <v>25.6</v>
      </c>
      <c r="J29">
        <v>27.8</v>
      </c>
      <c r="K29">
        <v>29.1</v>
      </c>
      <c r="L29">
        <v>29.4</v>
      </c>
      <c r="M29">
        <v>30.3</v>
      </c>
      <c r="N29">
        <v>30.5</v>
      </c>
      <c r="O29">
        <v>31.7</v>
      </c>
      <c r="P29">
        <v>31.4</v>
      </c>
      <c r="Q29">
        <v>32.200000000000003</v>
      </c>
      <c r="R29">
        <v>32.5</v>
      </c>
      <c r="S29">
        <v>33.1</v>
      </c>
      <c r="T29">
        <v>34.700000000000003</v>
      </c>
      <c r="U29">
        <v>35</v>
      </c>
    </row>
    <row r="30" spans="1:49" x14ac:dyDescent="0.2">
      <c r="A30">
        <v>183</v>
      </c>
      <c r="B30" t="s">
        <v>0</v>
      </c>
      <c r="C30" t="s">
        <v>20</v>
      </c>
      <c r="D30">
        <v>9.1</v>
      </c>
      <c r="E30">
        <v>16.3</v>
      </c>
      <c r="F30">
        <v>21.5</v>
      </c>
      <c r="G30">
        <v>24.6</v>
      </c>
      <c r="H30">
        <v>25.9</v>
      </c>
      <c r="I30">
        <v>26.9</v>
      </c>
      <c r="J30">
        <v>28.3</v>
      </c>
      <c r="K30">
        <v>29.8</v>
      </c>
      <c r="L30">
        <v>30.7</v>
      </c>
      <c r="M30">
        <v>31.4</v>
      </c>
      <c r="N30">
        <v>32.200000000000003</v>
      </c>
      <c r="O30">
        <v>33</v>
      </c>
      <c r="P30">
        <v>33.5</v>
      </c>
      <c r="Q30">
        <v>32.6</v>
      </c>
      <c r="R30">
        <v>34.200000000000003</v>
      </c>
      <c r="S30">
        <v>34.1</v>
      </c>
      <c r="T30">
        <v>35.4</v>
      </c>
      <c r="U30">
        <v>36.1</v>
      </c>
    </row>
    <row r="31" spans="1:49" x14ac:dyDescent="0.2">
      <c r="A31">
        <v>186</v>
      </c>
      <c r="B31" t="s">
        <v>0</v>
      </c>
      <c r="C31" t="s">
        <v>20</v>
      </c>
      <c r="D31">
        <v>7.1</v>
      </c>
      <c r="E31">
        <v>12.6</v>
      </c>
      <c r="F31">
        <v>18</v>
      </c>
      <c r="G31">
        <v>20.9</v>
      </c>
      <c r="H31">
        <v>23.5</v>
      </c>
      <c r="I31">
        <v>23.9</v>
      </c>
      <c r="J31">
        <v>25.4</v>
      </c>
      <c r="K31">
        <v>25.8</v>
      </c>
      <c r="L31">
        <v>26.3</v>
      </c>
      <c r="M31">
        <v>26.9</v>
      </c>
      <c r="N31">
        <v>27.5</v>
      </c>
      <c r="O31">
        <v>28</v>
      </c>
      <c r="P31">
        <v>28.7</v>
      </c>
      <c r="Q31">
        <v>28.6</v>
      </c>
      <c r="R31">
        <v>30.4</v>
      </c>
      <c r="S31">
        <v>30.5</v>
      </c>
      <c r="T31">
        <v>31.1</v>
      </c>
      <c r="U31">
        <v>31.3</v>
      </c>
    </row>
    <row r="32" spans="1:49" x14ac:dyDescent="0.2">
      <c r="B32" t="s">
        <v>25</v>
      </c>
      <c r="D32">
        <f t="shared" ref="D32:U32" si="6">AVERAGE(D21:D31)</f>
        <v>8.2999999999999989</v>
      </c>
      <c r="E32">
        <f t="shared" si="6"/>
        <v>14.527272727272729</v>
      </c>
      <c r="F32">
        <f t="shared" si="6"/>
        <v>19.845454545454547</v>
      </c>
      <c r="G32">
        <f t="shared" si="6"/>
        <v>22.427272727272726</v>
      </c>
      <c r="H32">
        <f>AVERAGE(H21:H31)</f>
        <v>24.254545454545454</v>
      </c>
      <c r="I32">
        <f t="shared" si="6"/>
        <v>25.136363636363637</v>
      </c>
      <c r="J32">
        <f t="shared" si="6"/>
        <v>26.118181818181821</v>
      </c>
      <c r="K32">
        <f t="shared" si="6"/>
        <v>27.381818181818186</v>
      </c>
      <c r="L32">
        <f t="shared" si="6"/>
        <v>28.072727272727274</v>
      </c>
      <c r="M32">
        <f t="shared" si="6"/>
        <v>28.9</v>
      </c>
      <c r="N32">
        <f t="shared" si="6"/>
        <v>29.8</v>
      </c>
      <c r="O32">
        <f t="shared" si="6"/>
        <v>30.236363636363638</v>
      </c>
      <c r="P32">
        <f t="shared" si="6"/>
        <v>31.018181818181816</v>
      </c>
      <c r="Q32">
        <f t="shared" si="6"/>
        <v>31.254545454545461</v>
      </c>
      <c r="R32">
        <f t="shared" si="6"/>
        <v>32.063636363636363</v>
      </c>
      <c r="S32">
        <f t="shared" si="6"/>
        <v>32.190909090909095</v>
      </c>
      <c r="T32">
        <f t="shared" si="6"/>
        <v>33.254545454545458</v>
      </c>
      <c r="U32">
        <f t="shared" si="6"/>
        <v>33.572727272727271</v>
      </c>
      <c r="AD32" t="s">
        <v>25</v>
      </c>
      <c r="AF32">
        <f>AVERAGE(AF20:AF31)</f>
        <v>8.3000000000000007</v>
      </c>
      <c r="AG32">
        <f t="shared" ref="AG32:AW32" si="7">AVERAGE(AG20:AG31)</f>
        <v>12.387499999999999</v>
      </c>
      <c r="AH32">
        <f>AVERAGE(AH20:AH31)</f>
        <v>16.55</v>
      </c>
      <c r="AI32">
        <f t="shared" si="7"/>
        <v>17.925000000000001</v>
      </c>
      <c r="AJ32">
        <f t="shared" si="7"/>
        <v>18.399999999999999</v>
      </c>
      <c r="AK32">
        <f t="shared" si="7"/>
        <v>18.812500000000004</v>
      </c>
      <c r="AL32">
        <f t="shared" si="7"/>
        <v>19.4375</v>
      </c>
      <c r="AM32">
        <f t="shared" si="7"/>
        <v>20.612499999999997</v>
      </c>
      <c r="AN32">
        <f t="shared" si="7"/>
        <v>21.637499999999996</v>
      </c>
      <c r="AO32">
        <f t="shared" si="7"/>
        <v>21.125</v>
      </c>
      <c r="AP32">
        <f t="shared" si="7"/>
        <v>21.925000000000001</v>
      </c>
      <c r="AQ32">
        <f t="shared" si="7"/>
        <v>22.55</v>
      </c>
      <c r="AR32">
        <f t="shared" si="7"/>
        <v>23.037499999999998</v>
      </c>
      <c r="AS32">
        <f t="shared" si="7"/>
        <v>23.75</v>
      </c>
      <c r="AT32">
        <f t="shared" si="7"/>
        <v>24.15</v>
      </c>
      <c r="AU32">
        <f t="shared" si="7"/>
        <v>24.35</v>
      </c>
      <c r="AV32">
        <f t="shared" si="7"/>
        <v>24.862500000000001</v>
      </c>
      <c r="AW32">
        <f t="shared" si="7"/>
        <v>24.799999999999997</v>
      </c>
    </row>
    <row r="33" spans="1:49" x14ac:dyDescent="0.2">
      <c r="B33" t="s">
        <v>26</v>
      </c>
      <c r="D33">
        <f t="shared" ref="D33:U33" si="8">STDEV(D21:D31)</f>
        <v>1.3572030061858906</v>
      </c>
      <c r="E33">
        <f t="shared" si="8"/>
        <v>1.6709822914028083</v>
      </c>
      <c r="F33">
        <f t="shared" si="8"/>
        <v>1.6621453825484922</v>
      </c>
      <c r="G33">
        <f t="shared" si="8"/>
        <v>1.438117456323307</v>
      </c>
      <c r="H33">
        <f>STDEV(H21:H31)</f>
        <v>1.4002597161695653</v>
      </c>
      <c r="I33">
        <f t="shared" si="8"/>
        <v>1.5416048308647241</v>
      </c>
      <c r="J33">
        <f t="shared" si="8"/>
        <v>1.8904064017127016</v>
      </c>
      <c r="K33">
        <f t="shared" si="8"/>
        <v>1.7948917414809074</v>
      </c>
      <c r="L33">
        <f t="shared" si="8"/>
        <v>1.9068775047657924</v>
      </c>
      <c r="M33">
        <f t="shared" si="8"/>
        <v>2.0692993983471797</v>
      </c>
      <c r="N33">
        <f t="shared" si="8"/>
        <v>1.9493588689617931</v>
      </c>
      <c r="O33">
        <f t="shared" si="8"/>
        <v>2.0553699069864417</v>
      </c>
      <c r="P33">
        <f t="shared" si="8"/>
        <v>2.3007903780302033</v>
      </c>
      <c r="Q33">
        <f t="shared" si="8"/>
        <v>2.2800717692053625</v>
      </c>
      <c r="R33">
        <f t="shared" si="8"/>
        <v>2.3984464668917371</v>
      </c>
      <c r="S33">
        <f t="shared" si="8"/>
        <v>2.6997979722396068</v>
      </c>
      <c r="T33">
        <f t="shared" si="8"/>
        <v>2.9880976009373037</v>
      </c>
      <c r="U33">
        <f t="shared" si="8"/>
        <v>2.9089829525423179</v>
      </c>
      <c r="AD33" t="s">
        <v>26</v>
      </c>
      <c r="AF33">
        <f>STDEV(AF20:AF31)</f>
        <v>0.84515425472851657</v>
      </c>
      <c r="AG33">
        <f t="shared" ref="AG33:AW33" si="9">STDEV(AG20:AG31)</f>
        <v>1.2391673471673281</v>
      </c>
      <c r="AH33">
        <f t="shared" si="9"/>
        <v>1.0042765697612526</v>
      </c>
      <c r="AI33">
        <f t="shared" si="9"/>
        <v>0.85146931829631989</v>
      </c>
      <c r="AJ33">
        <f t="shared" si="9"/>
        <v>0.85523597411975838</v>
      </c>
      <c r="AK33">
        <f t="shared" si="9"/>
        <v>0.92649493098605629</v>
      </c>
      <c r="AL33">
        <f t="shared" si="9"/>
        <v>0.85846624028804175</v>
      </c>
      <c r="AM33">
        <f t="shared" si="9"/>
        <v>0.59145703865236821</v>
      </c>
      <c r="AN33">
        <f t="shared" si="9"/>
        <v>1.5221577729375779</v>
      </c>
      <c r="AO33">
        <f t="shared" si="9"/>
        <v>0.69641941385920603</v>
      </c>
      <c r="AP33">
        <f t="shared" si="9"/>
        <v>1.0833150181601967</v>
      </c>
      <c r="AQ33">
        <f t="shared" si="9"/>
        <v>1.1275764148954921</v>
      </c>
      <c r="AR33">
        <f t="shared" si="9"/>
        <v>1.767110231827254</v>
      </c>
      <c r="AS33">
        <f t="shared" si="9"/>
        <v>2.3015522712167225</v>
      </c>
      <c r="AT33">
        <f t="shared" si="9"/>
        <v>1.887553215900718</v>
      </c>
      <c r="AU33">
        <f t="shared" si="9"/>
        <v>2.3207141757903509</v>
      </c>
      <c r="AV33">
        <f t="shared" si="9"/>
        <v>1.9935162760452052</v>
      </c>
      <c r="AW33">
        <f t="shared" si="9"/>
        <v>2.4813590746086818</v>
      </c>
    </row>
    <row r="34" spans="1:49" x14ac:dyDescent="0.2">
      <c r="B34" t="s">
        <v>27</v>
      </c>
      <c r="D34">
        <f>STDEV(D20:D31)/SQRT(COUNT(D20:D31))</f>
        <v>0.40921210326009072</v>
      </c>
      <c r="E34">
        <f t="shared" ref="E34:U34" si="10">STDEV(E20:E31)/SQRT(COUNT(E20:E31))</f>
        <v>0.50382011744649313</v>
      </c>
      <c r="F34">
        <f t="shared" si="10"/>
        <v>0.50115568917591713</v>
      </c>
      <c r="G34">
        <f t="shared" si="10"/>
        <v>0.43360872791679356</v>
      </c>
      <c r="H34">
        <f>STDEV(H20:H31)/SQRT(COUNT(H20:H31))</f>
        <v>0.42219418978036333</v>
      </c>
      <c r="I34">
        <f t="shared" si="10"/>
        <v>0.46481134536159885</v>
      </c>
      <c r="J34">
        <f t="shared" si="10"/>
        <v>0.56997897597880864</v>
      </c>
      <c r="K34">
        <f t="shared" si="10"/>
        <v>0.54118022234543206</v>
      </c>
      <c r="L34">
        <f t="shared" si="10"/>
        <v>0.5749452004070249</v>
      </c>
      <c r="M34">
        <f t="shared" si="10"/>
        <v>0.62391724392961545</v>
      </c>
      <c r="N34">
        <f t="shared" si="10"/>
        <v>0.5877538136452588</v>
      </c>
      <c r="O34">
        <f t="shared" si="10"/>
        <v>0.61971734426015501</v>
      </c>
      <c r="P34">
        <f t="shared" si="10"/>
        <v>0.6937144004714676</v>
      </c>
      <c r="Q34">
        <f t="shared" si="10"/>
        <v>0.68746750486690922</v>
      </c>
      <c r="R34">
        <f t="shared" si="10"/>
        <v>0.72315881913031432</v>
      </c>
      <c r="S34">
        <f t="shared" si="10"/>
        <v>0.81401971669828366</v>
      </c>
      <c r="T34">
        <f t="shared" si="10"/>
        <v>0.90094532538819616</v>
      </c>
      <c r="U34">
        <f t="shared" si="10"/>
        <v>0.87709136137482702</v>
      </c>
      <c r="AD34" t="s">
        <v>28</v>
      </c>
      <c r="AF34">
        <f t="shared" ref="AF34:AU34" si="11">STDEV(AF20:AF28)/SQRT((COUNT(AF20:AF28)))</f>
        <v>0.29880715233359839</v>
      </c>
      <c r="AG34">
        <f t="shared" si="11"/>
        <v>0.43811181710348118</v>
      </c>
      <c r="AH34">
        <f>STDEV(AH20:AH28)/SQRT((COUNT(AH20:AH28)))</f>
        <v>0.35506538633247325</v>
      </c>
      <c r="AI34">
        <f t="shared" si="11"/>
        <v>0.30103986446980729</v>
      </c>
      <c r="AJ34">
        <f t="shared" si="11"/>
        <v>0.30237157840738188</v>
      </c>
      <c r="AK34">
        <f t="shared" si="11"/>
        <v>0.32756542421760138</v>
      </c>
      <c r="AL34">
        <f t="shared" si="11"/>
        <v>0.30351364996369723</v>
      </c>
      <c r="AM34">
        <f t="shared" si="11"/>
        <v>0.20911164140580174</v>
      </c>
      <c r="AN34">
        <f t="shared" si="11"/>
        <v>0.53816404163998721</v>
      </c>
      <c r="AO34">
        <f t="shared" si="11"/>
        <v>0.24622144504490262</v>
      </c>
      <c r="AP34">
        <f t="shared" si="11"/>
        <v>0.38300969775115146</v>
      </c>
      <c r="AQ34">
        <f t="shared" si="11"/>
        <v>0.39865846463930921</v>
      </c>
      <c r="AR34">
        <f t="shared" si="11"/>
        <v>0.62476781401459169</v>
      </c>
      <c r="AS34">
        <f t="shared" si="11"/>
        <v>0.81372160911632219</v>
      </c>
      <c r="AT34">
        <f t="shared" si="11"/>
        <v>0.66735083940693651</v>
      </c>
      <c r="AU34">
        <f t="shared" si="11"/>
        <v>0.82049636544855331</v>
      </c>
      <c r="AV34">
        <f>STDEV(AV20:AV28)/SQRT((COUNT(AV20:AV28)))</f>
        <v>0.704814438598659</v>
      </c>
      <c r="AW34">
        <f>STDEV(AW20:AW28)/SQRT((COUNT(AW20:AW28)))</f>
        <v>0.87729291410728749</v>
      </c>
    </row>
    <row r="35" spans="1:49" x14ac:dyDescent="0.2">
      <c r="B35" s="1" t="s">
        <v>29</v>
      </c>
      <c r="C35" s="1"/>
      <c r="D35">
        <f t="shared" ref="D35:U35" si="12">FTEST(D4:D11,D21:D31)</f>
        <v>0.18401231197414888</v>
      </c>
      <c r="E35">
        <f t="shared" si="12"/>
        <v>0.13050501100350781</v>
      </c>
      <c r="F35">
        <f t="shared" si="12"/>
        <v>0.21611449468768149</v>
      </c>
      <c r="G35">
        <f t="shared" si="12"/>
        <v>0.6998788219897103</v>
      </c>
      <c r="H35">
        <f t="shared" si="12"/>
        <v>0.52581747228612929</v>
      </c>
      <c r="I35">
        <f t="shared" si="12"/>
        <v>0.76904474935152645</v>
      </c>
      <c r="J35">
        <f t="shared" si="12"/>
        <v>0.77300163989178228</v>
      </c>
      <c r="K35">
        <f t="shared" si="12"/>
        <v>0.89552936277771344</v>
      </c>
      <c r="L35">
        <f t="shared" si="12"/>
        <v>0.84644468918326077</v>
      </c>
      <c r="M35">
        <f t="shared" si="12"/>
        <v>0.88129164964341322</v>
      </c>
      <c r="N35">
        <f t="shared" si="12"/>
        <v>0.98371938943728421</v>
      </c>
      <c r="O35">
        <f>FTEST(O4:O11,O21:O31)</f>
        <v>0.98714428295760759</v>
      </c>
      <c r="P35">
        <f t="shared" si="12"/>
        <v>0.83563909975288619</v>
      </c>
      <c r="Q35">
        <f t="shared" si="12"/>
        <v>0.70389513407270088</v>
      </c>
      <c r="R35">
        <f t="shared" si="12"/>
        <v>0.87950904722955181</v>
      </c>
      <c r="S35">
        <f t="shared" si="12"/>
        <v>0.97554958807536574</v>
      </c>
      <c r="T35">
        <f t="shared" si="12"/>
        <v>0.74962545085302335</v>
      </c>
      <c r="U35">
        <f t="shared" si="12"/>
        <v>0.67356095560864626</v>
      </c>
      <c r="AD35" s="1" t="s">
        <v>29</v>
      </c>
      <c r="AE35" s="1"/>
      <c r="AF35">
        <f>FTEST(AF5:AF13,AF20:AF31)</f>
        <v>0.93414593520482692</v>
      </c>
      <c r="AG35">
        <f t="shared" ref="AG35:AW35" si="13">FTEST(AG5:AG13,AG20:AG31)</f>
        <v>0.51423438832850388</v>
      </c>
      <c r="AH35">
        <f t="shared" si="13"/>
        <v>0.76432743695440208</v>
      </c>
      <c r="AI35">
        <f t="shared" si="13"/>
        <v>0.88398386095647763</v>
      </c>
      <c r="AJ35">
        <f t="shared" si="13"/>
        <v>0.5636641076344171</v>
      </c>
      <c r="AK35">
        <f t="shared" si="13"/>
        <v>0.79912824049429809</v>
      </c>
      <c r="AL35">
        <f t="shared" si="13"/>
        <v>0.71072840904445878</v>
      </c>
      <c r="AM35">
        <f t="shared" si="13"/>
        <v>5.1880675336683078E-2</v>
      </c>
      <c r="AN35">
        <f t="shared" si="13"/>
        <v>0.7874387375688916</v>
      </c>
      <c r="AO35">
        <f t="shared" si="13"/>
        <v>0.44272883659637408</v>
      </c>
      <c r="AP35">
        <f t="shared" si="13"/>
        <v>0.51828310508647646</v>
      </c>
      <c r="AQ35">
        <f t="shared" si="13"/>
        <v>0.85515358697563881</v>
      </c>
      <c r="AR35">
        <f t="shared" si="13"/>
        <v>0.27125086559839984</v>
      </c>
      <c r="AS35">
        <f t="shared" si="13"/>
        <v>0.18194226799710167</v>
      </c>
      <c r="AT35">
        <f t="shared" si="13"/>
        <v>0.62221885474486771</v>
      </c>
      <c r="AU35">
        <f t="shared" si="13"/>
        <v>0.23064763181062911</v>
      </c>
      <c r="AV35">
        <f t="shared" si="13"/>
        <v>0.49422885631893199</v>
      </c>
      <c r="AW35">
        <f t="shared" si="13"/>
        <v>4.6732125586310784E-2</v>
      </c>
    </row>
    <row r="36" spans="1:49" x14ac:dyDescent="0.2">
      <c r="B36" s="1" t="s">
        <v>30</v>
      </c>
      <c r="C36" s="1"/>
      <c r="D36">
        <f t="shared" ref="D36:R36" si="14">TTEST(D4:D11,D21:D31,2,2)</f>
        <v>0.14541400971748489</v>
      </c>
      <c r="E36">
        <f t="shared" si="14"/>
        <v>0.20120997648756064</v>
      </c>
      <c r="F36">
        <f t="shared" si="14"/>
        <v>0.90648591520200505</v>
      </c>
      <c r="G36">
        <f t="shared" si="14"/>
        <v>7.6354646522784786E-2</v>
      </c>
      <c r="H36">
        <f t="shared" si="14"/>
        <v>3.2818066904753591E-2</v>
      </c>
      <c r="I36">
        <f t="shared" si="14"/>
        <v>1.1852543998863353E-2</v>
      </c>
      <c r="J36">
        <f t="shared" si="14"/>
        <v>1.1740236779083636E-2</v>
      </c>
      <c r="K36">
        <f t="shared" si="14"/>
        <v>1.1802694623938034E-2</v>
      </c>
      <c r="L36">
        <f t="shared" si="14"/>
        <v>2.5350003250948383E-2</v>
      </c>
      <c r="M36">
        <f>TTEST(M4:M11,M21:M31,2,2)</f>
        <v>2.715062273729494E-2</v>
      </c>
      <c r="N36">
        <f t="shared" si="14"/>
        <v>1.426944188214852E-2</v>
      </c>
      <c r="O36">
        <f>TTEST(O4:O11,O21:O31,2,2)</f>
        <v>2.6507901351382507E-2</v>
      </c>
      <c r="P36">
        <f t="shared" si="14"/>
        <v>2.7264509523106509E-2</v>
      </c>
      <c r="Q36">
        <f t="shared" si="14"/>
        <v>8.0138995192365753E-2</v>
      </c>
      <c r="R36">
        <f t="shared" si="14"/>
        <v>3.787508905355149E-2</v>
      </c>
      <c r="S36">
        <f>TTEST(S4:S11,S21:S31,2,2)</f>
        <v>8.7159728702270275E-2</v>
      </c>
      <c r="T36">
        <f>TTEST(T4:T11,T21:T31,2,2)</f>
        <v>3.9751786766061697E-2</v>
      </c>
      <c r="U36">
        <f>TTEST(U4:U11,U21:U31,2,2)</f>
        <v>2.1655501586905088E-2</v>
      </c>
      <c r="AD36" s="1" t="s">
        <v>30</v>
      </c>
      <c r="AE36" s="1"/>
      <c r="AF36">
        <f>TTEST(AF5:AF13,AF20:AF31,2,2)</f>
        <v>0.81465109223862142</v>
      </c>
      <c r="AG36">
        <f t="shared" ref="AG36:AW36" si="15">TTEST(AG5:AG13,AG20:AG31,2,2)</f>
        <v>0.37599637730379898</v>
      </c>
      <c r="AH36">
        <f t="shared" si="15"/>
        <v>0.92497893422928912</v>
      </c>
      <c r="AI36">
        <f t="shared" si="15"/>
        <v>7.3034377300478279E-2</v>
      </c>
      <c r="AJ36">
        <f t="shared" si="15"/>
        <v>5.0229971950659633E-2</v>
      </c>
      <c r="AK36">
        <f t="shared" si="15"/>
        <v>4.6475307048345307E-2</v>
      </c>
      <c r="AL36">
        <f>TTEST(AL5:AL13,AL20:AL31,2,2)</f>
        <v>2.1917188395257279E-2</v>
      </c>
      <c r="AM36">
        <f t="shared" si="15"/>
        <v>8.6707963477539798E-3</v>
      </c>
      <c r="AN36">
        <f t="shared" si="15"/>
        <v>2.0397314224133559E-2</v>
      </c>
      <c r="AO36">
        <f t="shared" si="15"/>
        <v>1.1548987928462549E-3</v>
      </c>
      <c r="AP36">
        <f t="shared" si="15"/>
        <v>1.5010926039294985E-2</v>
      </c>
      <c r="AQ36">
        <f t="shared" si="15"/>
        <v>2.5814305881805377E-3</v>
      </c>
      <c r="AR36">
        <f t="shared" si="15"/>
        <v>1.1071893947601819E-2</v>
      </c>
      <c r="AS36">
        <f t="shared" si="15"/>
        <v>1.0972942020395856E-2</v>
      </c>
      <c r="AT36">
        <f t="shared" si="15"/>
        <v>3.9094486989669427E-3</v>
      </c>
      <c r="AU36">
        <f t="shared" si="15"/>
        <v>4.9048607595598131E-3</v>
      </c>
      <c r="AV36">
        <f t="shared" si="15"/>
        <v>1.4717183198852757E-3</v>
      </c>
      <c r="AW36">
        <f t="shared" si="15"/>
        <v>8.1876786641829138E-3</v>
      </c>
    </row>
    <row r="37" spans="1:49" x14ac:dyDescent="0.2">
      <c r="A37">
        <v>58</v>
      </c>
      <c r="B37" t="s">
        <v>0</v>
      </c>
      <c r="C37" t="s">
        <v>31</v>
      </c>
      <c r="D37">
        <v>8.6999999999999993</v>
      </c>
      <c r="E37">
        <v>14.4</v>
      </c>
      <c r="F37">
        <v>19.399999999999999</v>
      </c>
      <c r="G37">
        <v>20.399999999999999</v>
      </c>
      <c r="H37">
        <v>21.3</v>
      </c>
      <c r="I37">
        <v>21.5</v>
      </c>
      <c r="J37">
        <v>22.5</v>
      </c>
      <c r="K37">
        <v>24.1</v>
      </c>
      <c r="L37">
        <v>24.2</v>
      </c>
      <c r="M37">
        <v>24.8</v>
      </c>
      <c r="N37">
        <v>25.2</v>
      </c>
      <c r="O37">
        <v>26.2</v>
      </c>
      <c r="P37">
        <v>27</v>
      </c>
      <c r="Q37">
        <v>27.5</v>
      </c>
      <c r="R37">
        <v>27.6</v>
      </c>
      <c r="S37">
        <v>28.3</v>
      </c>
      <c r="T37">
        <v>29.8</v>
      </c>
      <c r="U37">
        <v>30.1</v>
      </c>
      <c r="AD37" t="s">
        <v>28</v>
      </c>
    </row>
    <row r="38" spans="1:49" x14ac:dyDescent="0.2">
      <c r="A38">
        <v>70</v>
      </c>
      <c r="B38" t="s">
        <v>0</v>
      </c>
      <c r="C38" t="s">
        <v>31</v>
      </c>
      <c r="D38">
        <v>7.5</v>
      </c>
      <c r="E38">
        <v>13.6</v>
      </c>
      <c r="F38">
        <v>19.8</v>
      </c>
      <c r="G38">
        <v>21.2</v>
      </c>
      <c r="H38">
        <v>22.9</v>
      </c>
      <c r="I38">
        <v>23.4</v>
      </c>
      <c r="J38">
        <v>24.6</v>
      </c>
      <c r="K38">
        <v>25.6</v>
      </c>
      <c r="L38">
        <v>26.5</v>
      </c>
      <c r="M38">
        <v>26.7</v>
      </c>
      <c r="N38">
        <v>27.1</v>
      </c>
      <c r="O38">
        <v>27.3</v>
      </c>
      <c r="P38">
        <v>27.7</v>
      </c>
      <c r="Q38">
        <v>28.8</v>
      </c>
      <c r="R38">
        <v>29.2</v>
      </c>
      <c r="S38">
        <v>28.8</v>
      </c>
      <c r="T38">
        <v>29.7</v>
      </c>
      <c r="U38">
        <v>29.5</v>
      </c>
    </row>
    <row r="39" spans="1:49" x14ac:dyDescent="0.2">
      <c r="A39">
        <v>71</v>
      </c>
      <c r="B39" t="s">
        <v>0</v>
      </c>
      <c r="C39" t="s">
        <v>31</v>
      </c>
      <c r="D39">
        <v>7</v>
      </c>
      <c r="E39">
        <v>12.6</v>
      </c>
      <c r="F39">
        <v>18.5</v>
      </c>
      <c r="G39">
        <v>20</v>
      </c>
      <c r="H39">
        <v>21.2</v>
      </c>
      <c r="I39">
        <v>21.4</v>
      </c>
      <c r="J39">
        <v>22.4</v>
      </c>
      <c r="K39">
        <v>23.5</v>
      </c>
      <c r="L39">
        <v>23.9</v>
      </c>
      <c r="M39">
        <v>24.6</v>
      </c>
      <c r="N39">
        <v>25.1</v>
      </c>
      <c r="O39">
        <v>25.3</v>
      </c>
      <c r="P39">
        <v>25.4</v>
      </c>
      <c r="Q39">
        <v>25.8</v>
      </c>
      <c r="R39">
        <v>26.4</v>
      </c>
      <c r="S39">
        <v>26.3</v>
      </c>
      <c r="T39">
        <v>27</v>
      </c>
      <c r="U39">
        <v>26.7</v>
      </c>
      <c r="AC39">
        <v>37</v>
      </c>
      <c r="AD39" t="s">
        <v>21</v>
      </c>
      <c r="AE39" t="s">
        <v>31</v>
      </c>
      <c r="AF39">
        <v>7.2</v>
      </c>
      <c r="AG39">
        <v>12</v>
      </c>
      <c r="AH39">
        <v>16.3</v>
      </c>
      <c r="AI39">
        <v>16.5</v>
      </c>
      <c r="AJ39">
        <v>17.399999999999999</v>
      </c>
      <c r="AK39">
        <v>17.899999999999999</v>
      </c>
      <c r="AL39">
        <v>17.8</v>
      </c>
      <c r="AM39">
        <v>18.8</v>
      </c>
      <c r="AN39">
        <v>18.5</v>
      </c>
      <c r="AO39">
        <v>19.8</v>
      </c>
      <c r="AP39">
        <v>20.100000000000001</v>
      </c>
      <c r="AQ39">
        <v>20.100000000000001</v>
      </c>
      <c r="AR39">
        <v>20.6</v>
      </c>
      <c r="AS39">
        <v>20.399999999999999</v>
      </c>
      <c r="AT39">
        <v>21.2</v>
      </c>
      <c r="AU39">
        <v>21</v>
      </c>
      <c r="AV39">
        <v>20.6</v>
      </c>
      <c r="AW39">
        <v>21.3</v>
      </c>
    </row>
    <row r="40" spans="1:49" x14ac:dyDescent="0.2">
      <c r="A40">
        <v>79</v>
      </c>
      <c r="B40" t="s">
        <v>0</v>
      </c>
      <c r="C40" t="s">
        <v>31</v>
      </c>
      <c r="D40">
        <v>9.6</v>
      </c>
      <c r="E40">
        <v>16.100000000000001</v>
      </c>
      <c r="F40">
        <v>21.5</v>
      </c>
      <c r="G40">
        <v>22.9</v>
      </c>
      <c r="H40">
        <v>24.5</v>
      </c>
      <c r="I40">
        <v>24.7</v>
      </c>
      <c r="J40">
        <v>25.9</v>
      </c>
      <c r="K40">
        <v>25.9</v>
      </c>
      <c r="L40">
        <v>27.2</v>
      </c>
      <c r="M40">
        <v>27.4</v>
      </c>
      <c r="N40">
        <v>27.8</v>
      </c>
      <c r="O40">
        <v>28</v>
      </c>
      <c r="P40">
        <v>29</v>
      </c>
      <c r="Q40">
        <v>29</v>
      </c>
      <c r="R40">
        <v>28.9</v>
      </c>
      <c r="S40">
        <v>29.3</v>
      </c>
      <c r="T40">
        <v>28.9</v>
      </c>
      <c r="U40">
        <v>30.1</v>
      </c>
      <c r="AC40">
        <v>41</v>
      </c>
      <c r="AD40" t="s">
        <v>21</v>
      </c>
      <c r="AE40" t="s">
        <v>31</v>
      </c>
      <c r="AF40">
        <v>7.8</v>
      </c>
      <c r="AG40">
        <v>12.2</v>
      </c>
      <c r="AH40">
        <v>15.5</v>
      </c>
      <c r="AI40">
        <v>17.5</v>
      </c>
      <c r="AJ40">
        <v>17.100000000000001</v>
      </c>
      <c r="AK40">
        <v>17.5</v>
      </c>
      <c r="AL40">
        <v>18.3</v>
      </c>
      <c r="AM40">
        <v>19</v>
      </c>
      <c r="AN40">
        <v>19.7</v>
      </c>
      <c r="AO40">
        <v>19.600000000000001</v>
      </c>
      <c r="AP40">
        <v>19.8</v>
      </c>
      <c r="AQ40">
        <v>20.3</v>
      </c>
      <c r="AR40">
        <v>21.2</v>
      </c>
      <c r="AS40">
        <v>21</v>
      </c>
      <c r="AT40">
        <v>21.9</v>
      </c>
      <c r="AU40">
        <v>21.4</v>
      </c>
      <c r="AV40">
        <v>22.2</v>
      </c>
      <c r="AW40">
        <v>21.9</v>
      </c>
    </row>
    <row r="41" spans="1:49" x14ac:dyDescent="0.2">
      <c r="A41">
        <v>80</v>
      </c>
      <c r="B41" t="s">
        <v>0</v>
      </c>
      <c r="C41" t="s">
        <v>31</v>
      </c>
      <c r="D41">
        <v>9.1999999999999993</v>
      </c>
      <c r="E41">
        <v>14.9</v>
      </c>
      <c r="F41">
        <v>20.7</v>
      </c>
      <c r="G41">
        <v>22.6</v>
      </c>
      <c r="H41">
        <v>24.3</v>
      </c>
      <c r="I41">
        <v>25.3</v>
      </c>
      <c r="J41">
        <v>26.8</v>
      </c>
      <c r="K41">
        <v>27.9</v>
      </c>
      <c r="L41">
        <v>29.3</v>
      </c>
      <c r="M41">
        <v>30.3</v>
      </c>
      <c r="N41">
        <v>31.9</v>
      </c>
      <c r="O41">
        <v>33.4</v>
      </c>
      <c r="P41">
        <v>34.299999999999997</v>
      </c>
      <c r="Q41">
        <v>34.1</v>
      </c>
      <c r="R41">
        <v>34.799999999999997</v>
      </c>
      <c r="S41">
        <v>35.299999999999997</v>
      </c>
      <c r="T41">
        <v>35.6</v>
      </c>
      <c r="U41">
        <v>37</v>
      </c>
      <c r="AC41">
        <v>50</v>
      </c>
      <c r="AD41" t="s">
        <v>21</v>
      </c>
      <c r="AE41" t="s">
        <v>31</v>
      </c>
      <c r="AF41">
        <v>8.5</v>
      </c>
      <c r="AG41">
        <v>12.2</v>
      </c>
      <c r="AH41">
        <v>16.100000000000001</v>
      </c>
      <c r="AI41">
        <v>16.3</v>
      </c>
      <c r="AJ41">
        <v>16.899999999999999</v>
      </c>
      <c r="AK41">
        <v>17.399999999999999</v>
      </c>
      <c r="AL41">
        <v>18.2</v>
      </c>
      <c r="AM41">
        <v>18.899999999999999</v>
      </c>
      <c r="AN41">
        <v>19.7</v>
      </c>
      <c r="AO41">
        <v>19.600000000000001</v>
      </c>
      <c r="AP41">
        <v>20.100000000000001</v>
      </c>
      <c r="AQ41">
        <v>20.3</v>
      </c>
      <c r="AR41">
        <v>20.6</v>
      </c>
      <c r="AS41">
        <v>20.8</v>
      </c>
      <c r="AT41">
        <v>21.2</v>
      </c>
      <c r="AU41">
        <v>21.9</v>
      </c>
      <c r="AV41">
        <v>22</v>
      </c>
      <c r="AW41">
        <v>22.3</v>
      </c>
    </row>
    <row r="42" spans="1:49" x14ac:dyDescent="0.2">
      <c r="A42">
        <v>157</v>
      </c>
      <c r="B42" t="s">
        <v>0</v>
      </c>
      <c r="C42" t="s">
        <v>31</v>
      </c>
      <c r="D42">
        <v>9.1</v>
      </c>
      <c r="E42">
        <v>15.7</v>
      </c>
      <c r="F42">
        <v>18.600000000000001</v>
      </c>
      <c r="G42">
        <v>19.8</v>
      </c>
      <c r="H42">
        <v>21.4</v>
      </c>
      <c r="I42">
        <v>22.3</v>
      </c>
      <c r="J42">
        <v>23.3</v>
      </c>
      <c r="K42">
        <v>23.9</v>
      </c>
      <c r="L42">
        <v>24</v>
      </c>
      <c r="M42">
        <v>24.9</v>
      </c>
      <c r="N42">
        <v>25.2</v>
      </c>
      <c r="O42">
        <v>25.2</v>
      </c>
      <c r="P42">
        <v>25.7</v>
      </c>
      <c r="Q42">
        <v>26.5</v>
      </c>
      <c r="R42">
        <v>27.6</v>
      </c>
      <c r="S42">
        <v>27.8</v>
      </c>
      <c r="T42">
        <v>28.8</v>
      </c>
      <c r="U42">
        <v>28.3</v>
      </c>
      <c r="AC42">
        <v>65</v>
      </c>
      <c r="AD42" t="s">
        <v>21</v>
      </c>
      <c r="AE42" t="s">
        <v>31</v>
      </c>
      <c r="AF42">
        <v>10.1</v>
      </c>
      <c r="AG42">
        <v>14.4</v>
      </c>
      <c r="AH42">
        <v>17.899999999999999</v>
      </c>
      <c r="AI42">
        <v>17.8</v>
      </c>
      <c r="AJ42">
        <v>18.600000000000001</v>
      </c>
      <c r="AK42">
        <v>18.3</v>
      </c>
      <c r="AL42">
        <v>19.600000000000001</v>
      </c>
      <c r="AM42">
        <v>20.6</v>
      </c>
      <c r="AN42">
        <v>20.7</v>
      </c>
      <c r="AO42">
        <v>20.399999999999999</v>
      </c>
      <c r="AP42">
        <v>20.9</v>
      </c>
      <c r="AQ42">
        <v>21.4</v>
      </c>
      <c r="AR42">
        <v>21.4</v>
      </c>
      <c r="AS42">
        <v>22.8</v>
      </c>
      <c r="AT42">
        <v>23.2</v>
      </c>
      <c r="AU42">
        <v>22.8</v>
      </c>
      <c r="AV42">
        <v>24.1</v>
      </c>
      <c r="AW42">
        <v>23.8</v>
      </c>
    </row>
    <row r="43" spans="1:49" x14ac:dyDescent="0.2">
      <c r="A43">
        <v>159</v>
      </c>
      <c r="B43" t="s">
        <v>0</v>
      </c>
      <c r="C43" t="s">
        <v>31</v>
      </c>
      <c r="D43">
        <v>9.1</v>
      </c>
      <c r="E43">
        <v>15.6</v>
      </c>
      <c r="F43">
        <v>19.899999999999999</v>
      </c>
      <c r="G43">
        <v>22.2</v>
      </c>
      <c r="H43">
        <v>23.5</v>
      </c>
      <c r="I43">
        <v>24.8</v>
      </c>
      <c r="J43">
        <v>26.1</v>
      </c>
      <c r="K43">
        <v>26.5</v>
      </c>
      <c r="L43">
        <v>26.6</v>
      </c>
      <c r="M43">
        <v>27.5</v>
      </c>
      <c r="N43">
        <v>28</v>
      </c>
      <c r="O43">
        <v>27.9</v>
      </c>
      <c r="P43">
        <v>27.8</v>
      </c>
      <c r="Q43">
        <v>28.7</v>
      </c>
      <c r="R43">
        <v>29.7</v>
      </c>
      <c r="S43">
        <v>29.6</v>
      </c>
      <c r="T43">
        <v>30.9</v>
      </c>
      <c r="U43">
        <v>30</v>
      </c>
      <c r="AC43">
        <v>75</v>
      </c>
      <c r="AD43" t="s">
        <v>21</v>
      </c>
      <c r="AE43" t="s">
        <v>31</v>
      </c>
      <c r="AF43">
        <v>7.9</v>
      </c>
      <c r="AG43">
        <v>13</v>
      </c>
      <c r="AH43">
        <v>16.399999999999999</v>
      </c>
      <c r="AI43">
        <v>17.100000000000001</v>
      </c>
      <c r="AJ43">
        <v>17.8</v>
      </c>
      <c r="AK43">
        <v>17.5</v>
      </c>
      <c r="AL43">
        <v>17.7</v>
      </c>
      <c r="AM43">
        <v>18.899999999999999</v>
      </c>
      <c r="AN43">
        <v>18.899999999999999</v>
      </c>
      <c r="AO43">
        <v>19.100000000000001</v>
      </c>
      <c r="AP43">
        <v>19.399999999999999</v>
      </c>
      <c r="AQ43">
        <v>20.5</v>
      </c>
      <c r="AR43">
        <v>20.2</v>
      </c>
      <c r="AS43">
        <v>20.9</v>
      </c>
      <c r="AT43">
        <v>20.3</v>
      </c>
      <c r="AU43">
        <v>20.3</v>
      </c>
      <c r="AV43">
        <v>20.9</v>
      </c>
      <c r="AW43">
        <v>21.6</v>
      </c>
    </row>
    <row r="44" spans="1:49" x14ac:dyDescent="0.2">
      <c r="A44">
        <v>165</v>
      </c>
      <c r="B44" t="s">
        <v>0</v>
      </c>
      <c r="C44" t="s">
        <v>31</v>
      </c>
      <c r="D44">
        <v>9.8000000000000007</v>
      </c>
      <c r="E44">
        <v>15.9</v>
      </c>
      <c r="F44">
        <v>19.3</v>
      </c>
      <c r="G44">
        <v>21.8</v>
      </c>
      <c r="H44">
        <v>23.7</v>
      </c>
      <c r="I44">
        <v>24.7</v>
      </c>
      <c r="J44">
        <v>25.7</v>
      </c>
      <c r="K44">
        <v>26.5</v>
      </c>
      <c r="L44">
        <v>26.8</v>
      </c>
      <c r="M44">
        <v>27.2</v>
      </c>
      <c r="N44">
        <v>27.7</v>
      </c>
      <c r="O44">
        <v>28</v>
      </c>
      <c r="P44">
        <v>28.4</v>
      </c>
      <c r="Q44">
        <v>28.6</v>
      </c>
      <c r="R44">
        <v>28.7</v>
      </c>
      <c r="S44">
        <v>28.7</v>
      </c>
      <c r="T44">
        <v>29.6</v>
      </c>
      <c r="U44">
        <v>30.5</v>
      </c>
    </row>
    <row r="45" spans="1:49" x14ac:dyDescent="0.2">
      <c r="A45">
        <v>166</v>
      </c>
      <c r="B45" t="s">
        <v>0</v>
      </c>
      <c r="C45" t="s">
        <v>31</v>
      </c>
      <c r="D45">
        <v>10.1</v>
      </c>
      <c r="E45">
        <v>15.9</v>
      </c>
      <c r="F45">
        <v>19.7</v>
      </c>
      <c r="G45">
        <v>21.9</v>
      </c>
      <c r="H45">
        <v>23.7</v>
      </c>
      <c r="I45">
        <v>25.4</v>
      </c>
      <c r="J45">
        <v>26</v>
      </c>
      <c r="K45">
        <v>26.8</v>
      </c>
      <c r="L45">
        <v>27.1</v>
      </c>
      <c r="M45">
        <v>28.2</v>
      </c>
      <c r="N45">
        <v>27.8</v>
      </c>
      <c r="O45">
        <v>28.6</v>
      </c>
      <c r="P45">
        <v>29.4</v>
      </c>
      <c r="Q45">
        <v>29.6</v>
      </c>
      <c r="R45">
        <v>30.3</v>
      </c>
      <c r="S45">
        <v>30.3</v>
      </c>
      <c r="T45">
        <v>32.5</v>
      </c>
      <c r="U45">
        <v>32.6</v>
      </c>
    </row>
    <row r="46" spans="1:49" x14ac:dyDescent="0.2">
      <c r="A46">
        <v>167</v>
      </c>
      <c r="B46" t="s">
        <v>0</v>
      </c>
      <c r="C46" t="s">
        <v>31</v>
      </c>
      <c r="D46">
        <v>10.1</v>
      </c>
      <c r="E46">
        <v>15.9</v>
      </c>
      <c r="F46">
        <v>18.899999999999999</v>
      </c>
      <c r="G46">
        <v>21.9</v>
      </c>
      <c r="H46">
        <v>23.7</v>
      </c>
      <c r="I46">
        <v>25</v>
      </c>
      <c r="J46">
        <v>25.8</v>
      </c>
      <c r="K46">
        <v>26.6</v>
      </c>
      <c r="L46">
        <v>27.5</v>
      </c>
      <c r="M46">
        <v>28.3</v>
      </c>
      <c r="N46">
        <v>28.6</v>
      </c>
      <c r="O46">
        <v>29.4</v>
      </c>
      <c r="P46">
        <v>30.3</v>
      </c>
      <c r="Q46">
        <v>30.3</v>
      </c>
      <c r="R46">
        <v>31.1</v>
      </c>
      <c r="S46">
        <v>30</v>
      </c>
      <c r="T46">
        <v>32.4</v>
      </c>
      <c r="U46">
        <v>33.1</v>
      </c>
      <c r="AD46" t="s">
        <v>25</v>
      </c>
      <c r="AF46">
        <f>AVERAGE(AF39:AF44)</f>
        <v>8.3000000000000007</v>
      </c>
      <c r="AG46">
        <f t="shared" ref="AG46:AW46" si="16">AVERAGE(AG39:AG44)</f>
        <v>12.76</v>
      </c>
      <c r="AH46">
        <f t="shared" si="16"/>
        <v>16.440000000000005</v>
      </c>
      <c r="AI46">
        <f t="shared" si="16"/>
        <v>17.04</v>
      </c>
      <c r="AJ46">
        <f t="shared" si="16"/>
        <v>17.559999999999999</v>
      </c>
      <c r="AK46">
        <f t="shared" si="16"/>
        <v>17.72</v>
      </c>
      <c r="AL46">
        <f t="shared" si="16"/>
        <v>18.32</v>
      </c>
      <c r="AM46">
        <f t="shared" si="16"/>
        <v>19.239999999999998</v>
      </c>
      <c r="AN46">
        <f t="shared" si="16"/>
        <v>19.5</v>
      </c>
      <c r="AO46">
        <f t="shared" si="16"/>
        <v>19.7</v>
      </c>
      <c r="AP46">
        <f t="shared" si="16"/>
        <v>20.060000000000002</v>
      </c>
      <c r="AQ46">
        <f t="shared" si="16"/>
        <v>20.52</v>
      </c>
      <c r="AR46">
        <f t="shared" si="16"/>
        <v>20.8</v>
      </c>
      <c r="AS46">
        <f t="shared" si="16"/>
        <v>21.18</v>
      </c>
      <c r="AT46">
        <f t="shared" si="16"/>
        <v>21.56</v>
      </c>
      <c r="AU46">
        <f t="shared" si="16"/>
        <v>21.479999999999997</v>
      </c>
      <c r="AV46">
        <f t="shared" si="16"/>
        <v>21.96</v>
      </c>
      <c r="AW46">
        <f t="shared" si="16"/>
        <v>22.18</v>
      </c>
    </row>
    <row r="47" spans="1:49" x14ac:dyDescent="0.2">
      <c r="A47">
        <v>188</v>
      </c>
      <c r="B47" t="s">
        <v>0</v>
      </c>
      <c r="C47" t="s">
        <v>31</v>
      </c>
      <c r="D47">
        <v>8.6</v>
      </c>
      <c r="E47">
        <v>15.9</v>
      </c>
      <c r="F47">
        <v>20.2</v>
      </c>
      <c r="G47">
        <v>21.5</v>
      </c>
      <c r="H47">
        <v>23.4</v>
      </c>
      <c r="I47">
        <v>23.8</v>
      </c>
      <c r="J47">
        <v>24.6</v>
      </c>
      <c r="K47">
        <v>24.9</v>
      </c>
      <c r="L47">
        <v>24.6</v>
      </c>
      <c r="M47">
        <v>25.6</v>
      </c>
      <c r="N47">
        <v>25.6</v>
      </c>
      <c r="O47">
        <v>26</v>
      </c>
      <c r="P47">
        <v>27.4</v>
      </c>
      <c r="Q47">
        <v>26.9</v>
      </c>
      <c r="R47">
        <v>28.3</v>
      </c>
      <c r="S47">
        <v>28.1</v>
      </c>
      <c r="T47">
        <v>29.4</v>
      </c>
      <c r="U47">
        <v>28.3</v>
      </c>
      <c r="AD47" t="s">
        <v>26</v>
      </c>
      <c r="AF47">
        <f>STDEV(AF39:AF45)</f>
        <v>1.1067971810589365</v>
      </c>
      <c r="AG47">
        <f t="shared" ref="AG47:AW47" si="17">STDEV(AG39:AG45)</f>
        <v>0.99398189118313451</v>
      </c>
      <c r="AH47">
        <f t="shared" si="17"/>
        <v>0.88769364084688518</v>
      </c>
      <c r="AI47">
        <f t="shared" si="17"/>
        <v>0.6387487769068525</v>
      </c>
      <c r="AJ47">
        <f t="shared" si="17"/>
        <v>0.67305274681855443</v>
      </c>
      <c r="AK47">
        <f t="shared" si="17"/>
        <v>0.37682887362833584</v>
      </c>
      <c r="AL47">
        <f t="shared" si="17"/>
        <v>0.7596051605933184</v>
      </c>
      <c r="AM47">
        <f t="shared" si="17"/>
        <v>0.76354436675284387</v>
      </c>
      <c r="AN47">
        <f t="shared" si="17"/>
        <v>0.84852813742385691</v>
      </c>
      <c r="AO47">
        <f t="shared" si="17"/>
        <v>0.46904157598234186</v>
      </c>
      <c r="AP47">
        <f t="shared" si="17"/>
        <v>0.55045435778091523</v>
      </c>
      <c r="AQ47">
        <f t="shared" si="17"/>
        <v>0.51185935568278806</v>
      </c>
      <c r="AR47">
        <f t="shared" si="17"/>
        <v>0.48989794855663493</v>
      </c>
      <c r="AS47">
        <f t="shared" si="17"/>
        <v>0.93380940239430077</v>
      </c>
      <c r="AT47">
        <f t="shared" si="17"/>
        <v>1.0784247771634325</v>
      </c>
      <c r="AU47">
        <f t="shared" si="17"/>
        <v>0.94180677423768822</v>
      </c>
      <c r="AV47">
        <f t="shared" si="17"/>
        <v>1.3794926603646724</v>
      </c>
      <c r="AW47">
        <f t="shared" si="17"/>
        <v>0.97826376811164795</v>
      </c>
    </row>
    <row r="48" spans="1:49" x14ac:dyDescent="0.2">
      <c r="AD48" t="s">
        <v>28</v>
      </c>
      <c r="AF48">
        <f>STDEV(AF39:AF45)/SQRT((COUNT(AF39:AF45)))</f>
        <v>0.49497474683058496</v>
      </c>
      <c r="AG48">
        <f t="shared" ref="AG48:AW48" si="18">STDEV(AG39:AG45)/SQRT((COUNT(AG39:AG45)))</f>
        <v>0.44452221541785752</v>
      </c>
      <c r="AH48">
        <f t="shared" si="18"/>
        <v>0.39698866482558381</v>
      </c>
      <c r="AI48">
        <f>STDEV(AI39:AI45)/SQRT((COUNT(AI39:AI43)))</f>
        <v>0.28565713714171398</v>
      </c>
      <c r="AJ48">
        <f>STDEV(AJ39:AJ45)/SQRT((COUNT(AJ39:AJ43)))</f>
        <v>0.30099833886584859</v>
      </c>
      <c r="AK48">
        <f>STDEV(AK39:AK45)/SQRT((COUNT(AK39:AK43)))</f>
        <v>0.16852299546352734</v>
      </c>
      <c r="AL48">
        <f>STDEV(AL39:AL45)/SQRT((COUNT(AL39:AL43)))</f>
        <v>0.33970575502926087</v>
      </c>
      <c r="AM48">
        <f t="shared" si="18"/>
        <v>0.34146742157927784</v>
      </c>
      <c r="AN48">
        <f t="shared" si="18"/>
        <v>0.37947331922020544</v>
      </c>
      <c r="AO48">
        <f t="shared" si="18"/>
        <v>0.20976176963402982</v>
      </c>
      <c r="AP48">
        <f t="shared" si="18"/>
        <v>0.24617067250182334</v>
      </c>
      <c r="AQ48">
        <f t="shared" si="18"/>
        <v>0.22891046284519145</v>
      </c>
      <c r="AR48">
        <f t="shared" si="18"/>
        <v>0.21908902300206612</v>
      </c>
      <c r="AS48">
        <f t="shared" si="18"/>
        <v>0.41761226035642224</v>
      </c>
      <c r="AT48">
        <f t="shared" si="18"/>
        <v>0.48228622207149957</v>
      </c>
      <c r="AU48">
        <f t="shared" si="18"/>
        <v>0.42118879377305368</v>
      </c>
      <c r="AV48">
        <f t="shared" si="18"/>
        <v>0.61692787260748749</v>
      </c>
      <c r="AW48">
        <f t="shared" si="18"/>
        <v>0.43749285708454716</v>
      </c>
    </row>
    <row r="49" spans="2:49" x14ac:dyDescent="0.2">
      <c r="AD49" s="1" t="s">
        <v>32</v>
      </c>
      <c r="AE49" s="1"/>
      <c r="AF49">
        <f>FTEST(AF5:AF13,AF39:AF44)</f>
        <v>0.53351834842335666</v>
      </c>
      <c r="AG49">
        <f t="shared" ref="AG49:AW49" si="19">FTEST(AG5:AG13,AG39:AG44)</f>
        <v>0.8868770397266279</v>
      </c>
      <c r="AH49">
        <f t="shared" si="19"/>
        <v>0.67120187323735203</v>
      </c>
      <c r="AI49">
        <f t="shared" si="19"/>
        <v>0.52224157166347074</v>
      </c>
      <c r="AJ49">
        <f t="shared" si="19"/>
        <v>0.38382664549940737</v>
      </c>
      <c r="AK49">
        <f t="shared" si="19"/>
        <v>7.00215431989714E-2</v>
      </c>
      <c r="AL49">
        <f t="shared" si="19"/>
        <v>0.63230445869013152</v>
      </c>
      <c r="AM49">
        <f t="shared" si="19"/>
        <v>0.31898275189671016</v>
      </c>
      <c r="AN49">
        <f t="shared" si="19"/>
        <v>0.36069320436710373</v>
      </c>
      <c r="AO49">
        <f t="shared" si="19"/>
        <v>0.19474076315610947</v>
      </c>
      <c r="AP49">
        <f t="shared" si="19"/>
        <v>8.9927091538171355E-2</v>
      </c>
      <c r="AQ49">
        <f t="shared" si="19"/>
        <v>0.11219855112951202</v>
      </c>
      <c r="AR49">
        <f t="shared" si="19"/>
        <v>0.11002619086880516</v>
      </c>
      <c r="AS49">
        <f t="shared" si="19"/>
        <v>0.45984987388578963</v>
      </c>
      <c r="AT49">
        <f t="shared" si="19"/>
        <v>0.48298367987086377</v>
      </c>
      <c r="AU49">
        <f t="shared" si="19"/>
        <v>0.39935577232412706</v>
      </c>
      <c r="AV49">
        <f t="shared" si="19"/>
        <v>0.87703996872965539</v>
      </c>
      <c r="AW49">
        <f t="shared" si="19"/>
        <v>0.79739688431969302</v>
      </c>
    </row>
    <row r="50" spans="2:49" x14ac:dyDescent="0.2">
      <c r="AD50" s="1" t="s">
        <v>33</v>
      </c>
      <c r="AE50" s="1"/>
      <c r="AF50">
        <f>TTEST(AF5:AF13,AF39:AF44,2,2)</f>
        <v>0.85497845983830945</v>
      </c>
      <c r="AG50">
        <f t="shared" ref="AG50:AW50" si="20">TTEST(AG5:AG13,AG39:AG44,2,2)</f>
        <v>0.83318432203888437</v>
      </c>
      <c r="AH50">
        <f t="shared" si="20"/>
        <v>0.7907445895907077</v>
      </c>
      <c r="AI50">
        <f t="shared" si="20"/>
        <v>0.89857037363897629</v>
      </c>
      <c r="AJ50">
        <f t="shared" si="20"/>
        <v>0.75438806729894958</v>
      </c>
      <c r="AK50">
        <f t="shared" si="20"/>
        <v>0.90678850901346442</v>
      </c>
      <c r="AL50">
        <f t="shared" si="20"/>
        <v>0.93598989223771101</v>
      </c>
      <c r="AM50">
        <f t="shared" si="20"/>
        <v>0.83080048579967813</v>
      </c>
      <c r="AN50">
        <f t="shared" si="20"/>
        <v>0.65859604727673915</v>
      </c>
      <c r="AO50">
        <f t="shared" si="20"/>
        <v>0.66757646088835609</v>
      </c>
      <c r="AP50">
        <f t="shared" si="20"/>
        <v>0.78460253846276307</v>
      </c>
      <c r="AQ50">
        <f t="shared" si="20"/>
        <v>0.95794493800924718</v>
      </c>
      <c r="AR50">
        <f t="shared" si="20"/>
        <v>0.78439930779004152</v>
      </c>
      <c r="AS50">
        <f t="shared" si="20"/>
        <v>0.92338452123061621</v>
      </c>
      <c r="AT50">
        <f t="shared" si="20"/>
        <v>0.73981653028250238</v>
      </c>
      <c r="AU50">
        <f t="shared" si="20"/>
        <v>0.7890065364958414</v>
      </c>
      <c r="AV50">
        <f t="shared" si="20"/>
        <v>0.6090658380290439</v>
      </c>
      <c r="AW50">
        <f t="shared" si="20"/>
        <v>0.77370335297258874</v>
      </c>
    </row>
    <row r="51" spans="2:49" x14ac:dyDescent="0.2">
      <c r="B51" t="s">
        <v>25</v>
      </c>
      <c r="D51">
        <f t="shared" ref="D51:U51" si="21">AVERAGE(D37:D49)</f>
        <v>8.9818181818181806</v>
      </c>
      <c r="E51">
        <f t="shared" si="21"/>
        <v>15.136363636363638</v>
      </c>
      <c r="F51">
        <f t="shared" si="21"/>
        <v>19.681818181818183</v>
      </c>
      <c r="G51">
        <f t="shared" si="21"/>
        <v>21.472727272727273</v>
      </c>
      <c r="H51">
        <f t="shared" si="21"/>
        <v>23.054545454545451</v>
      </c>
      <c r="I51">
        <f t="shared" si="21"/>
        <v>23.845454545454547</v>
      </c>
      <c r="J51">
        <f t="shared" si="21"/>
        <v>24.881818181818179</v>
      </c>
      <c r="K51">
        <f t="shared" si="21"/>
        <v>25.654545454545453</v>
      </c>
      <c r="L51">
        <f t="shared" si="21"/>
        <v>26.15454545454546</v>
      </c>
      <c r="M51">
        <f t="shared" si="21"/>
        <v>26.863636363636363</v>
      </c>
      <c r="N51">
        <f t="shared" si="21"/>
        <v>27.272727272727273</v>
      </c>
      <c r="O51">
        <f t="shared" si="21"/>
        <v>27.75454545454545</v>
      </c>
      <c r="P51">
        <f t="shared" si="21"/>
        <v>28.4</v>
      </c>
      <c r="Q51">
        <f t="shared" si="21"/>
        <v>28.709090909090904</v>
      </c>
      <c r="R51">
        <f t="shared" si="21"/>
        <v>29.327272727272724</v>
      </c>
      <c r="S51">
        <f t="shared" si="21"/>
        <v>29.318181818181817</v>
      </c>
      <c r="T51">
        <f t="shared" si="21"/>
        <v>30.418181818181814</v>
      </c>
      <c r="U51">
        <f t="shared" si="21"/>
        <v>30.563636363636366</v>
      </c>
      <c r="AD51" s="1" t="s">
        <v>34</v>
      </c>
      <c r="AF51">
        <f>FTEST(AF20:AF27,AF39:AF44)</f>
        <v>0.50030391872882352</v>
      </c>
      <c r="AG51">
        <f t="shared" ref="AG51:AW51" si="22">FTEST(AG20:AG27,AG39:AG44)</f>
        <v>0.70252565464725669</v>
      </c>
      <c r="AH51">
        <f t="shared" si="22"/>
        <v>0.85690029019651726</v>
      </c>
      <c r="AI51">
        <f t="shared" si="22"/>
        <v>0.60438571119678197</v>
      </c>
      <c r="AJ51">
        <f t="shared" si="22"/>
        <v>0.67378730996795722</v>
      </c>
      <c r="AK51">
        <f t="shared" si="22"/>
        <v>0.10137953084946519</v>
      </c>
      <c r="AL51">
        <f t="shared" si="22"/>
        <v>0.85862809981087551</v>
      </c>
      <c r="AM51">
        <f t="shared" si="22"/>
        <v>0.52075083859488913</v>
      </c>
      <c r="AN51">
        <f t="shared" si="22"/>
        <v>0.27561093768579703</v>
      </c>
      <c r="AO51">
        <f t="shared" si="22"/>
        <v>0.46418338334182935</v>
      </c>
      <c r="AP51">
        <f t="shared" si="22"/>
        <v>0.20851801824877039</v>
      </c>
      <c r="AQ51">
        <f t="shared" si="22"/>
        <v>0.14589823653236964</v>
      </c>
      <c r="AR51">
        <f t="shared" si="22"/>
        <v>2.5967921684355539E-2</v>
      </c>
      <c r="AS51">
        <f t="shared" si="22"/>
        <v>0.10054365369429492</v>
      </c>
      <c r="AT51">
        <f t="shared" si="22"/>
        <v>0.29607786178405709</v>
      </c>
      <c r="AU51">
        <f t="shared" si="22"/>
        <v>0.10062412641388599</v>
      </c>
      <c r="AV51">
        <f t="shared" si="22"/>
        <v>0.49720041154933875</v>
      </c>
      <c r="AW51">
        <f t="shared" si="22"/>
        <v>9.1198508704715103E-2</v>
      </c>
    </row>
    <row r="52" spans="2:49" x14ac:dyDescent="0.2">
      <c r="B52" t="s">
        <v>26</v>
      </c>
      <c r="D52">
        <f t="shared" ref="D52:U52" si="23">STDEV(D37:D50)</f>
        <v>0.99881748264455195</v>
      </c>
      <c r="E52">
        <f t="shared" si="23"/>
        <v>1.1482793451706146</v>
      </c>
      <c r="F52">
        <f t="shared" si="23"/>
        <v>0.89868590933449244</v>
      </c>
      <c r="G52">
        <f t="shared" si="23"/>
        <v>1.0247837909441277</v>
      </c>
      <c r="H52">
        <f t="shared" si="23"/>
        <v>1.2036308706274002</v>
      </c>
      <c r="I52">
        <f t="shared" si="23"/>
        <v>1.4935619413761427</v>
      </c>
      <c r="J52">
        <f t="shared" si="23"/>
        <v>1.5315470491096133</v>
      </c>
      <c r="K52">
        <f t="shared" si="23"/>
        <v>1.3945347872058527</v>
      </c>
      <c r="L52">
        <f t="shared" si="23"/>
        <v>1.7431945596310452</v>
      </c>
      <c r="M52">
        <f t="shared" si="23"/>
        <v>1.7698998430830639</v>
      </c>
      <c r="N52">
        <f t="shared" si="23"/>
        <v>2.014492943194842</v>
      </c>
      <c r="O52">
        <f t="shared" si="23"/>
        <v>2.3170514177996289</v>
      </c>
      <c r="P52">
        <f t="shared" si="23"/>
        <v>2.4470390270692453</v>
      </c>
      <c r="Q52">
        <f t="shared" si="23"/>
        <v>2.2487572325418084</v>
      </c>
      <c r="R52">
        <f t="shared" si="23"/>
        <v>2.2441438942683281</v>
      </c>
      <c r="S52">
        <f t="shared" si="23"/>
        <v>2.2776383302966168</v>
      </c>
      <c r="T52">
        <f t="shared" si="23"/>
        <v>2.3357303704915009</v>
      </c>
      <c r="U52">
        <f t="shared" si="23"/>
        <v>2.8118580075362014</v>
      </c>
      <c r="AD52" s="1" t="s">
        <v>35</v>
      </c>
      <c r="AF52">
        <f>TTEST(AF20:AF27,AF39:AF44,2,2)</f>
        <v>1</v>
      </c>
      <c r="AG52">
        <f t="shared" ref="AG52:AW52" si="24">TTEST(AG20:AG27,AG39:AG44,2,2)</f>
        <v>0.58327361128924249</v>
      </c>
      <c r="AH52">
        <f t="shared" si="24"/>
        <v>0.84493238663026982</v>
      </c>
      <c r="AI52">
        <f t="shared" si="24"/>
        <v>7.2263861667036938E-2</v>
      </c>
      <c r="AJ52">
        <f t="shared" si="24"/>
        <v>9.0403413414113967E-2</v>
      </c>
      <c r="AK52">
        <f t="shared" si="24"/>
        <v>3.0661014463932473E-2</v>
      </c>
      <c r="AL52">
        <f t="shared" si="24"/>
        <v>3.6550829720555345E-2</v>
      </c>
      <c r="AM52">
        <f t="shared" si="24"/>
        <v>3.8080677069837351E-3</v>
      </c>
      <c r="AN52">
        <f t="shared" si="24"/>
        <v>1.5924464098562345E-2</v>
      </c>
      <c r="AO52">
        <f t="shared" si="24"/>
        <v>2.0522309858769161E-3</v>
      </c>
      <c r="AP52">
        <f t="shared" si="24"/>
        <v>4.6831372981074992E-3</v>
      </c>
      <c r="AQ52">
        <f t="shared" si="24"/>
        <v>3.2412748601283272E-3</v>
      </c>
      <c r="AR52">
        <f t="shared" si="24"/>
        <v>1.9752946122160244E-2</v>
      </c>
      <c r="AS52">
        <f t="shared" si="24"/>
        <v>3.8660988823588607E-2</v>
      </c>
      <c r="AT52">
        <f t="shared" si="24"/>
        <v>1.8229589670782521E-2</v>
      </c>
      <c r="AU52">
        <f t="shared" si="24"/>
        <v>2.4704076785320151E-2</v>
      </c>
      <c r="AV52">
        <f t="shared" si="24"/>
        <v>1.6172686120508553E-2</v>
      </c>
      <c r="AW52">
        <f t="shared" si="24"/>
        <v>4.7939852395775653E-2</v>
      </c>
    </row>
    <row r="53" spans="2:49" x14ac:dyDescent="0.2">
      <c r="B53" t="s">
        <v>28</v>
      </c>
      <c r="D53">
        <f t="shared" ref="D53:U53" si="25">STDEV(D37:D50)/SQRT((COUNT(D37:D50)))</f>
        <v>0.30115480217993595</v>
      </c>
      <c r="E53">
        <f t="shared" si="25"/>
        <v>0.34621924931326598</v>
      </c>
      <c r="F53">
        <f t="shared" si="25"/>
        <v>0.270963996876533</v>
      </c>
      <c r="G53">
        <f t="shared" si="25"/>
        <v>0.30898393870906177</v>
      </c>
      <c r="H53">
        <f t="shared" si="25"/>
        <v>0.36290836217817168</v>
      </c>
      <c r="I53">
        <f t="shared" si="25"/>
        <v>0.45032586915449579</v>
      </c>
      <c r="J53">
        <f t="shared" si="25"/>
        <v>0.46177881006114568</v>
      </c>
      <c r="K53">
        <f t="shared" si="25"/>
        <v>0.4204680587509021</v>
      </c>
      <c r="L53">
        <f t="shared" si="25"/>
        <v>0.52559293553499897</v>
      </c>
      <c r="M53">
        <f t="shared" si="25"/>
        <v>0.53364488145594746</v>
      </c>
      <c r="N53">
        <f t="shared" si="25"/>
        <v>0.60739247594509316</v>
      </c>
      <c r="O53">
        <f t="shared" si="25"/>
        <v>0.69861728843657966</v>
      </c>
      <c r="P53">
        <f t="shared" si="25"/>
        <v>0.73781002728591061</v>
      </c>
      <c r="Q53">
        <f t="shared" si="25"/>
        <v>0.67802581681265128</v>
      </c>
      <c r="R53">
        <f t="shared" si="25"/>
        <v>0.67663484298682219</v>
      </c>
      <c r="S53">
        <f t="shared" si="25"/>
        <v>0.68673379542958546</v>
      </c>
      <c r="T53">
        <f t="shared" si="25"/>
        <v>0.70424920457801043</v>
      </c>
      <c r="U53">
        <f t="shared" si="25"/>
        <v>0.84780708861399146</v>
      </c>
      <c r="AD53" s="1"/>
    </row>
    <row r="54" spans="2:49" x14ac:dyDescent="0.2">
      <c r="B54" s="1" t="s">
        <v>32</v>
      </c>
      <c r="C54" s="1"/>
      <c r="D54">
        <f t="shared" ref="D54:U54" si="26">FTEST(D4:D11,D37:D49)</f>
        <v>0.59436766878203307</v>
      </c>
      <c r="E54">
        <f t="shared" si="26"/>
        <v>0.58313880826273479</v>
      </c>
      <c r="F54">
        <f t="shared" si="26"/>
        <v>0.67314033165394593</v>
      </c>
      <c r="G54">
        <f t="shared" si="26"/>
        <v>0.57688087865416549</v>
      </c>
      <c r="H54">
        <f t="shared" si="26"/>
        <v>0.28846133703170862</v>
      </c>
      <c r="I54">
        <f t="shared" si="26"/>
        <v>0.70196296539591874</v>
      </c>
      <c r="J54">
        <f t="shared" si="26"/>
        <v>0.76684657507796061</v>
      </c>
      <c r="K54">
        <f t="shared" si="26"/>
        <v>0.5650061586505507</v>
      </c>
      <c r="L54">
        <f t="shared" si="26"/>
        <v>0.65564495819573421</v>
      </c>
      <c r="M54">
        <f t="shared" si="26"/>
        <v>0.55586022996567452</v>
      </c>
      <c r="N54">
        <f t="shared" si="26"/>
        <v>0.91120436914701941</v>
      </c>
      <c r="O54">
        <f t="shared" si="26"/>
        <v>0.75305363644594214</v>
      </c>
      <c r="P54">
        <f t="shared" si="26"/>
        <v>0.70677317968676934</v>
      </c>
      <c r="Q54">
        <f t="shared" si="26"/>
        <v>0.67520456272585294</v>
      </c>
      <c r="R54">
        <f t="shared" si="26"/>
        <v>0.73524957005747216</v>
      </c>
      <c r="S54">
        <f t="shared" si="26"/>
        <v>0.65587298853731979</v>
      </c>
      <c r="T54">
        <f t="shared" si="26"/>
        <v>0.71463596629430925</v>
      </c>
      <c r="U54">
        <f t="shared" si="26"/>
        <v>0.74231605852640592</v>
      </c>
    </row>
    <row r="55" spans="2:49" x14ac:dyDescent="0.2">
      <c r="B55" s="1" t="s">
        <v>33</v>
      </c>
      <c r="C55" s="1"/>
      <c r="D55">
        <f t="shared" ref="D55:U55" si="27">TTEST(D4:D11,D37:D50,2,2)</f>
        <v>0.74332942204611174</v>
      </c>
      <c r="E55">
        <f t="shared" si="27"/>
        <v>0.60019972341739702</v>
      </c>
      <c r="F55">
        <f t="shared" si="27"/>
        <v>0.59065068016108091</v>
      </c>
      <c r="G55">
        <f t="shared" si="27"/>
        <v>0.65544752525560535</v>
      </c>
      <c r="H55">
        <f t="shared" si="27"/>
        <v>0.49560107946973586</v>
      </c>
      <c r="I55">
        <f t="shared" si="27"/>
        <v>0.28527892801499544</v>
      </c>
      <c r="J55">
        <f t="shared" si="27"/>
        <v>0.14471365775983458</v>
      </c>
      <c r="K55">
        <f t="shared" si="27"/>
        <v>0.43359354262557259</v>
      </c>
      <c r="L55">
        <f t="shared" si="27"/>
        <v>0.72878716999954762</v>
      </c>
      <c r="M55">
        <f t="shared" si="27"/>
        <v>0.72138690977059161</v>
      </c>
      <c r="N55">
        <f t="shared" si="27"/>
        <v>0.93373516390993994</v>
      </c>
      <c r="O55">
        <f t="shared" si="27"/>
        <v>0.86988448602974333</v>
      </c>
      <c r="P55">
        <f t="shared" si="27"/>
        <v>0.90871641781088752</v>
      </c>
      <c r="Q55">
        <f t="shared" si="27"/>
        <v>0.67976676416132009</v>
      </c>
      <c r="R55">
        <f t="shared" si="27"/>
        <v>0.86733726406796974</v>
      </c>
      <c r="S55">
        <f t="shared" si="27"/>
        <v>0.59035867839735801</v>
      </c>
      <c r="T55">
        <f t="shared" si="27"/>
        <v>0.92734981373975955</v>
      </c>
      <c r="U55">
        <f t="shared" si="27"/>
        <v>0.87322050906069737</v>
      </c>
    </row>
    <row r="56" spans="2:49" x14ac:dyDescent="0.2">
      <c r="B56" s="1" t="s">
        <v>34</v>
      </c>
      <c r="D56">
        <f t="shared" ref="D56:U56" si="28">FTEST(D21:D31,D37:D50)</f>
        <v>0.34792762368900532</v>
      </c>
      <c r="E56">
        <f t="shared" si="28"/>
        <v>0.25251475417353286</v>
      </c>
      <c r="F56">
        <f t="shared" si="28"/>
        <v>6.5341350816477434E-2</v>
      </c>
      <c r="G56">
        <f t="shared" si="28"/>
        <v>0.30037069897363367</v>
      </c>
      <c r="H56">
        <f t="shared" si="28"/>
        <v>0.64132835736905947</v>
      </c>
      <c r="I56">
        <f t="shared" si="28"/>
        <v>0.92221632883770022</v>
      </c>
      <c r="J56">
        <f t="shared" si="28"/>
        <v>0.51764467832054917</v>
      </c>
      <c r="K56">
        <f t="shared" si="28"/>
        <v>0.43865469433353194</v>
      </c>
      <c r="L56">
        <f t="shared" si="28"/>
        <v>0.78206366908997682</v>
      </c>
      <c r="M56">
        <f t="shared" si="28"/>
        <v>0.63045222898439524</v>
      </c>
      <c r="N56">
        <f t="shared" si="28"/>
        <v>0.91926176497364365</v>
      </c>
      <c r="O56">
        <f t="shared" si="28"/>
        <v>0.71198223576278419</v>
      </c>
      <c r="P56">
        <f t="shared" si="28"/>
        <v>0.84929633163581719</v>
      </c>
      <c r="Q56">
        <f t="shared" si="28"/>
        <v>0.9659780533174458</v>
      </c>
      <c r="R56">
        <f t="shared" si="28"/>
        <v>0.83755230867939645</v>
      </c>
      <c r="S56">
        <f t="shared" si="28"/>
        <v>0.6008143239343664</v>
      </c>
      <c r="T56">
        <f t="shared" si="28"/>
        <v>0.44963876240769507</v>
      </c>
      <c r="U56">
        <f t="shared" si="28"/>
        <v>0.91659169745338787</v>
      </c>
    </row>
    <row r="57" spans="2:49" x14ac:dyDescent="0.2">
      <c r="B57" s="1" t="s">
        <v>35</v>
      </c>
      <c r="D57">
        <f t="shared" ref="D57:U57" si="29">TTEST(D21:D31,D37:D50,2,2)</f>
        <v>0.1946525691078744</v>
      </c>
      <c r="E57">
        <f t="shared" si="29"/>
        <v>0.33097502591615902</v>
      </c>
      <c r="F57">
        <f t="shared" si="29"/>
        <v>0.77689599122059538</v>
      </c>
      <c r="G57">
        <f t="shared" si="29"/>
        <v>8.8145816004956426E-2</v>
      </c>
      <c r="H57">
        <f t="shared" si="29"/>
        <v>4.3489275717038034E-2</v>
      </c>
      <c r="I57">
        <f t="shared" si="29"/>
        <v>5.9888186724170817E-2</v>
      </c>
      <c r="J57">
        <f t="shared" si="29"/>
        <v>0.10744769313995035</v>
      </c>
      <c r="K57">
        <f t="shared" si="29"/>
        <v>2.0328458979610966E-2</v>
      </c>
      <c r="L57">
        <f t="shared" si="29"/>
        <v>2.3002505060716407E-2</v>
      </c>
      <c r="M57">
        <f t="shared" si="29"/>
        <v>2.2143125962029431E-2</v>
      </c>
      <c r="N57">
        <f t="shared" si="29"/>
        <v>7.2350980027077174E-3</v>
      </c>
      <c r="O57">
        <f t="shared" si="29"/>
        <v>1.5115561513650315E-2</v>
      </c>
      <c r="P57">
        <f t="shared" si="29"/>
        <v>1.7679937399425045E-2</v>
      </c>
      <c r="Q57">
        <f t="shared" si="29"/>
        <v>1.5833946191319222E-2</v>
      </c>
      <c r="R57">
        <f t="shared" si="29"/>
        <v>1.1997286246843713E-2</v>
      </c>
      <c r="S57">
        <f t="shared" si="29"/>
        <v>1.3856927310090424E-2</v>
      </c>
      <c r="T57">
        <f t="shared" si="29"/>
        <v>2.2142179388870562E-2</v>
      </c>
      <c r="U57">
        <f t="shared" si="29"/>
        <v>2.2792454350076371E-2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80594-6C03-1747-B0D9-03776F3073C9}">
  <dimension ref="B1:Q192"/>
  <sheetViews>
    <sheetView workbookViewId="0">
      <selection activeCell="I92" sqref="I92"/>
    </sheetView>
  </sheetViews>
  <sheetFormatPr baseColWidth="10" defaultRowHeight="16" x14ac:dyDescent="0.2"/>
  <cols>
    <col min="2" max="2" width="33" customWidth="1"/>
    <col min="9" max="9" width="36.83203125" customWidth="1"/>
  </cols>
  <sheetData>
    <row r="1" spans="2:17" ht="17" thickBot="1" x14ac:dyDescent="0.25"/>
    <row r="2" spans="2:17" x14ac:dyDescent="0.2">
      <c r="B2" s="2"/>
      <c r="C2" s="3"/>
      <c r="D2" s="3"/>
      <c r="E2" s="3"/>
      <c r="F2" s="3"/>
      <c r="G2" s="4"/>
      <c r="I2" s="2"/>
      <c r="J2" s="3"/>
      <c r="K2" s="3"/>
      <c r="L2" s="3"/>
      <c r="M2" s="3"/>
      <c r="N2" s="3"/>
      <c r="O2" s="3"/>
      <c r="P2" s="3"/>
      <c r="Q2" s="4"/>
    </row>
    <row r="3" spans="2:17" x14ac:dyDescent="0.2">
      <c r="B3" s="5" t="s">
        <v>36</v>
      </c>
      <c r="C3" s="6" t="s">
        <v>22</v>
      </c>
      <c r="D3" s="6"/>
      <c r="E3" s="6"/>
      <c r="F3" s="6"/>
      <c r="G3" s="7"/>
      <c r="I3" s="5" t="s">
        <v>67</v>
      </c>
      <c r="J3" s="6"/>
      <c r="K3" s="6"/>
      <c r="L3" s="6"/>
      <c r="M3" s="6"/>
      <c r="N3" s="6"/>
      <c r="O3" s="6"/>
      <c r="P3" s="6"/>
      <c r="Q3" s="7"/>
    </row>
    <row r="4" spans="2:17" x14ac:dyDescent="0.2">
      <c r="B4" s="5"/>
      <c r="C4" s="6"/>
      <c r="D4" s="6"/>
      <c r="E4" s="6"/>
      <c r="F4" s="6"/>
      <c r="G4" s="7"/>
      <c r="I4" s="5"/>
      <c r="J4" s="6"/>
      <c r="K4" s="6"/>
      <c r="L4" s="6"/>
      <c r="M4" s="6"/>
      <c r="N4" s="6"/>
      <c r="O4" s="6"/>
      <c r="P4" s="6"/>
      <c r="Q4" s="7"/>
    </row>
    <row r="5" spans="2:17" x14ac:dyDescent="0.2">
      <c r="B5" s="5" t="s">
        <v>37</v>
      </c>
      <c r="C5" s="6" t="s">
        <v>38</v>
      </c>
      <c r="D5" s="6"/>
      <c r="E5" s="6"/>
      <c r="F5" s="6"/>
      <c r="G5" s="7"/>
      <c r="I5" s="5" t="s">
        <v>68</v>
      </c>
      <c r="J5" s="6">
        <v>18</v>
      </c>
      <c r="K5" s="6"/>
      <c r="L5" s="6"/>
      <c r="M5" s="6"/>
      <c r="N5" s="6"/>
      <c r="O5" s="6"/>
      <c r="P5" s="6"/>
      <c r="Q5" s="7"/>
    </row>
    <row r="6" spans="2:17" x14ac:dyDescent="0.2">
      <c r="B6" s="5" t="s">
        <v>39</v>
      </c>
      <c r="C6" s="6">
        <v>0.05</v>
      </c>
      <c r="D6" s="6"/>
      <c r="E6" s="6"/>
      <c r="F6" s="6"/>
      <c r="G6" s="7"/>
      <c r="I6" s="5" t="s">
        <v>69</v>
      </c>
      <c r="J6" s="6">
        <v>3</v>
      </c>
      <c r="K6" s="6"/>
      <c r="L6" s="6"/>
      <c r="M6" s="6"/>
      <c r="N6" s="6"/>
      <c r="O6" s="6"/>
      <c r="P6" s="6"/>
      <c r="Q6" s="7"/>
    </row>
    <row r="7" spans="2:17" x14ac:dyDescent="0.2">
      <c r="B7" s="5"/>
      <c r="C7" s="6"/>
      <c r="D7" s="6"/>
      <c r="E7" s="6"/>
      <c r="F7" s="6"/>
      <c r="G7" s="7"/>
      <c r="I7" s="5" t="s">
        <v>39</v>
      </c>
      <c r="J7" s="6">
        <v>0.05</v>
      </c>
      <c r="K7" s="6"/>
      <c r="L7" s="6"/>
      <c r="M7" s="6"/>
      <c r="N7" s="6"/>
      <c r="O7" s="6"/>
      <c r="P7" s="6"/>
      <c r="Q7" s="7"/>
    </row>
    <row r="8" spans="2:17" x14ac:dyDescent="0.2">
      <c r="B8" s="5" t="s">
        <v>40</v>
      </c>
      <c r="C8" s="6" t="s">
        <v>41</v>
      </c>
      <c r="D8" s="6" t="s">
        <v>42</v>
      </c>
      <c r="E8" s="6" t="s">
        <v>43</v>
      </c>
      <c r="F8" s="6" t="s">
        <v>44</v>
      </c>
      <c r="G8" s="7"/>
      <c r="I8" s="5"/>
      <c r="J8" s="6"/>
      <c r="K8" s="6"/>
      <c r="L8" s="6"/>
      <c r="M8" s="6"/>
      <c r="N8" s="6"/>
      <c r="O8" s="6"/>
      <c r="P8" s="6"/>
      <c r="Q8" s="7"/>
    </row>
    <row r="9" spans="2:17" x14ac:dyDescent="0.2">
      <c r="B9" s="5" t="s">
        <v>45</v>
      </c>
      <c r="C9" s="6">
        <v>0.82609999999999995</v>
      </c>
      <c r="D9" s="6">
        <v>0.1077</v>
      </c>
      <c r="E9" s="6" t="s">
        <v>80</v>
      </c>
      <c r="F9" s="6" t="s">
        <v>79</v>
      </c>
      <c r="G9" s="7"/>
      <c r="I9" s="5" t="s">
        <v>70</v>
      </c>
      <c r="J9" s="6" t="s">
        <v>71</v>
      </c>
      <c r="K9" s="6" t="s">
        <v>72</v>
      </c>
      <c r="L9" s="6" t="s">
        <v>73</v>
      </c>
      <c r="M9" s="6" t="s">
        <v>74</v>
      </c>
      <c r="N9" s="6" t="s">
        <v>75</v>
      </c>
      <c r="O9" s="6"/>
      <c r="P9" s="6"/>
      <c r="Q9" s="7"/>
    </row>
    <row r="10" spans="2:17" x14ac:dyDescent="0.2">
      <c r="B10" s="5" t="s">
        <v>48</v>
      </c>
      <c r="C10" s="6">
        <v>85.4</v>
      </c>
      <c r="D10" s="6" t="s">
        <v>49</v>
      </c>
      <c r="E10" s="6" t="s">
        <v>50</v>
      </c>
      <c r="F10" s="6" t="s">
        <v>47</v>
      </c>
      <c r="G10" s="7"/>
      <c r="I10" s="5"/>
      <c r="J10" s="6"/>
      <c r="K10" s="6"/>
      <c r="L10" s="6"/>
      <c r="M10" s="6"/>
      <c r="N10" s="6"/>
      <c r="O10" s="6"/>
      <c r="P10" s="6"/>
      <c r="Q10" s="7"/>
    </row>
    <row r="11" spans="2:17" x14ac:dyDescent="0.2">
      <c r="B11" s="5" t="s">
        <v>51</v>
      </c>
      <c r="C11" s="6">
        <v>1.839</v>
      </c>
      <c r="D11" s="6" t="s">
        <v>49</v>
      </c>
      <c r="E11" s="6" t="s">
        <v>50</v>
      </c>
      <c r="F11" s="6" t="s">
        <v>47</v>
      </c>
      <c r="G11" s="7"/>
      <c r="I11" s="5" t="s">
        <v>163</v>
      </c>
      <c r="J11" s="6"/>
      <c r="K11" s="6"/>
      <c r="L11" s="6"/>
      <c r="M11" s="6"/>
      <c r="N11" s="6"/>
      <c r="O11" s="6"/>
      <c r="P11" s="6"/>
      <c r="Q11" s="7"/>
    </row>
    <row r="12" spans="2:17" x14ac:dyDescent="0.2">
      <c r="B12" s="5"/>
      <c r="C12" s="6"/>
      <c r="D12" s="6"/>
      <c r="E12" s="6"/>
      <c r="F12" s="6"/>
      <c r="G12" s="7"/>
      <c r="I12" s="5" t="s">
        <v>77</v>
      </c>
      <c r="J12" s="6">
        <v>0.82499999999999996</v>
      </c>
      <c r="K12" s="6" t="s">
        <v>185</v>
      </c>
      <c r="L12" s="6" t="s">
        <v>79</v>
      </c>
      <c r="M12" s="6" t="s">
        <v>80</v>
      </c>
      <c r="N12" s="6">
        <v>0.63919999999999999</v>
      </c>
      <c r="O12" s="6"/>
      <c r="P12" s="6"/>
      <c r="Q12" s="7"/>
    </row>
    <row r="13" spans="2:17" x14ac:dyDescent="0.2">
      <c r="B13" s="5" t="s">
        <v>52</v>
      </c>
      <c r="C13" s="6" t="s">
        <v>53</v>
      </c>
      <c r="D13" s="6" t="s">
        <v>54</v>
      </c>
      <c r="E13" s="6" t="s">
        <v>55</v>
      </c>
      <c r="F13" s="6" t="s">
        <v>56</v>
      </c>
      <c r="G13" s="7" t="s">
        <v>42</v>
      </c>
      <c r="I13" s="5" t="s">
        <v>81</v>
      </c>
      <c r="J13" s="6">
        <v>0.14319999999999999</v>
      </c>
      <c r="K13" s="6" t="s">
        <v>186</v>
      </c>
      <c r="L13" s="6" t="s">
        <v>79</v>
      </c>
      <c r="M13" s="6" t="s">
        <v>80</v>
      </c>
      <c r="N13" s="6">
        <v>0.98660000000000003</v>
      </c>
      <c r="O13" s="6"/>
      <c r="P13" s="6"/>
      <c r="Q13" s="7"/>
    </row>
    <row r="14" spans="2:17" x14ac:dyDescent="0.2">
      <c r="B14" s="5" t="s">
        <v>45</v>
      </c>
      <c r="C14" s="6">
        <v>174.5</v>
      </c>
      <c r="D14" s="6">
        <v>34</v>
      </c>
      <c r="E14" s="6">
        <v>5.1319999999999997</v>
      </c>
      <c r="F14" s="6" t="s">
        <v>181</v>
      </c>
      <c r="G14" s="7" t="s">
        <v>182</v>
      </c>
      <c r="I14" s="5" t="s">
        <v>83</v>
      </c>
      <c r="J14" s="6">
        <v>-0.68179999999999996</v>
      </c>
      <c r="K14" s="6" t="s">
        <v>187</v>
      </c>
      <c r="L14" s="6" t="s">
        <v>79</v>
      </c>
      <c r="M14" s="6" t="s">
        <v>80</v>
      </c>
      <c r="N14" s="6">
        <v>0.69550000000000001</v>
      </c>
      <c r="O14" s="6"/>
      <c r="P14" s="6"/>
      <c r="Q14" s="7"/>
    </row>
    <row r="15" spans="2:17" x14ac:dyDescent="0.2">
      <c r="B15" s="5" t="s">
        <v>48</v>
      </c>
      <c r="C15" s="6">
        <v>18037</v>
      </c>
      <c r="D15" s="6">
        <v>17</v>
      </c>
      <c r="E15" s="6">
        <v>1061</v>
      </c>
      <c r="F15" s="6" t="s">
        <v>183</v>
      </c>
      <c r="G15" s="7" t="s">
        <v>60</v>
      </c>
      <c r="I15" s="5"/>
      <c r="J15" s="6"/>
      <c r="K15" s="6"/>
      <c r="L15" s="6"/>
      <c r="M15" s="6"/>
      <c r="N15" s="6"/>
      <c r="O15" s="6"/>
      <c r="P15" s="6"/>
      <c r="Q15" s="7"/>
    </row>
    <row r="16" spans="2:17" x14ac:dyDescent="0.2">
      <c r="B16" s="5" t="s">
        <v>51</v>
      </c>
      <c r="C16" s="6">
        <v>388.4</v>
      </c>
      <c r="D16" s="6">
        <v>2</v>
      </c>
      <c r="E16" s="6">
        <v>194.2</v>
      </c>
      <c r="F16" s="6" t="s">
        <v>184</v>
      </c>
      <c r="G16" s="7" t="s">
        <v>60</v>
      </c>
      <c r="I16" s="5" t="s">
        <v>164</v>
      </c>
      <c r="J16" s="6"/>
      <c r="K16" s="6"/>
      <c r="L16" s="6"/>
      <c r="M16" s="6"/>
      <c r="N16" s="6"/>
      <c r="O16" s="6"/>
      <c r="P16" s="6"/>
      <c r="Q16" s="7"/>
    </row>
    <row r="17" spans="2:17" x14ac:dyDescent="0.2">
      <c r="B17" s="5" t="s">
        <v>62</v>
      </c>
      <c r="C17" s="6">
        <v>1882</v>
      </c>
      <c r="D17" s="6">
        <v>486</v>
      </c>
      <c r="E17" s="6">
        <v>3.8730000000000002</v>
      </c>
      <c r="F17" s="6"/>
      <c r="G17" s="7"/>
      <c r="I17" s="5" t="s">
        <v>77</v>
      </c>
      <c r="J17" s="6">
        <v>0.87270000000000003</v>
      </c>
      <c r="K17" s="6" t="s">
        <v>188</v>
      </c>
      <c r="L17" s="6" t="s">
        <v>79</v>
      </c>
      <c r="M17" s="6" t="s">
        <v>80</v>
      </c>
      <c r="N17" s="6">
        <v>0.60609999999999997</v>
      </c>
      <c r="O17" s="6"/>
      <c r="P17" s="6"/>
      <c r="Q17" s="7"/>
    </row>
    <row r="18" spans="2:17" x14ac:dyDescent="0.2">
      <c r="B18" s="5"/>
      <c r="C18" s="6"/>
      <c r="D18" s="6"/>
      <c r="E18" s="6"/>
      <c r="F18" s="6"/>
      <c r="G18" s="7"/>
      <c r="I18" s="5" t="s">
        <v>81</v>
      </c>
      <c r="J18" s="6">
        <v>0.2636</v>
      </c>
      <c r="K18" s="6" t="s">
        <v>189</v>
      </c>
      <c r="L18" s="6" t="s">
        <v>79</v>
      </c>
      <c r="M18" s="6" t="s">
        <v>80</v>
      </c>
      <c r="N18" s="6">
        <v>0.95520000000000005</v>
      </c>
      <c r="O18" s="6"/>
      <c r="P18" s="6"/>
      <c r="Q18" s="7"/>
    </row>
    <row r="19" spans="2:17" x14ac:dyDescent="0.2">
      <c r="B19" s="5" t="s">
        <v>63</v>
      </c>
      <c r="C19" s="6"/>
      <c r="D19" s="6"/>
      <c r="E19" s="6"/>
      <c r="F19" s="6"/>
      <c r="G19" s="7"/>
      <c r="I19" s="5" t="s">
        <v>83</v>
      </c>
      <c r="J19" s="6">
        <v>-0.60909999999999997</v>
      </c>
      <c r="K19" s="6" t="s">
        <v>190</v>
      </c>
      <c r="L19" s="6" t="s">
        <v>79</v>
      </c>
      <c r="M19" s="6" t="s">
        <v>80</v>
      </c>
      <c r="N19" s="6">
        <v>0.74829999999999997</v>
      </c>
      <c r="O19" s="6"/>
      <c r="P19" s="6"/>
      <c r="Q19" s="7"/>
    </row>
    <row r="20" spans="2:17" x14ac:dyDescent="0.2">
      <c r="B20" s="5" t="s">
        <v>64</v>
      </c>
      <c r="C20" s="6">
        <v>3</v>
      </c>
      <c r="D20" s="6"/>
      <c r="E20" s="6"/>
      <c r="F20" s="6"/>
      <c r="G20" s="7"/>
      <c r="I20" s="5"/>
      <c r="J20" s="6"/>
      <c r="K20" s="6"/>
      <c r="L20" s="6"/>
      <c r="M20" s="6"/>
      <c r="N20" s="6"/>
      <c r="O20" s="6"/>
      <c r="P20" s="6"/>
      <c r="Q20" s="7"/>
    </row>
    <row r="21" spans="2:17" x14ac:dyDescent="0.2">
      <c r="B21" s="5" t="s">
        <v>65</v>
      </c>
      <c r="C21" s="6">
        <v>18</v>
      </c>
      <c r="D21" s="6"/>
      <c r="E21" s="6"/>
      <c r="F21" s="6"/>
      <c r="G21" s="7"/>
      <c r="I21" s="5" t="s">
        <v>165</v>
      </c>
      <c r="J21" s="6"/>
      <c r="K21" s="6"/>
      <c r="L21" s="6"/>
      <c r="M21" s="6"/>
      <c r="N21" s="6"/>
      <c r="O21" s="6"/>
      <c r="P21" s="6"/>
      <c r="Q21" s="7"/>
    </row>
    <row r="22" spans="2:17" ht="17" thickBot="1" x14ac:dyDescent="0.25">
      <c r="B22" s="8" t="s">
        <v>66</v>
      </c>
      <c r="C22" s="9">
        <v>540</v>
      </c>
      <c r="D22" s="9"/>
      <c r="E22" s="9"/>
      <c r="F22" s="9"/>
      <c r="G22" s="10"/>
      <c r="I22" s="5" t="s">
        <v>77</v>
      </c>
      <c r="J22" s="6">
        <v>7.9549999999999996E-2</v>
      </c>
      <c r="K22" s="6" t="s">
        <v>191</v>
      </c>
      <c r="L22" s="6" t="s">
        <v>79</v>
      </c>
      <c r="M22" s="6" t="s">
        <v>80</v>
      </c>
      <c r="N22" s="6">
        <v>0.99580000000000002</v>
      </c>
      <c r="O22" s="6"/>
      <c r="P22" s="6"/>
      <c r="Q22" s="7"/>
    </row>
    <row r="23" spans="2:17" x14ac:dyDescent="0.2">
      <c r="I23" s="5" t="s">
        <v>81</v>
      </c>
      <c r="J23" s="6">
        <v>0.2432</v>
      </c>
      <c r="K23" s="6" t="s">
        <v>192</v>
      </c>
      <c r="L23" s="6" t="s">
        <v>79</v>
      </c>
      <c r="M23" s="6" t="s">
        <v>80</v>
      </c>
      <c r="N23" s="6">
        <v>0.96179999999999999</v>
      </c>
      <c r="O23" s="6"/>
      <c r="P23" s="6"/>
      <c r="Q23" s="7"/>
    </row>
    <row r="24" spans="2:17" x14ac:dyDescent="0.2">
      <c r="I24" s="5" t="s">
        <v>83</v>
      </c>
      <c r="J24" s="6">
        <v>0.1636</v>
      </c>
      <c r="K24" s="6" t="s">
        <v>193</v>
      </c>
      <c r="L24" s="6" t="s">
        <v>79</v>
      </c>
      <c r="M24" s="6" t="s">
        <v>80</v>
      </c>
      <c r="N24" s="6">
        <v>0.97929999999999995</v>
      </c>
      <c r="O24" s="6"/>
      <c r="P24" s="6"/>
      <c r="Q24" s="7"/>
    </row>
    <row r="25" spans="2:17" x14ac:dyDescent="0.2">
      <c r="I25" s="5"/>
      <c r="J25" s="6"/>
      <c r="K25" s="6"/>
      <c r="L25" s="6"/>
      <c r="M25" s="6"/>
      <c r="N25" s="6"/>
      <c r="O25" s="6"/>
      <c r="P25" s="6"/>
      <c r="Q25" s="7"/>
    </row>
    <row r="26" spans="2:17" x14ac:dyDescent="0.2">
      <c r="I26" s="5" t="s">
        <v>166</v>
      </c>
      <c r="J26" s="6"/>
      <c r="K26" s="6"/>
      <c r="L26" s="6"/>
      <c r="M26" s="6"/>
      <c r="N26" s="6"/>
      <c r="O26" s="6"/>
      <c r="P26" s="6"/>
      <c r="Q26" s="7"/>
    </row>
    <row r="27" spans="2:17" x14ac:dyDescent="0.2">
      <c r="I27" s="5" t="s">
        <v>77</v>
      </c>
      <c r="J27" s="6">
        <v>-1.19</v>
      </c>
      <c r="K27" s="6" t="s">
        <v>194</v>
      </c>
      <c r="L27" s="6" t="s">
        <v>79</v>
      </c>
      <c r="M27" s="6" t="s">
        <v>80</v>
      </c>
      <c r="N27" s="6">
        <v>0.39529999999999998</v>
      </c>
      <c r="O27" s="6"/>
      <c r="P27" s="6"/>
      <c r="Q27" s="7"/>
    </row>
    <row r="28" spans="2:17" x14ac:dyDescent="0.2">
      <c r="I28" s="5" t="s">
        <v>81</v>
      </c>
      <c r="J28" s="6">
        <v>-0.23519999999999999</v>
      </c>
      <c r="K28" s="6" t="s">
        <v>195</v>
      </c>
      <c r="L28" s="6" t="s">
        <v>79</v>
      </c>
      <c r="M28" s="6" t="s">
        <v>80</v>
      </c>
      <c r="N28" s="6">
        <v>0.96419999999999995</v>
      </c>
      <c r="O28" s="6"/>
      <c r="P28" s="6"/>
      <c r="Q28" s="7"/>
    </row>
    <row r="29" spans="2:17" x14ac:dyDescent="0.2">
      <c r="F29" s="11"/>
      <c r="I29" s="5" t="s">
        <v>83</v>
      </c>
      <c r="J29" s="6">
        <v>0.95450000000000002</v>
      </c>
      <c r="K29" s="6" t="s">
        <v>196</v>
      </c>
      <c r="L29" s="6" t="s">
        <v>79</v>
      </c>
      <c r="M29" s="6" t="s">
        <v>80</v>
      </c>
      <c r="N29" s="6">
        <v>0.49149999999999999</v>
      </c>
      <c r="O29" s="6"/>
      <c r="P29" s="6"/>
      <c r="Q29" s="7"/>
    </row>
    <row r="30" spans="2:17" x14ac:dyDescent="0.2">
      <c r="F30" s="11"/>
      <c r="I30" s="5"/>
      <c r="J30" s="6"/>
      <c r="K30" s="6"/>
      <c r="L30" s="6"/>
      <c r="M30" s="6"/>
      <c r="N30" s="6"/>
      <c r="O30" s="6"/>
      <c r="P30" s="6"/>
      <c r="Q30" s="7"/>
    </row>
    <row r="31" spans="2:17" x14ac:dyDescent="0.2">
      <c r="F31" s="11"/>
      <c r="I31" s="5" t="s">
        <v>167</v>
      </c>
      <c r="J31" s="6"/>
      <c r="K31" s="6"/>
      <c r="L31" s="6"/>
      <c r="M31" s="6"/>
      <c r="N31" s="6"/>
      <c r="O31" s="6"/>
      <c r="P31" s="6"/>
      <c r="Q31" s="7"/>
    </row>
    <row r="32" spans="2:17" x14ac:dyDescent="0.2">
      <c r="F32" s="11"/>
      <c r="I32" s="5" t="s">
        <v>77</v>
      </c>
      <c r="J32" s="6">
        <v>-1.667</v>
      </c>
      <c r="K32" s="6" t="s">
        <v>197</v>
      </c>
      <c r="L32" s="6" t="s">
        <v>79</v>
      </c>
      <c r="M32" s="6" t="s">
        <v>80</v>
      </c>
      <c r="N32" s="6">
        <v>0.16320000000000001</v>
      </c>
      <c r="O32" s="6"/>
      <c r="P32" s="6"/>
      <c r="Q32" s="7"/>
    </row>
    <row r="33" spans="6:17" x14ac:dyDescent="0.2">
      <c r="F33" s="11"/>
      <c r="I33" s="5" t="s">
        <v>81</v>
      </c>
      <c r="J33" s="6">
        <v>-0.46700000000000003</v>
      </c>
      <c r="K33" s="6" t="s">
        <v>198</v>
      </c>
      <c r="L33" s="6" t="s">
        <v>79</v>
      </c>
      <c r="M33" s="6" t="s">
        <v>80</v>
      </c>
      <c r="N33" s="6">
        <v>0.86619999999999997</v>
      </c>
      <c r="O33" s="6"/>
      <c r="P33" s="6"/>
      <c r="Q33" s="7"/>
    </row>
    <row r="34" spans="6:17" x14ac:dyDescent="0.2">
      <c r="F34" s="11"/>
      <c r="I34" s="5" t="s">
        <v>83</v>
      </c>
      <c r="J34" s="6">
        <v>1.2</v>
      </c>
      <c r="K34" s="6" t="s">
        <v>199</v>
      </c>
      <c r="L34" s="6" t="s">
        <v>79</v>
      </c>
      <c r="M34" s="6" t="s">
        <v>80</v>
      </c>
      <c r="N34" s="6">
        <v>0.32629999999999998</v>
      </c>
      <c r="O34" s="6"/>
      <c r="P34" s="6"/>
      <c r="Q34" s="7"/>
    </row>
    <row r="35" spans="6:17" x14ac:dyDescent="0.2">
      <c r="F35" s="11"/>
      <c r="I35" s="5"/>
      <c r="J35" s="6"/>
      <c r="K35" s="6"/>
      <c r="L35" s="6"/>
      <c r="M35" s="6"/>
      <c r="N35" s="6"/>
      <c r="O35" s="6"/>
      <c r="P35" s="6"/>
      <c r="Q35" s="7"/>
    </row>
    <row r="36" spans="6:17" x14ac:dyDescent="0.2">
      <c r="F36" s="11"/>
      <c r="I36" s="5" t="s">
        <v>168</v>
      </c>
      <c r="J36" s="6"/>
      <c r="K36" s="6"/>
      <c r="L36" s="6"/>
      <c r="M36" s="6"/>
      <c r="N36" s="6"/>
      <c r="O36" s="6"/>
      <c r="P36" s="6"/>
      <c r="Q36" s="7"/>
    </row>
    <row r="37" spans="6:17" x14ac:dyDescent="0.2">
      <c r="F37" s="11"/>
      <c r="I37" s="5" t="s">
        <v>77</v>
      </c>
      <c r="J37" s="6">
        <v>-2.0990000000000002</v>
      </c>
      <c r="K37" s="6" t="s">
        <v>200</v>
      </c>
      <c r="L37" s="6" t="s">
        <v>79</v>
      </c>
      <c r="M37" s="6" t="s">
        <v>80</v>
      </c>
      <c r="N37" s="6">
        <v>5.74E-2</v>
      </c>
      <c r="O37" s="6"/>
      <c r="P37" s="6"/>
      <c r="Q37" s="7"/>
    </row>
    <row r="38" spans="6:17" x14ac:dyDescent="0.2">
      <c r="F38" s="11"/>
      <c r="I38" s="5" t="s">
        <v>81</v>
      </c>
      <c r="J38" s="6">
        <v>-0.80800000000000005</v>
      </c>
      <c r="K38" s="6" t="s">
        <v>201</v>
      </c>
      <c r="L38" s="6" t="s">
        <v>79</v>
      </c>
      <c r="M38" s="6" t="s">
        <v>80</v>
      </c>
      <c r="N38" s="6">
        <v>0.65100000000000002</v>
      </c>
      <c r="O38" s="6"/>
      <c r="P38" s="6"/>
      <c r="Q38" s="7"/>
    </row>
    <row r="39" spans="6:17" x14ac:dyDescent="0.2">
      <c r="F39" s="11"/>
      <c r="I39" s="5" t="s">
        <v>83</v>
      </c>
      <c r="J39" s="6">
        <v>1.2909999999999999</v>
      </c>
      <c r="K39" s="6" t="s">
        <v>202</v>
      </c>
      <c r="L39" s="6" t="s">
        <v>79</v>
      </c>
      <c r="M39" s="6" t="s">
        <v>80</v>
      </c>
      <c r="N39" s="6">
        <v>0.27389999999999998</v>
      </c>
      <c r="O39" s="6"/>
      <c r="P39" s="6"/>
      <c r="Q39" s="7"/>
    </row>
    <row r="40" spans="6:17" x14ac:dyDescent="0.2">
      <c r="F40" s="11"/>
      <c r="I40" s="5"/>
      <c r="J40" s="6"/>
      <c r="K40" s="6"/>
      <c r="L40" s="6"/>
      <c r="M40" s="6"/>
      <c r="N40" s="6"/>
      <c r="O40" s="6"/>
      <c r="P40" s="6"/>
      <c r="Q40" s="7"/>
    </row>
    <row r="41" spans="6:17" x14ac:dyDescent="0.2">
      <c r="I41" s="5" t="s">
        <v>169</v>
      </c>
      <c r="J41" s="6"/>
      <c r="K41" s="6"/>
      <c r="L41" s="6"/>
      <c r="M41" s="6"/>
      <c r="N41" s="6"/>
      <c r="O41" s="6"/>
      <c r="P41" s="6"/>
      <c r="Q41" s="7"/>
    </row>
    <row r="42" spans="6:17" x14ac:dyDescent="0.2">
      <c r="I42" s="5" t="s">
        <v>77</v>
      </c>
      <c r="J42" s="6">
        <v>-2.3679999999999999</v>
      </c>
      <c r="K42" s="6" t="s">
        <v>203</v>
      </c>
      <c r="L42" s="6" t="s">
        <v>47</v>
      </c>
      <c r="M42" s="6" t="s">
        <v>112</v>
      </c>
      <c r="N42" s="6">
        <v>2.6700000000000002E-2</v>
      </c>
      <c r="O42" s="6"/>
      <c r="P42" s="6"/>
      <c r="Q42" s="7"/>
    </row>
    <row r="43" spans="6:17" x14ac:dyDescent="0.2">
      <c r="I43" s="5" t="s">
        <v>81</v>
      </c>
      <c r="J43" s="6">
        <v>-1.1319999999999999</v>
      </c>
      <c r="K43" s="6" t="s">
        <v>204</v>
      </c>
      <c r="L43" s="6" t="s">
        <v>79</v>
      </c>
      <c r="M43" s="6" t="s">
        <v>80</v>
      </c>
      <c r="N43" s="6">
        <v>0.43149999999999999</v>
      </c>
      <c r="O43" s="6"/>
      <c r="P43" s="6"/>
      <c r="Q43" s="7"/>
    </row>
    <row r="44" spans="6:17" x14ac:dyDescent="0.2">
      <c r="I44" s="5" t="s">
        <v>83</v>
      </c>
      <c r="J44" s="6">
        <v>1.236</v>
      </c>
      <c r="K44" s="6" t="s">
        <v>205</v>
      </c>
      <c r="L44" s="6" t="s">
        <v>79</v>
      </c>
      <c r="M44" s="6" t="s">
        <v>80</v>
      </c>
      <c r="N44" s="6">
        <v>0.30470000000000003</v>
      </c>
      <c r="O44" s="6"/>
      <c r="P44" s="6"/>
      <c r="Q44" s="7"/>
    </row>
    <row r="45" spans="6:17" x14ac:dyDescent="0.2">
      <c r="I45" s="5"/>
      <c r="J45" s="6"/>
      <c r="K45" s="6"/>
      <c r="L45" s="6"/>
      <c r="M45" s="6"/>
      <c r="N45" s="6"/>
      <c r="O45" s="6"/>
      <c r="P45" s="6"/>
      <c r="Q45" s="7"/>
    </row>
    <row r="46" spans="6:17" x14ac:dyDescent="0.2">
      <c r="I46" s="5" t="s">
        <v>170</v>
      </c>
      <c r="J46" s="6"/>
      <c r="K46" s="6"/>
      <c r="L46" s="6"/>
      <c r="M46" s="6"/>
      <c r="N46" s="6"/>
      <c r="O46" s="6"/>
      <c r="P46" s="6"/>
      <c r="Q46" s="7"/>
    </row>
    <row r="47" spans="6:17" x14ac:dyDescent="0.2">
      <c r="I47" s="5" t="s">
        <v>77</v>
      </c>
      <c r="J47" s="6">
        <v>-2.294</v>
      </c>
      <c r="K47" s="6" t="s">
        <v>206</v>
      </c>
      <c r="L47" s="6" t="s">
        <v>47</v>
      </c>
      <c r="M47" s="6" t="s">
        <v>112</v>
      </c>
      <c r="N47" s="6">
        <v>3.32E-2</v>
      </c>
      <c r="O47" s="6"/>
      <c r="P47" s="6"/>
      <c r="Q47" s="7"/>
    </row>
    <row r="48" spans="6:17" x14ac:dyDescent="0.2">
      <c r="I48" s="5" t="s">
        <v>81</v>
      </c>
      <c r="J48" s="6">
        <v>-0.56699999999999995</v>
      </c>
      <c r="K48" s="6" t="s">
        <v>207</v>
      </c>
      <c r="L48" s="6" t="s">
        <v>79</v>
      </c>
      <c r="M48" s="6" t="s">
        <v>80</v>
      </c>
      <c r="N48" s="6">
        <v>0.80920000000000003</v>
      </c>
      <c r="O48" s="6"/>
      <c r="P48" s="6"/>
      <c r="Q48" s="7"/>
    </row>
    <row r="49" spans="9:17" x14ac:dyDescent="0.2">
      <c r="I49" s="5" t="s">
        <v>83</v>
      </c>
      <c r="J49" s="6">
        <v>1.7270000000000001</v>
      </c>
      <c r="K49" s="6" t="s">
        <v>208</v>
      </c>
      <c r="L49" s="6" t="s">
        <v>79</v>
      </c>
      <c r="M49" s="6" t="s">
        <v>80</v>
      </c>
      <c r="N49" s="6">
        <v>9.98E-2</v>
      </c>
      <c r="O49" s="6"/>
      <c r="P49" s="6"/>
      <c r="Q49" s="7"/>
    </row>
    <row r="50" spans="9:17" x14ac:dyDescent="0.2">
      <c r="I50" s="5"/>
      <c r="J50" s="6"/>
      <c r="K50" s="6"/>
      <c r="L50" s="6"/>
      <c r="M50" s="6"/>
      <c r="N50" s="6"/>
      <c r="O50" s="6"/>
      <c r="P50" s="6"/>
      <c r="Q50" s="7"/>
    </row>
    <row r="51" spans="9:17" x14ac:dyDescent="0.2">
      <c r="I51" s="5" t="s">
        <v>171</v>
      </c>
      <c r="J51" s="6"/>
      <c r="K51" s="6"/>
      <c r="L51" s="6"/>
      <c r="M51" s="6"/>
      <c r="N51" s="6"/>
      <c r="O51" s="6"/>
      <c r="P51" s="6"/>
      <c r="Q51" s="7"/>
    </row>
    <row r="52" spans="9:17" x14ac:dyDescent="0.2">
      <c r="I52" s="5" t="s">
        <v>77</v>
      </c>
      <c r="J52" s="6">
        <v>-2.2229999999999999</v>
      </c>
      <c r="K52" s="6" t="s">
        <v>209</v>
      </c>
      <c r="L52" s="6" t="s">
        <v>47</v>
      </c>
      <c r="M52" s="6" t="s">
        <v>112</v>
      </c>
      <c r="N52" s="6">
        <v>4.0800000000000003E-2</v>
      </c>
      <c r="O52" s="6"/>
      <c r="P52" s="6"/>
      <c r="Q52" s="7"/>
    </row>
    <row r="53" spans="9:17" x14ac:dyDescent="0.2">
      <c r="I53" s="5" t="s">
        <v>81</v>
      </c>
      <c r="J53" s="6">
        <v>-0.30449999999999999</v>
      </c>
      <c r="K53" s="6" t="s">
        <v>210</v>
      </c>
      <c r="L53" s="6" t="s">
        <v>79</v>
      </c>
      <c r="M53" s="6" t="s">
        <v>80</v>
      </c>
      <c r="N53" s="6">
        <v>0.94069999999999998</v>
      </c>
      <c r="O53" s="6"/>
      <c r="P53" s="6"/>
      <c r="Q53" s="7"/>
    </row>
    <row r="54" spans="9:17" x14ac:dyDescent="0.2">
      <c r="I54" s="5" t="s">
        <v>83</v>
      </c>
      <c r="J54" s="6">
        <v>1.9179999999999999</v>
      </c>
      <c r="K54" s="6" t="s">
        <v>211</v>
      </c>
      <c r="L54" s="6" t="s">
        <v>79</v>
      </c>
      <c r="M54" s="6" t="s">
        <v>80</v>
      </c>
      <c r="N54" s="6">
        <v>5.8799999999999998E-2</v>
      </c>
      <c r="O54" s="6"/>
      <c r="P54" s="6"/>
      <c r="Q54" s="7"/>
    </row>
    <row r="55" spans="9:17" x14ac:dyDescent="0.2">
      <c r="I55" s="5"/>
      <c r="J55" s="6"/>
      <c r="K55" s="6"/>
      <c r="L55" s="6"/>
      <c r="M55" s="6"/>
      <c r="N55" s="6"/>
      <c r="O55" s="6"/>
      <c r="P55" s="6"/>
      <c r="Q55" s="7"/>
    </row>
    <row r="56" spans="9:17" x14ac:dyDescent="0.2">
      <c r="I56" s="5" t="s">
        <v>172</v>
      </c>
      <c r="J56" s="6"/>
      <c r="K56" s="6"/>
      <c r="L56" s="6"/>
      <c r="M56" s="6"/>
      <c r="N56" s="6"/>
      <c r="O56" s="6"/>
      <c r="P56" s="6"/>
      <c r="Q56" s="7"/>
    </row>
    <row r="57" spans="9:17" x14ac:dyDescent="0.2">
      <c r="I57" s="5" t="s">
        <v>77</v>
      </c>
      <c r="J57" s="6">
        <v>-2.363</v>
      </c>
      <c r="K57" s="6" t="s">
        <v>212</v>
      </c>
      <c r="L57" s="6" t="s">
        <v>47</v>
      </c>
      <c r="M57" s="6" t="s">
        <v>112</v>
      </c>
      <c r="N57" s="6">
        <v>2.7199999999999998E-2</v>
      </c>
      <c r="O57" s="6"/>
      <c r="P57" s="6"/>
      <c r="Q57" s="7"/>
    </row>
    <row r="58" spans="9:17" x14ac:dyDescent="0.2">
      <c r="I58" s="5" t="s">
        <v>81</v>
      </c>
      <c r="J58" s="6">
        <v>-0.3261</v>
      </c>
      <c r="K58" s="6" t="s">
        <v>213</v>
      </c>
      <c r="L58" s="6" t="s">
        <v>79</v>
      </c>
      <c r="M58" s="6" t="s">
        <v>80</v>
      </c>
      <c r="N58" s="6">
        <v>0.93230000000000002</v>
      </c>
      <c r="O58" s="6"/>
      <c r="P58" s="6"/>
      <c r="Q58" s="7"/>
    </row>
    <row r="59" spans="9:17" x14ac:dyDescent="0.2">
      <c r="I59" s="5" t="s">
        <v>83</v>
      </c>
      <c r="J59" s="6">
        <v>2.036</v>
      </c>
      <c r="K59" s="6" t="s">
        <v>214</v>
      </c>
      <c r="L59" s="6" t="s">
        <v>47</v>
      </c>
      <c r="M59" s="6" t="s">
        <v>112</v>
      </c>
      <c r="N59" s="6">
        <v>4.1200000000000001E-2</v>
      </c>
      <c r="O59" s="6"/>
      <c r="P59" s="6"/>
      <c r="Q59" s="7"/>
    </row>
    <row r="60" spans="9:17" x14ac:dyDescent="0.2">
      <c r="I60" s="5"/>
      <c r="J60" s="6"/>
      <c r="K60" s="6"/>
      <c r="L60" s="6"/>
      <c r="M60" s="6"/>
      <c r="N60" s="6"/>
      <c r="O60" s="6"/>
      <c r="P60" s="6"/>
      <c r="Q60" s="7"/>
    </row>
    <row r="61" spans="9:17" x14ac:dyDescent="0.2">
      <c r="I61" s="5" t="s">
        <v>173</v>
      </c>
      <c r="J61" s="6"/>
      <c r="K61" s="6"/>
      <c r="L61" s="6"/>
      <c r="M61" s="6"/>
      <c r="N61" s="6"/>
      <c r="O61" s="6"/>
      <c r="P61" s="6"/>
      <c r="Q61" s="7"/>
    </row>
    <row r="62" spans="9:17" x14ac:dyDescent="0.2">
      <c r="I62" s="5" t="s">
        <v>77</v>
      </c>
      <c r="J62" s="6">
        <v>-2.4500000000000002</v>
      </c>
      <c r="K62" s="6" t="s">
        <v>215</v>
      </c>
      <c r="L62" s="6" t="s">
        <v>47</v>
      </c>
      <c r="M62" s="6" t="s">
        <v>112</v>
      </c>
      <c r="N62" s="6">
        <v>2.0799999999999999E-2</v>
      </c>
      <c r="O62" s="6"/>
      <c r="P62" s="6"/>
      <c r="Q62" s="7"/>
    </row>
    <row r="63" spans="9:17" x14ac:dyDescent="0.2">
      <c r="I63" s="5" t="s">
        <v>81</v>
      </c>
      <c r="J63" s="6">
        <v>7.7270000000000005E-2</v>
      </c>
      <c r="K63" s="6" t="s">
        <v>216</v>
      </c>
      <c r="L63" s="6" t="s">
        <v>79</v>
      </c>
      <c r="M63" s="6" t="s">
        <v>80</v>
      </c>
      <c r="N63" s="6">
        <v>0.99609999999999999</v>
      </c>
      <c r="O63" s="6"/>
      <c r="P63" s="6"/>
      <c r="Q63" s="7"/>
    </row>
    <row r="64" spans="9:17" x14ac:dyDescent="0.2">
      <c r="I64" s="5" t="s">
        <v>83</v>
      </c>
      <c r="J64" s="6">
        <v>2.5270000000000001</v>
      </c>
      <c r="K64" s="6" t="s">
        <v>217</v>
      </c>
      <c r="L64" s="6" t="s">
        <v>47</v>
      </c>
      <c r="M64" s="6" t="s">
        <v>46</v>
      </c>
      <c r="N64" s="6">
        <v>7.7000000000000002E-3</v>
      </c>
      <c r="O64" s="6"/>
      <c r="P64" s="6"/>
      <c r="Q64" s="7"/>
    </row>
    <row r="65" spans="6:17" x14ac:dyDescent="0.2">
      <c r="I65" s="5"/>
      <c r="J65" s="6"/>
      <c r="K65" s="6"/>
      <c r="L65" s="6"/>
      <c r="M65" s="6"/>
      <c r="N65" s="6"/>
      <c r="O65" s="6"/>
      <c r="P65" s="6"/>
      <c r="Q65" s="7"/>
    </row>
    <row r="66" spans="6:17" x14ac:dyDescent="0.2">
      <c r="I66" s="5" t="s">
        <v>174</v>
      </c>
      <c r="J66" s="6"/>
      <c r="K66" s="6"/>
      <c r="L66" s="6"/>
      <c r="M66" s="6"/>
      <c r="N66" s="6"/>
      <c r="O66" s="6"/>
      <c r="P66" s="6"/>
      <c r="Q66" s="7"/>
    </row>
    <row r="67" spans="6:17" x14ac:dyDescent="0.2">
      <c r="I67" s="5" t="s">
        <v>77</v>
      </c>
      <c r="J67" s="6">
        <v>-2.3109999999999999</v>
      </c>
      <c r="K67" s="6" t="s">
        <v>218</v>
      </c>
      <c r="L67" s="6" t="s">
        <v>47</v>
      </c>
      <c r="M67" s="6" t="s">
        <v>112</v>
      </c>
      <c r="N67" s="6">
        <v>3.1600000000000003E-2</v>
      </c>
      <c r="O67" s="6"/>
      <c r="P67" s="6"/>
      <c r="Q67" s="7"/>
    </row>
    <row r="68" spans="6:17" x14ac:dyDescent="0.2">
      <c r="I68" s="5" t="s">
        <v>81</v>
      </c>
      <c r="J68" s="6">
        <v>0.17050000000000001</v>
      </c>
      <c r="K68" s="6" t="s">
        <v>219</v>
      </c>
      <c r="L68" s="6" t="s">
        <v>79</v>
      </c>
      <c r="M68" s="6" t="s">
        <v>80</v>
      </c>
      <c r="N68" s="6">
        <v>0.98099999999999998</v>
      </c>
      <c r="O68" s="6"/>
      <c r="P68" s="6"/>
      <c r="Q68" s="7"/>
    </row>
    <row r="69" spans="6:17" x14ac:dyDescent="0.2">
      <c r="I69" s="5" t="s">
        <v>83</v>
      </c>
      <c r="J69" s="6">
        <v>2.4820000000000002</v>
      </c>
      <c r="K69" s="6" t="s">
        <v>220</v>
      </c>
      <c r="L69" s="6" t="s">
        <v>47</v>
      </c>
      <c r="M69" s="6" t="s">
        <v>46</v>
      </c>
      <c r="N69" s="6">
        <v>9.1000000000000004E-3</v>
      </c>
      <c r="O69" s="6"/>
      <c r="P69" s="6"/>
      <c r="Q69" s="7"/>
    </row>
    <row r="70" spans="6:17" x14ac:dyDescent="0.2">
      <c r="I70" s="5"/>
      <c r="J70" s="6"/>
      <c r="K70" s="6"/>
      <c r="L70" s="6"/>
      <c r="M70" s="6"/>
      <c r="N70" s="6"/>
      <c r="O70" s="6"/>
      <c r="P70" s="6"/>
      <c r="Q70" s="7"/>
    </row>
    <row r="71" spans="6:17" x14ac:dyDescent="0.2">
      <c r="I71" s="11" t="s">
        <v>175</v>
      </c>
      <c r="J71" s="6"/>
      <c r="K71" s="6"/>
      <c r="L71" s="6"/>
      <c r="M71" s="6"/>
      <c r="N71" s="6"/>
      <c r="O71" s="6"/>
      <c r="P71" s="6"/>
      <c r="Q71" s="7"/>
    </row>
    <row r="72" spans="6:17" x14ac:dyDescent="0.2">
      <c r="I72" s="5" t="s">
        <v>77</v>
      </c>
      <c r="J72" s="6">
        <v>-2.4929999999999999</v>
      </c>
      <c r="K72" s="6" t="s">
        <v>221</v>
      </c>
      <c r="L72" s="6" t="s">
        <v>47</v>
      </c>
      <c r="M72" s="6" t="s">
        <v>112</v>
      </c>
      <c r="N72" s="6">
        <v>1.8200000000000001E-2</v>
      </c>
      <c r="O72" s="6"/>
      <c r="P72" s="6"/>
      <c r="Q72" s="7"/>
    </row>
    <row r="73" spans="6:17" x14ac:dyDescent="0.2">
      <c r="I73" s="5" t="s">
        <v>81</v>
      </c>
      <c r="J73" s="6">
        <v>0.125</v>
      </c>
      <c r="K73" s="6" t="s">
        <v>222</v>
      </c>
      <c r="L73" s="6" t="s">
        <v>79</v>
      </c>
      <c r="M73" s="6" t="s">
        <v>80</v>
      </c>
      <c r="N73" s="6">
        <v>0.98980000000000001</v>
      </c>
      <c r="O73" s="6"/>
      <c r="P73" s="6"/>
      <c r="Q73" s="7"/>
    </row>
    <row r="74" spans="6:17" x14ac:dyDescent="0.2">
      <c r="I74" s="5" t="s">
        <v>83</v>
      </c>
      <c r="J74" s="6">
        <v>2.6179999999999999</v>
      </c>
      <c r="K74" s="6" t="s">
        <v>223</v>
      </c>
      <c r="L74" s="6" t="s">
        <v>47</v>
      </c>
      <c r="M74" s="6" t="s">
        <v>46</v>
      </c>
      <c r="N74" s="6">
        <v>5.4000000000000003E-3</v>
      </c>
      <c r="O74" s="6"/>
      <c r="P74" s="6"/>
      <c r="Q74" s="7"/>
    </row>
    <row r="75" spans="6:17" x14ac:dyDescent="0.2">
      <c r="I75" s="5"/>
      <c r="J75" s="6"/>
      <c r="K75" s="6"/>
      <c r="L75" s="6"/>
      <c r="M75" s="6"/>
      <c r="N75" s="6"/>
      <c r="O75" s="6"/>
      <c r="P75" s="6"/>
      <c r="Q75" s="7"/>
    </row>
    <row r="76" spans="6:17" x14ac:dyDescent="0.2">
      <c r="F76" s="11" t="s">
        <v>175</v>
      </c>
      <c r="I76" s="11" t="s">
        <v>176</v>
      </c>
      <c r="J76" s="6"/>
      <c r="K76" s="6"/>
      <c r="L76" s="6"/>
      <c r="M76" s="6"/>
      <c r="N76" s="6"/>
      <c r="O76" s="6"/>
      <c r="P76" s="6"/>
      <c r="Q76" s="7"/>
    </row>
    <row r="77" spans="6:17" x14ac:dyDescent="0.2">
      <c r="F77" s="11" t="s">
        <v>176</v>
      </c>
      <c r="I77" s="5" t="s">
        <v>77</v>
      </c>
      <c r="J77" s="6">
        <v>-2.08</v>
      </c>
      <c r="K77" s="6" t="s">
        <v>224</v>
      </c>
      <c r="L77" s="6" t="s">
        <v>79</v>
      </c>
      <c r="M77" s="6" t="s">
        <v>80</v>
      </c>
      <c r="N77" s="6">
        <v>6.0499999999999998E-2</v>
      </c>
      <c r="O77" s="6"/>
      <c r="P77" s="6"/>
      <c r="Q77" s="7"/>
    </row>
    <row r="78" spans="6:17" x14ac:dyDescent="0.2">
      <c r="F78" s="11" t="s">
        <v>177</v>
      </c>
      <c r="I78" s="5" t="s">
        <v>81</v>
      </c>
      <c r="J78" s="6">
        <v>0.46589999999999998</v>
      </c>
      <c r="K78" s="6" t="s">
        <v>225</v>
      </c>
      <c r="L78" s="6" t="s">
        <v>79</v>
      </c>
      <c r="M78" s="6" t="s">
        <v>80</v>
      </c>
      <c r="N78" s="6">
        <v>0.86680000000000001</v>
      </c>
      <c r="O78" s="6"/>
      <c r="P78" s="6"/>
      <c r="Q78" s="7"/>
    </row>
    <row r="79" spans="6:17" x14ac:dyDescent="0.2">
      <c r="F79" s="11" t="s">
        <v>178</v>
      </c>
      <c r="I79" s="5" t="s">
        <v>83</v>
      </c>
      <c r="J79" s="6">
        <v>2.5449999999999999</v>
      </c>
      <c r="K79" s="6" t="s">
        <v>226</v>
      </c>
      <c r="L79" s="6" t="s">
        <v>47</v>
      </c>
      <c r="M79" s="6" t="s">
        <v>46</v>
      </c>
      <c r="N79" s="6">
        <v>7.1999999999999998E-3</v>
      </c>
      <c r="O79" s="6"/>
      <c r="P79" s="6"/>
      <c r="Q79" s="7"/>
    </row>
    <row r="80" spans="6:17" x14ac:dyDescent="0.2">
      <c r="F80" s="11" t="s">
        <v>179</v>
      </c>
      <c r="I80" s="5"/>
      <c r="J80" s="6"/>
      <c r="K80" s="6"/>
      <c r="L80" s="6"/>
      <c r="M80" s="6"/>
      <c r="N80" s="6"/>
      <c r="O80" s="6"/>
      <c r="P80" s="6"/>
      <c r="Q80" s="7"/>
    </row>
    <row r="81" spans="6:17" x14ac:dyDescent="0.2">
      <c r="F81" s="11" t="s">
        <v>180</v>
      </c>
      <c r="I81" s="11" t="s">
        <v>177</v>
      </c>
      <c r="J81" s="6"/>
      <c r="K81" s="6"/>
      <c r="L81" s="6"/>
      <c r="M81" s="6"/>
      <c r="N81" s="6"/>
      <c r="O81" s="6"/>
      <c r="P81" s="6"/>
      <c r="Q81" s="7"/>
    </row>
    <row r="82" spans="6:17" x14ac:dyDescent="0.2">
      <c r="I82" s="5" t="s">
        <v>77</v>
      </c>
      <c r="J82" s="6">
        <v>-2.5510000000000002</v>
      </c>
      <c r="K82" s="6" t="s">
        <v>227</v>
      </c>
      <c r="L82" s="6" t="s">
        <v>47</v>
      </c>
      <c r="M82" s="6" t="s">
        <v>112</v>
      </c>
      <c r="N82" s="6">
        <v>1.5100000000000001E-2</v>
      </c>
      <c r="O82" s="6"/>
      <c r="P82" s="6"/>
      <c r="Q82" s="7"/>
    </row>
    <row r="83" spans="6:17" x14ac:dyDescent="0.2">
      <c r="I83" s="5" t="s">
        <v>81</v>
      </c>
      <c r="J83" s="6">
        <v>0.1852</v>
      </c>
      <c r="K83" s="6" t="s">
        <v>228</v>
      </c>
      <c r="L83" s="6" t="s">
        <v>79</v>
      </c>
      <c r="M83" s="6" t="s">
        <v>80</v>
      </c>
      <c r="N83" s="6">
        <v>0.97760000000000002</v>
      </c>
      <c r="O83" s="6"/>
      <c r="P83" s="6"/>
      <c r="Q83" s="7"/>
    </row>
    <row r="84" spans="6:17" x14ac:dyDescent="0.2">
      <c r="I84" s="5" t="s">
        <v>83</v>
      </c>
      <c r="J84" s="6">
        <v>2.7360000000000002</v>
      </c>
      <c r="K84" s="6" t="s">
        <v>229</v>
      </c>
      <c r="L84" s="6" t="s">
        <v>47</v>
      </c>
      <c r="M84" s="6" t="s">
        <v>46</v>
      </c>
      <c r="N84" s="6">
        <v>3.3999999999999998E-3</v>
      </c>
      <c r="O84" s="6"/>
      <c r="P84" s="6"/>
      <c r="Q84" s="7"/>
    </row>
    <row r="85" spans="6:17" x14ac:dyDescent="0.2">
      <c r="I85" s="5"/>
      <c r="J85" s="6"/>
      <c r="K85" s="6"/>
      <c r="L85" s="6"/>
      <c r="M85" s="6"/>
      <c r="N85" s="6"/>
      <c r="O85" s="6"/>
      <c r="P85" s="6"/>
      <c r="Q85" s="7"/>
    </row>
    <row r="86" spans="6:17" x14ac:dyDescent="0.2">
      <c r="I86" s="11" t="s">
        <v>178</v>
      </c>
      <c r="J86" s="6"/>
      <c r="K86" s="6"/>
      <c r="L86" s="6"/>
      <c r="M86" s="6"/>
      <c r="N86" s="6"/>
      <c r="O86" s="6"/>
      <c r="P86" s="6"/>
      <c r="Q86" s="7"/>
    </row>
    <row r="87" spans="6:17" x14ac:dyDescent="0.2">
      <c r="I87" s="5" t="s">
        <v>77</v>
      </c>
      <c r="J87" s="6">
        <v>-2.2530000000000001</v>
      </c>
      <c r="K87" s="6" t="s">
        <v>230</v>
      </c>
      <c r="L87" s="6" t="s">
        <v>47</v>
      </c>
      <c r="M87" s="6" t="s">
        <v>112</v>
      </c>
      <c r="N87" s="6">
        <v>3.7400000000000003E-2</v>
      </c>
      <c r="O87" s="6"/>
      <c r="P87" s="6"/>
      <c r="Q87" s="7"/>
    </row>
    <row r="88" spans="6:17" x14ac:dyDescent="0.2">
      <c r="I88" s="5" t="s">
        <v>81</v>
      </c>
      <c r="J88" s="6">
        <v>0.61929999999999996</v>
      </c>
      <c r="K88" s="6" t="s">
        <v>231</v>
      </c>
      <c r="L88" s="6" t="s">
        <v>79</v>
      </c>
      <c r="M88" s="6" t="s">
        <v>80</v>
      </c>
      <c r="N88" s="6">
        <v>0.77690000000000003</v>
      </c>
      <c r="O88" s="6"/>
      <c r="P88" s="6"/>
      <c r="Q88" s="7"/>
    </row>
    <row r="89" spans="6:17" x14ac:dyDescent="0.2">
      <c r="I89" s="5" t="s">
        <v>83</v>
      </c>
      <c r="J89" s="6">
        <v>2.8730000000000002</v>
      </c>
      <c r="K89" s="6" t="s">
        <v>232</v>
      </c>
      <c r="L89" s="6" t="s">
        <v>47</v>
      </c>
      <c r="M89" s="6" t="s">
        <v>46</v>
      </c>
      <c r="N89" s="6">
        <v>1.9E-3</v>
      </c>
      <c r="O89" s="6"/>
      <c r="P89" s="6"/>
      <c r="Q89" s="7"/>
    </row>
    <row r="90" spans="6:17" x14ac:dyDescent="0.2">
      <c r="I90" s="5"/>
      <c r="J90" s="6"/>
      <c r="K90" s="6"/>
      <c r="L90" s="6"/>
      <c r="M90" s="6"/>
      <c r="N90" s="6"/>
      <c r="O90" s="6"/>
      <c r="P90" s="6"/>
      <c r="Q90" s="7"/>
    </row>
    <row r="91" spans="6:17" x14ac:dyDescent="0.2">
      <c r="I91" s="11" t="s">
        <v>179</v>
      </c>
      <c r="J91" s="6"/>
      <c r="K91" s="6"/>
      <c r="L91" s="6"/>
      <c r="M91" s="6"/>
      <c r="N91" s="6"/>
      <c r="O91" s="6"/>
      <c r="P91" s="6"/>
      <c r="Q91" s="7"/>
    </row>
    <row r="92" spans="6:17" x14ac:dyDescent="0.2">
      <c r="I92" s="5" t="s">
        <v>77</v>
      </c>
      <c r="J92" s="6">
        <v>-2.9420000000000002</v>
      </c>
      <c r="K92" s="6" t="s">
        <v>233</v>
      </c>
      <c r="L92" s="6" t="s">
        <v>47</v>
      </c>
      <c r="M92" s="6" t="s">
        <v>46</v>
      </c>
      <c r="N92" s="6">
        <v>3.8999999999999998E-3</v>
      </c>
      <c r="O92" s="6"/>
      <c r="P92" s="6"/>
      <c r="Q92" s="7"/>
    </row>
    <row r="93" spans="6:17" x14ac:dyDescent="0.2">
      <c r="I93" s="5" t="s">
        <v>81</v>
      </c>
      <c r="J93" s="6">
        <v>-0.1057</v>
      </c>
      <c r="K93" s="6" t="s">
        <v>234</v>
      </c>
      <c r="L93" s="6" t="s">
        <v>79</v>
      </c>
      <c r="M93" s="6" t="s">
        <v>80</v>
      </c>
      <c r="N93" s="6">
        <v>0.99270000000000003</v>
      </c>
      <c r="O93" s="6"/>
      <c r="P93" s="6"/>
      <c r="Q93" s="7"/>
    </row>
    <row r="94" spans="6:17" x14ac:dyDescent="0.2">
      <c r="I94" s="5" t="s">
        <v>83</v>
      </c>
      <c r="J94" s="6">
        <v>2.8359999999999999</v>
      </c>
      <c r="K94" s="6" t="s">
        <v>235</v>
      </c>
      <c r="L94" s="6" t="s">
        <v>47</v>
      </c>
      <c r="M94" s="6" t="s">
        <v>46</v>
      </c>
      <c r="N94" s="6">
        <v>2.3E-3</v>
      </c>
      <c r="O94" s="6"/>
      <c r="P94" s="6"/>
      <c r="Q94" s="7"/>
    </row>
    <row r="95" spans="6:17" x14ac:dyDescent="0.2">
      <c r="I95" s="5"/>
      <c r="J95" s="6"/>
      <c r="K95" s="6"/>
      <c r="L95" s="6"/>
      <c r="M95" s="6"/>
      <c r="N95" s="6"/>
      <c r="O95" s="6"/>
      <c r="P95" s="6"/>
      <c r="Q95" s="7"/>
    </row>
    <row r="96" spans="6:17" x14ac:dyDescent="0.2">
      <c r="I96" s="11" t="s">
        <v>180</v>
      </c>
      <c r="J96" s="6"/>
      <c r="K96" s="6"/>
      <c r="L96" s="6"/>
      <c r="M96" s="6"/>
      <c r="N96" s="6"/>
      <c r="O96" s="6"/>
      <c r="P96" s="6"/>
      <c r="Q96" s="7"/>
    </row>
    <row r="97" spans="9:17" x14ac:dyDescent="0.2">
      <c r="I97" s="5" t="s">
        <v>77</v>
      </c>
      <c r="J97" s="6">
        <v>-3.21</v>
      </c>
      <c r="K97" s="6" t="s">
        <v>236</v>
      </c>
      <c r="L97" s="6" t="s">
        <v>47</v>
      </c>
      <c r="M97" s="6" t="s">
        <v>46</v>
      </c>
      <c r="N97" s="6">
        <v>1.4E-3</v>
      </c>
      <c r="O97" s="6"/>
      <c r="P97" s="6"/>
      <c r="Q97" s="7"/>
    </row>
    <row r="98" spans="9:17" x14ac:dyDescent="0.2">
      <c r="I98" s="5" t="s">
        <v>81</v>
      </c>
      <c r="J98" s="6">
        <v>-0.2011</v>
      </c>
      <c r="K98" s="6" t="s">
        <v>237</v>
      </c>
      <c r="L98" s="6" t="s">
        <v>79</v>
      </c>
      <c r="M98" s="6" t="s">
        <v>80</v>
      </c>
      <c r="N98" s="6">
        <v>0.97370000000000001</v>
      </c>
      <c r="O98" s="6"/>
      <c r="P98" s="6"/>
      <c r="Q98" s="7"/>
    </row>
    <row r="99" spans="9:17" x14ac:dyDescent="0.2">
      <c r="I99" s="5" t="s">
        <v>83</v>
      </c>
      <c r="J99" s="6">
        <v>3.0089999999999999</v>
      </c>
      <c r="K99" s="6" t="s">
        <v>238</v>
      </c>
      <c r="L99" s="6" t="s">
        <v>47</v>
      </c>
      <c r="M99" s="6" t="s">
        <v>46</v>
      </c>
      <c r="N99" s="6">
        <v>1.1000000000000001E-3</v>
      </c>
      <c r="O99" s="6"/>
      <c r="P99" s="6"/>
      <c r="Q99" s="7"/>
    </row>
    <row r="100" spans="9:17" x14ac:dyDescent="0.2">
      <c r="I100" s="5"/>
      <c r="J100" s="6"/>
      <c r="K100" s="6"/>
      <c r="L100" s="6"/>
      <c r="M100" s="6"/>
      <c r="N100" s="6"/>
      <c r="O100" s="6"/>
      <c r="P100" s="6"/>
      <c r="Q100" s="7"/>
    </row>
    <row r="101" spans="9:17" x14ac:dyDescent="0.2">
      <c r="I101" s="5"/>
      <c r="J101" s="6"/>
      <c r="K101" s="6"/>
      <c r="L101" s="6"/>
      <c r="M101" s="6"/>
      <c r="N101" s="6"/>
      <c r="O101" s="6"/>
      <c r="P101" s="6"/>
      <c r="Q101" s="7"/>
    </row>
    <row r="102" spans="9:17" x14ac:dyDescent="0.2">
      <c r="I102" s="5" t="s">
        <v>156</v>
      </c>
      <c r="J102" s="6" t="s">
        <v>157</v>
      </c>
      <c r="K102" s="6" t="s">
        <v>158</v>
      </c>
      <c r="L102" s="6" t="s">
        <v>71</v>
      </c>
      <c r="M102" s="6" t="s">
        <v>159</v>
      </c>
      <c r="N102" s="6" t="s">
        <v>160</v>
      </c>
      <c r="O102" s="6" t="s">
        <v>161</v>
      </c>
      <c r="P102" s="6" t="s">
        <v>162</v>
      </c>
      <c r="Q102" s="7" t="s">
        <v>54</v>
      </c>
    </row>
    <row r="103" spans="9:17" x14ac:dyDescent="0.2">
      <c r="I103" s="5"/>
      <c r="J103" s="6"/>
      <c r="K103" s="6"/>
      <c r="L103" s="6"/>
      <c r="M103" s="6"/>
      <c r="N103" s="6"/>
      <c r="O103" s="6"/>
      <c r="P103" s="6"/>
      <c r="Q103" s="7"/>
    </row>
    <row r="104" spans="9:17" x14ac:dyDescent="0.2">
      <c r="I104" s="5" t="s">
        <v>76</v>
      </c>
      <c r="J104" s="6"/>
      <c r="K104" s="6"/>
      <c r="L104" s="6"/>
      <c r="M104" s="6"/>
      <c r="N104" s="6"/>
      <c r="O104" s="6"/>
      <c r="P104" s="6"/>
      <c r="Q104" s="7"/>
    </row>
    <row r="105" spans="9:17" x14ac:dyDescent="0.2">
      <c r="I105" s="5" t="s">
        <v>77</v>
      </c>
      <c r="J105" s="6">
        <v>9.125</v>
      </c>
      <c r="K105" s="6">
        <v>8.3000000000000007</v>
      </c>
      <c r="L105" s="6">
        <v>0.82499999999999996</v>
      </c>
      <c r="M105" s="6">
        <v>0.91449999999999998</v>
      </c>
      <c r="N105" s="6">
        <v>8</v>
      </c>
      <c r="O105" s="6">
        <v>11</v>
      </c>
      <c r="P105" s="6">
        <v>1.276</v>
      </c>
      <c r="Q105" s="7">
        <v>486</v>
      </c>
    </row>
    <row r="106" spans="9:17" x14ac:dyDescent="0.2">
      <c r="I106" s="5" t="s">
        <v>81</v>
      </c>
      <c r="J106" s="6">
        <v>9.125</v>
      </c>
      <c r="K106" s="6">
        <v>8.9819999999999993</v>
      </c>
      <c r="L106" s="6">
        <v>0.14319999999999999</v>
      </c>
      <c r="M106" s="6">
        <v>0.91449999999999998</v>
      </c>
      <c r="N106" s="6">
        <v>8</v>
      </c>
      <c r="O106" s="6">
        <v>11</v>
      </c>
      <c r="P106" s="6">
        <v>0.22140000000000001</v>
      </c>
      <c r="Q106" s="7">
        <v>486</v>
      </c>
    </row>
    <row r="107" spans="9:17" x14ac:dyDescent="0.2">
      <c r="I107" s="5" t="s">
        <v>83</v>
      </c>
      <c r="J107" s="6">
        <v>8.3000000000000007</v>
      </c>
      <c r="K107" s="6">
        <v>8.9819999999999993</v>
      </c>
      <c r="L107" s="6">
        <v>-0.68179999999999996</v>
      </c>
      <c r="M107" s="6">
        <v>0.83919999999999995</v>
      </c>
      <c r="N107" s="6">
        <v>11</v>
      </c>
      <c r="O107" s="6">
        <v>11</v>
      </c>
      <c r="P107" s="6">
        <v>1.149</v>
      </c>
      <c r="Q107" s="7">
        <v>486</v>
      </c>
    </row>
    <row r="108" spans="9:17" x14ac:dyDescent="0.2">
      <c r="I108" s="5"/>
      <c r="J108" s="6"/>
      <c r="K108" s="6"/>
      <c r="L108" s="6"/>
      <c r="M108" s="6"/>
      <c r="N108" s="6"/>
      <c r="O108" s="6"/>
      <c r="P108" s="6"/>
      <c r="Q108" s="7"/>
    </row>
    <row r="109" spans="9:17" x14ac:dyDescent="0.2">
      <c r="I109" s="5" t="s">
        <v>86</v>
      </c>
      <c r="J109" s="6"/>
      <c r="K109" s="6"/>
      <c r="L109" s="6"/>
      <c r="M109" s="6"/>
      <c r="N109" s="6"/>
      <c r="O109" s="6"/>
      <c r="P109" s="6"/>
      <c r="Q109" s="7"/>
    </row>
    <row r="110" spans="9:17" x14ac:dyDescent="0.2">
      <c r="I110" s="5" t="s">
        <v>77</v>
      </c>
      <c r="J110" s="6">
        <v>15.4</v>
      </c>
      <c r="K110" s="6">
        <v>14.53</v>
      </c>
      <c r="L110" s="6">
        <v>0.87270000000000003</v>
      </c>
      <c r="M110" s="6">
        <v>0.91449999999999998</v>
      </c>
      <c r="N110" s="6">
        <v>8</v>
      </c>
      <c r="O110" s="6">
        <v>11</v>
      </c>
      <c r="P110" s="6">
        <v>1.35</v>
      </c>
      <c r="Q110" s="7">
        <v>486</v>
      </c>
    </row>
    <row r="111" spans="9:17" x14ac:dyDescent="0.2">
      <c r="I111" s="5" t="s">
        <v>81</v>
      </c>
      <c r="J111" s="6">
        <v>15.4</v>
      </c>
      <c r="K111" s="6">
        <v>15.14</v>
      </c>
      <c r="L111" s="6">
        <v>0.2636</v>
      </c>
      <c r="M111" s="6">
        <v>0.91449999999999998</v>
      </c>
      <c r="N111" s="6">
        <v>8</v>
      </c>
      <c r="O111" s="6">
        <v>11</v>
      </c>
      <c r="P111" s="6">
        <v>0.40770000000000001</v>
      </c>
      <c r="Q111" s="7">
        <v>486</v>
      </c>
    </row>
    <row r="112" spans="9:17" x14ac:dyDescent="0.2">
      <c r="I112" s="5" t="s">
        <v>83</v>
      </c>
      <c r="J112" s="6">
        <v>14.53</v>
      </c>
      <c r="K112" s="6">
        <v>15.14</v>
      </c>
      <c r="L112" s="6">
        <v>-0.60909999999999997</v>
      </c>
      <c r="M112" s="6">
        <v>0.83919999999999995</v>
      </c>
      <c r="N112" s="6">
        <v>11</v>
      </c>
      <c r="O112" s="6">
        <v>11</v>
      </c>
      <c r="P112" s="6">
        <v>1.026</v>
      </c>
      <c r="Q112" s="7">
        <v>486</v>
      </c>
    </row>
    <row r="113" spans="9:17" x14ac:dyDescent="0.2">
      <c r="I113" s="5"/>
      <c r="J113" s="6"/>
      <c r="K113" s="6"/>
      <c r="L113" s="6"/>
      <c r="M113" s="6"/>
      <c r="N113" s="6"/>
      <c r="O113" s="6"/>
      <c r="P113" s="6"/>
      <c r="Q113" s="7"/>
    </row>
    <row r="114" spans="9:17" x14ac:dyDescent="0.2">
      <c r="I114" s="5" t="s">
        <v>90</v>
      </c>
      <c r="J114" s="6"/>
      <c r="K114" s="6"/>
      <c r="L114" s="6"/>
      <c r="M114" s="6"/>
      <c r="N114" s="6"/>
      <c r="O114" s="6"/>
      <c r="P114" s="6"/>
      <c r="Q114" s="7"/>
    </row>
    <row r="115" spans="9:17" x14ac:dyDescent="0.2">
      <c r="I115" s="5" t="s">
        <v>77</v>
      </c>
      <c r="J115" s="6">
        <v>19.93</v>
      </c>
      <c r="K115" s="6">
        <v>19.850000000000001</v>
      </c>
      <c r="L115" s="6">
        <v>7.9549999999999996E-2</v>
      </c>
      <c r="M115" s="6">
        <v>0.91449999999999998</v>
      </c>
      <c r="N115" s="6">
        <v>8</v>
      </c>
      <c r="O115" s="6">
        <v>11</v>
      </c>
      <c r="P115" s="6">
        <v>0.123</v>
      </c>
      <c r="Q115" s="7">
        <v>486</v>
      </c>
    </row>
    <row r="116" spans="9:17" x14ac:dyDescent="0.2">
      <c r="I116" s="5" t="s">
        <v>81</v>
      </c>
      <c r="J116" s="6">
        <v>19.93</v>
      </c>
      <c r="K116" s="6">
        <v>19.68</v>
      </c>
      <c r="L116" s="6">
        <v>0.2432</v>
      </c>
      <c r="M116" s="6">
        <v>0.91449999999999998</v>
      </c>
      <c r="N116" s="6">
        <v>8</v>
      </c>
      <c r="O116" s="6">
        <v>11</v>
      </c>
      <c r="P116" s="6">
        <v>0.37609999999999999</v>
      </c>
      <c r="Q116" s="7">
        <v>486</v>
      </c>
    </row>
    <row r="117" spans="9:17" x14ac:dyDescent="0.2">
      <c r="I117" s="5" t="s">
        <v>83</v>
      </c>
      <c r="J117" s="6">
        <v>19.850000000000001</v>
      </c>
      <c r="K117" s="6">
        <v>19.68</v>
      </c>
      <c r="L117" s="6">
        <v>0.1636</v>
      </c>
      <c r="M117" s="6">
        <v>0.83919999999999995</v>
      </c>
      <c r="N117" s="6">
        <v>11</v>
      </c>
      <c r="O117" s="6">
        <v>11</v>
      </c>
      <c r="P117" s="6">
        <v>0.27579999999999999</v>
      </c>
      <c r="Q117" s="7">
        <v>486</v>
      </c>
    </row>
    <row r="118" spans="9:17" x14ac:dyDescent="0.2">
      <c r="I118" s="5"/>
      <c r="J118" s="6"/>
      <c r="K118" s="6"/>
      <c r="L118" s="6"/>
      <c r="M118" s="6"/>
      <c r="N118" s="6"/>
      <c r="O118" s="6"/>
      <c r="P118" s="6"/>
      <c r="Q118" s="7"/>
    </row>
    <row r="119" spans="9:17" x14ac:dyDescent="0.2">
      <c r="I119" s="5" t="s">
        <v>94</v>
      </c>
      <c r="J119" s="6"/>
      <c r="K119" s="6"/>
      <c r="L119" s="6"/>
      <c r="M119" s="6"/>
      <c r="N119" s="6"/>
      <c r="O119" s="6"/>
      <c r="P119" s="6"/>
      <c r="Q119" s="7"/>
    </row>
    <row r="120" spans="9:17" x14ac:dyDescent="0.2">
      <c r="I120" s="5" t="s">
        <v>77</v>
      </c>
      <c r="J120" s="6">
        <v>21.24</v>
      </c>
      <c r="K120" s="6">
        <v>22.43</v>
      </c>
      <c r="L120" s="6">
        <v>-1.19</v>
      </c>
      <c r="M120" s="6">
        <v>0.91449999999999998</v>
      </c>
      <c r="N120" s="6">
        <v>8</v>
      </c>
      <c r="O120" s="6">
        <v>11</v>
      </c>
      <c r="P120" s="6">
        <v>1.84</v>
      </c>
      <c r="Q120" s="7">
        <v>486</v>
      </c>
    </row>
    <row r="121" spans="9:17" x14ac:dyDescent="0.2">
      <c r="I121" s="5" t="s">
        <v>81</v>
      </c>
      <c r="J121" s="6">
        <v>21.24</v>
      </c>
      <c r="K121" s="6">
        <v>21.47</v>
      </c>
      <c r="L121" s="6">
        <v>-0.23519999999999999</v>
      </c>
      <c r="M121" s="6">
        <v>0.91449999999999998</v>
      </c>
      <c r="N121" s="6">
        <v>8</v>
      </c>
      <c r="O121" s="6">
        <v>11</v>
      </c>
      <c r="P121" s="6">
        <v>0.36380000000000001</v>
      </c>
      <c r="Q121" s="7">
        <v>486</v>
      </c>
    </row>
    <row r="122" spans="9:17" x14ac:dyDescent="0.2">
      <c r="I122" s="5" t="s">
        <v>83</v>
      </c>
      <c r="J122" s="6">
        <v>22.43</v>
      </c>
      <c r="K122" s="6">
        <v>21.47</v>
      </c>
      <c r="L122" s="6">
        <v>0.95450000000000002</v>
      </c>
      <c r="M122" s="6">
        <v>0.83919999999999995</v>
      </c>
      <c r="N122" s="6">
        <v>11</v>
      </c>
      <c r="O122" s="6">
        <v>11</v>
      </c>
      <c r="P122" s="6">
        <v>1.609</v>
      </c>
      <c r="Q122" s="7">
        <v>486</v>
      </c>
    </row>
    <row r="123" spans="9:17" x14ac:dyDescent="0.2">
      <c r="I123" s="5"/>
      <c r="J123" s="6"/>
      <c r="K123" s="6"/>
      <c r="L123" s="6"/>
      <c r="M123" s="6"/>
      <c r="N123" s="6"/>
      <c r="O123" s="6"/>
      <c r="P123" s="6"/>
      <c r="Q123" s="7"/>
    </row>
    <row r="124" spans="9:17" x14ac:dyDescent="0.2">
      <c r="I124" s="5" t="s">
        <v>98</v>
      </c>
      <c r="J124" s="6"/>
      <c r="K124" s="6"/>
      <c r="L124" s="6"/>
      <c r="M124" s="6"/>
      <c r="N124" s="6"/>
      <c r="O124" s="6"/>
      <c r="P124" s="6"/>
      <c r="Q124" s="7"/>
    </row>
    <row r="125" spans="9:17" x14ac:dyDescent="0.2">
      <c r="I125" s="5" t="s">
        <v>77</v>
      </c>
      <c r="J125" s="6">
        <v>22.59</v>
      </c>
      <c r="K125" s="6">
        <v>24.25</v>
      </c>
      <c r="L125" s="6">
        <v>-1.667</v>
      </c>
      <c r="M125" s="6">
        <v>0.91449999999999998</v>
      </c>
      <c r="N125" s="6">
        <v>8</v>
      </c>
      <c r="O125" s="6">
        <v>11</v>
      </c>
      <c r="P125" s="6">
        <v>2.5779999999999998</v>
      </c>
      <c r="Q125" s="7">
        <v>486</v>
      </c>
    </row>
    <row r="126" spans="9:17" x14ac:dyDescent="0.2">
      <c r="I126" s="5" t="s">
        <v>81</v>
      </c>
      <c r="J126" s="6">
        <v>22.59</v>
      </c>
      <c r="K126" s="6">
        <v>23.05</v>
      </c>
      <c r="L126" s="6">
        <v>-0.46700000000000003</v>
      </c>
      <c r="M126" s="6">
        <v>0.91449999999999998</v>
      </c>
      <c r="N126" s="6">
        <v>8</v>
      </c>
      <c r="O126" s="6">
        <v>11</v>
      </c>
      <c r="P126" s="6">
        <v>0.72230000000000005</v>
      </c>
      <c r="Q126" s="7">
        <v>486</v>
      </c>
    </row>
    <row r="127" spans="9:17" x14ac:dyDescent="0.2">
      <c r="I127" s="5" t="s">
        <v>83</v>
      </c>
      <c r="J127" s="6">
        <v>24.25</v>
      </c>
      <c r="K127" s="6">
        <v>23.05</v>
      </c>
      <c r="L127" s="6">
        <v>1.2</v>
      </c>
      <c r="M127" s="6">
        <v>0.83919999999999995</v>
      </c>
      <c r="N127" s="6">
        <v>11</v>
      </c>
      <c r="O127" s="6">
        <v>11</v>
      </c>
      <c r="P127" s="6">
        <v>2.0219999999999998</v>
      </c>
      <c r="Q127" s="7">
        <v>486</v>
      </c>
    </row>
    <row r="128" spans="9:17" x14ac:dyDescent="0.2">
      <c r="I128" s="5"/>
      <c r="J128" s="6"/>
      <c r="K128" s="6"/>
      <c r="L128" s="6"/>
      <c r="M128" s="6"/>
      <c r="N128" s="6"/>
      <c r="O128" s="6"/>
      <c r="P128" s="6"/>
      <c r="Q128" s="7"/>
    </row>
    <row r="129" spans="9:17" x14ac:dyDescent="0.2">
      <c r="I129" s="5" t="s">
        <v>102</v>
      </c>
      <c r="J129" s="6"/>
      <c r="K129" s="6"/>
      <c r="L129" s="6"/>
      <c r="M129" s="6"/>
      <c r="N129" s="6"/>
      <c r="O129" s="6"/>
      <c r="P129" s="6"/>
      <c r="Q129" s="7"/>
    </row>
    <row r="130" spans="9:17" x14ac:dyDescent="0.2">
      <c r="I130" s="5" t="s">
        <v>77</v>
      </c>
      <c r="J130" s="6">
        <v>23.04</v>
      </c>
      <c r="K130" s="6">
        <v>25.14</v>
      </c>
      <c r="L130" s="6">
        <v>-2.0990000000000002</v>
      </c>
      <c r="M130" s="6">
        <v>0.91449999999999998</v>
      </c>
      <c r="N130" s="6">
        <v>8</v>
      </c>
      <c r="O130" s="6">
        <v>11</v>
      </c>
      <c r="P130" s="6">
        <v>3.246</v>
      </c>
      <c r="Q130" s="7">
        <v>486</v>
      </c>
    </row>
    <row r="131" spans="9:17" x14ac:dyDescent="0.2">
      <c r="I131" s="5" t="s">
        <v>81</v>
      </c>
      <c r="J131" s="6">
        <v>23.04</v>
      </c>
      <c r="K131" s="6">
        <v>23.85</v>
      </c>
      <c r="L131" s="6">
        <v>-0.80800000000000005</v>
      </c>
      <c r="M131" s="6">
        <v>0.91449999999999998</v>
      </c>
      <c r="N131" s="6">
        <v>8</v>
      </c>
      <c r="O131" s="6">
        <v>11</v>
      </c>
      <c r="P131" s="6">
        <v>1.2490000000000001</v>
      </c>
      <c r="Q131" s="7">
        <v>486</v>
      </c>
    </row>
    <row r="132" spans="9:17" x14ac:dyDescent="0.2">
      <c r="I132" s="5" t="s">
        <v>83</v>
      </c>
      <c r="J132" s="6">
        <v>25.14</v>
      </c>
      <c r="K132" s="6">
        <v>23.85</v>
      </c>
      <c r="L132" s="6">
        <v>1.2909999999999999</v>
      </c>
      <c r="M132" s="6">
        <v>0.83919999999999995</v>
      </c>
      <c r="N132" s="6">
        <v>11</v>
      </c>
      <c r="O132" s="6">
        <v>11</v>
      </c>
      <c r="P132" s="6">
        <v>2.1749999999999998</v>
      </c>
      <c r="Q132" s="7">
        <v>486</v>
      </c>
    </row>
    <row r="133" spans="9:17" x14ac:dyDescent="0.2">
      <c r="I133" s="5"/>
      <c r="J133" s="6"/>
      <c r="K133" s="6"/>
      <c r="L133" s="6"/>
      <c r="M133" s="6"/>
      <c r="N133" s="6"/>
      <c r="O133" s="6"/>
      <c r="P133" s="6"/>
      <c r="Q133" s="7"/>
    </row>
    <row r="134" spans="9:17" x14ac:dyDescent="0.2">
      <c r="I134" s="5" t="s">
        <v>106</v>
      </c>
      <c r="J134" s="6"/>
      <c r="K134" s="6"/>
      <c r="L134" s="6"/>
      <c r="M134" s="6"/>
      <c r="N134" s="6"/>
      <c r="O134" s="6"/>
      <c r="P134" s="6"/>
      <c r="Q134" s="7"/>
    </row>
    <row r="135" spans="9:17" x14ac:dyDescent="0.2">
      <c r="I135" s="5" t="s">
        <v>77</v>
      </c>
      <c r="J135" s="6">
        <v>23.75</v>
      </c>
      <c r="K135" s="6">
        <v>26.12</v>
      </c>
      <c r="L135" s="6">
        <v>-2.3679999999999999</v>
      </c>
      <c r="M135" s="6">
        <v>0.91449999999999998</v>
      </c>
      <c r="N135" s="6">
        <v>8</v>
      </c>
      <c r="O135" s="6">
        <v>11</v>
      </c>
      <c r="P135" s="6">
        <v>3.6619999999999999</v>
      </c>
      <c r="Q135" s="7">
        <v>486</v>
      </c>
    </row>
    <row r="136" spans="9:17" x14ac:dyDescent="0.2">
      <c r="I136" s="5" t="s">
        <v>81</v>
      </c>
      <c r="J136" s="6">
        <v>23.75</v>
      </c>
      <c r="K136" s="6">
        <v>24.88</v>
      </c>
      <c r="L136" s="6">
        <v>-1.1319999999999999</v>
      </c>
      <c r="M136" s="6">
        <v>0.91449999999999998</v>
      </c>
      <c r="N136" s="6">
        <v>8</v>
      </c>
      <c r="O136" s="6">
        <v>11</v>
      </c>
      <c r="P136" s="6">
        <v>1.75</v>
      </c>
      <c r="Q136" s="7">
        <v>486</v>
      </c>
    </row>
    <row r="137" spans="9:17" x14ac:dyDescent="0.2">
      <c r="I137" s="5" t="s">
        <v>83</v>
      </c>
      <c r="J137" s="6">
        <v>26.12</v>
      </c>
      <c r="K137" s="6">
        <v>24.88</v>
      </c>
      <c r="L137" s="6">
        <v>1.236</v>
      </c>
      <c r="M137" s="6">
        <v>0.83919999999999995</v>
      </c>
      <c r="N137" s="6">
        <v>11</v>
      </c>
      <c r="O137" s="6">
        <v>11</v>
      </c>
      <c r="P137" s="6">
        <v>2.0840000000000001</v>
      </c>
      <c r="Q137" s="7">
        <v>486</v>
      </c>
    </row>
    <row r="138" spans="9:17" x14ac:dyDescent="0.2">
      <c r="I138" s="5"/>
      <c r="J138" s="6"/>
      <c r="K138" s="6"/>
      <c r="L138" s="6"/>
      <c r="M138" s="6"/>
      <c r="N138" s="6"/>
      <c r="O138" s="6"/>
      <c r="P138" s="6"/>
      <c r="Q138" s="7"/>
    </row>
    <row r="139" spans="9:17" x14ac:dyDescent="0.2">
      <c r="I139" s="5" t="s">
        <v>110</v>
      </c>
      <c r="J139" s="6"/>
      <c r="K139" s="6"/>
      <c r="L139" s="6"/>
      <c r="M139" s="6"/>
      <c r="N139" s="6"/>
      <c r="O139" s="6"/>
      <c r="P139" s="6"/>
      <c r="Q139" s="7"/>
    </row>
    <row r="140" spans="9:17" x14ac:dyDescent="0.2">
      <c r="I140" s="5" t="s">
        <v>77</v>
      </c>
      <c r="J140" s="6">
        <v>25.09</v>
      </c>
      <c r="K140" s="6">
        <v>27.38</v>
      </c>
      <c r="L140" s="6">
        <v>-2.294</v>
      </c>
      <c r="M140" s="6">
        <v>0.91449999999999998</v>
      </c>
      <c r="N140" s="6">
        <v>8</v>
      </c>
      <c r="O140" s="6">
        <v>11</v>
      </c>
      <c r="P140" s="6">
        <v>3.548</v>
      </c>
      <c r="Q140" s="7">
        <v>486</v>
      </c>
    </row>
    <row r="141" spans="9:17" x14ac:dyDescent="0.2">
      <c r="I141" s="5" t="s">
        <v>81</v>
      </c>
      <c r="J141" s="6">
        <v>25.09</v>
      </c>
      <c r="K141" s="6">
        <v>25.65</v>
      </c>
      <c r="L141" s="6">
        <v>-0.56699999999999995</v>
      </c>
      <c r="M141" s="6">
        <v>0.91449999999999998</v>
      </c>
      <c r="N141" s="6">
        <v>8</v>
      </c>
      <c r="O141" s="6">
        <v>11</v>
      </c>
      <c r="P141" s="6">
        <v>0.87690000000000001</v>
      </c>
      <c r="Q141" s="7">
        <v>486</v>
      </c>
    </row>
    <row r="142" spans="9:17" x14ac:dyDescent="0.2">
      <c r="I142" s="5" t="s">
        <v>83</v>
      </c>
      <c r="J142" s="6">
        <v>27.38</v>
      </c>
      <c r="K142" s="6">
        <v>25.65</v>
      </c>
      <c r="L142" s="6">
        <v>1.7270000000000001</v>
      </c>
      <c r="M142" s="6">
        <v>0.83919999999999995</v>
      </c>
      <c r="N142" s="6">
        <v>11</v>
      </c>
      <c r="O142" s="6">
        <v>11</v>
      </c>
      <c r="P142" s="6">
        <v>2.911</v>
      </c>
      <c r="Q142" s="7">
        <v>486</v>
      </c>
    </row>
    <row r="143" spans="9:17" x14ac:dyDescent="0.2">
      <c r="I143" s="5"/>
      <c r="J143" s="6"/>
      <c r="K143" s="6"/>
      <c r="L143" s="6"/>
      <c r="M143" s="6"/>
      <c r="N143" s="6"/>
      <c r="O143" s="6"/>
      <c r="P143" s="6"/>
      <c r="Q143" s="7"/>
    </row>
    <row r="144" spans="9:17" x14ac:dyDescent="0.2">
      <c r="I144" s="5" t="s">
        <v>115</v>
      </c>
      <c r="J144" s="6"/>
      <c r="K144" s="6"/>
      <c r="L144" s="6"/>
      <c r="M144" s="6"/>
      <c r="N144" s="6"/>
      <c r="O144" s="6"/>
      <c r="P144" s="6"/>
      <c r="Q144" s="7"/>
    </row>
    <row r="145" spans="9:17" x14ac:dyDescent="0.2">
      <c r="I145" s="5" t="s">
        <v>77</v>
      </c>
      <c r="J145" s="6">
        <v>25.85</v>
      </c>
      <c r="K145" s="6">
        <v>28.07</v>
      </c>
      <c r="L145" s="6">
        <v>-2.2229999999999999</v>
      </c>
      <c r="M145" s="6">
        <v>0.91449999999999998</v>
      </c>
      <c r="N145" s="6">
        <v>8</v>
      </c>
      <c r="O145" s="6">
        <v>11</v>
      </c>
      <c r="P145" s="6">
        <v>3.4369999999999998</v>
      </c>
      <c r="Q145" s="7">
        <v>486</v>
      </c>
    </row>
    <row r="146" spans="9:17" x14ac:dyDescent="0.2">
      <c r="I146" s="5" t="s">
        <v>81</v>
      </c>
      <c r="J146" s="6">
        <v>25.85</v>
      </c>
      <c r="K146" s="6">
        <v>26.15</v>
      </c>
      <c r="L146" s="6">
        <v>-0.30449999999999999</v>
      </c>
      <c r="M146" s="6">
        <v>0.91449999999999998</v>
      </c>
      <c r="N146" s="6">
        <v>8</v>
      </c>
      <c r="O146" s="6">
        <v>11</v>
      </c>
      <c r="P146" s="6">
        <v>0.47099999999999997</v>
      </c>
      <c r="Q146" s="7">
        <v>486</v>
      </c>
    </row>
    <row r="147" spans="9:17" x14ac:dyDescent="0.2">
      <c r="I147" s="5" t="s">
        <v>83</v>
      </c>
      <c r="J147" s="6">
        <v>28.07</v>
      </c>
      <c r="K147" s="6">
        <v>26.15</v>
      </c>
      <c r="L147" s="6">
        <v>1.9179999999999999</v>
      </c>
      <c r="M147" s="6">
        <v>0.83919999999999995</v>
      </c>
      <c r="N147" s="6">
        <v>11</v>
      </c>
      <c r="O147" s="6">
        <v>11</v>
      </c>
      <c r="P147" s="6">
        <v>3.2330000000000001</v>
      </c>
      <c r="Q147" s="7">
        <v>486</v>
      </c>
    </row>
    <row r="148" spans="9:17" x14ac:dyDescent="0.2">
      <c r="I148" s="5"/>
      <c r="J148" s="6"/>
      <c r="K148" s="6"/>
      <c r="L148" s="6"/>
      <c r="M148" s="6"/>
      <c r="N148" s="6"/>
      <c r="O148" s="6"/>
      <c r="P148" s="6"/>
      <c r="Q148" s="7"/>
    </row>
    <row r="149" spans="9:17" x14ac:dyDescent="0.2">
      <c r="I149" s="5" t="s">
        <v>119</v>
      </c>
      <c r="J149" s="6"/>
      <c r="K149" s="6"/>
      <c r="L149" s="6"/>
      <c r="M149" s="6"/>
      <c r="N149" s="6"/>
      <c r="O149" s="6"/>
      <c r="P149" s="6"/>
      <c r="Q149" s="7"/>
    </row>
    <row r="150" spans="9:17" x14ac:dyDescent="0.2">
      <c r="I150" s="5" t="s">
        <v>77</v>
      </c>
      <c r="J150" s="6">
        <v>26.54</v>
      </c>
      <c r="K150" s="6">
        <v>28.9</v>
      </c>
      <c r="L150" s="6">
        <v>-2.363</v>
      </c>
      <c r="M150" s="6">
        <v>0.91449999999999998</v>
      </c>
      <c r="N150" s="6">
        <v>8</v>
      </c>
      <c r="O150" s="6">
        <v>11</v>
      </c>
      <c r="P150" s="6">
        <v>3.653</v>
      </c>
      <c r="Q150" s="7">
        <v>486</v>
      </c>
    </row>
    <row r="151" spans="9:17" x14ac:dyDescent="0.2">
      <c r="I151" s="5" t="s">
        <v>81</v>
      </c>
      <c r="J151" s="6">
        <v>26.54</v>
      </c>
      <c r="K151" s="6">
        <v>26.86</v>
      </c>
      <c r="L151" s="6">
        <v>-0.3261</v>
      </c>
      <c r="M151" s="6">
        <v>0.91449999999999998</v>
      </c>
      <c r="N151" s="6">
        <v>8</v>
      </c>
      <c r="O151" s="6">
        <v>11</v>
      </c>
      <c r="P151" s="6">
        <v>0.50439999999999996</v>
      </c>
      <c r="Q151" s="7">
        <v>486</v>
      </c>
    </row>
    <row r="152" spans="9:17" x14ac:dyDescent="0.2">
      <c r="I152" s="5" t="s">
        <v>83</v>
      </c>
      <c r="J152" s="6">
        <v>28.9</v>
      </c>
      <c r="K152" s="6">
        <v>26.86</v>
      </c>
      <c r="L152" s="6">
        <v>2.036</v>
      </c>
      <c r="M152" s="6">
        <v>0.83919999999999995</v>
      </c>
      <c r="N152" s="6">
        <v>11</v>
      </c>
      <c r="O152" s="6">
        <v>11</v>
      </c>
      <c r="P152" s="6">
        <v>3.4319999999999999</v>
      </c>
      <c r="Q152" s="7">
        <v>486</v>
      </c>
    </row>
    <row r="153" spans="9:17" x14ac:dyDescent="0.2">
      <c r="I153" s="5"/>
      <c r="J153" s="6"/>
      <c r="K153" s="6"/>
      <c r="L153" s="6"/>
      <c r="M153" s="6"/>
      <c r="N153" s="6"/>
      <c r="O153" s="6"/>
      <c r="P153" s="6"/>
      <c r="Q153" s="7"/>
    </row>
    <row r="154" spans="9:17" x14ac:dyDescent="0.2">
      <c r="I154" s="5" t="s">
        <v>123</v>
      </c>
      <c r="J154" s="6"/>
      <c r="K154" s="6"/>
      <c r="L154" s="6"/>
      <c r="M154" s="6"/>
      <c r="N154" s="6"/>
      <c r="O154" s="6"/>
      <c r="P154" s="6"/>
      <c r="Q154" s="7"/>
    </row>
    <row r="155" spans="9:17" x14ac:dyDescent="0.2">
      <c r="I155" s="5" t="s">
        <v>77</v>
      </c>
      <c r="J155" s="6">
        <v>27.35</v>
      </c>
      <c r="K155" s="6">
        <v>29.8</v>
      </c>
      <c r="L155" s="6">
        <v>-2.4500000000000002</v>
      </c>
      <c r="M155" s="6">
        <v>0.91449999999999998</v>
      </c>
      <c r="N155" s="6">
        <v>8</v>
      </c>
      <c r="O155" s="6">
        <v>11</v>
      </c>
      <c r="P155" s="6">
        <v>3.7890000000000001</v>
      </c>
      <c r="Q155" s="7">
        <v>486</v>
      </c>
    </row>
    <row r="156" spans="9:17" x14ac:dyDescent="0.2">
      <c r="I156" s="5" t="s">
        <v>81</v>
      </c>
      <c r="J156" s="6">
        <v>27.35</v>
      </c>
      <c r="K156" s="6">
        <v>27.27</v>
      </c>
      <c r="L156" s="6">
        <v>7.7270000000000005E-2</v>
      </c>
      <c r="M156" s="6">
        <v>0.91449999999999998</v>
      </c>
      <c r="N156" s="6">
        <v>8</v>
      </c>
      <c r="O156" s="6">
        <v>11</v>
      </c>
      <c r="P156" s="6">
        <v>0.1195</v>
      </c>
      <c r="Q156" s="7">
        <v>486</v>
      </c>
    </row>
    <row r="157" spans="9:17" x14ac:dyDescent="0.2">
      <c r="I157" s="5" t="s">
        <v>83</v>
      </c>
      <c r="J157" s="6">
        <v>29.8</v>
      </c>
      <c r="K157" s="6">
        <v>27.27</v>
      </c>
      <c r="L157" s="6">
        <v>2.5270000000000001</v>
      </c>
      <c r="M157" s="6">
        <v>0.83919999999999995</v>
      </c>
      <c r="N157" s="6">
        <v>11</v>
      </c>
      <c r="O157" s="6">
        <v>11</v>
      </c>
      <c r="P157" s="6">
        <v>4.2590000000000003</v>
      </c>
      <c r="Q157" s="7">
        <v>486</v>
      </c>
    </row>
    <row r="158" spans="9:17" x14ac:dyDescent="0.2">
      <c r="I158" s="5"/>
      <c r="J158" s="6"/>
      <c r="K158" s="6"/>
      <c r="L158" s="6"/>
      <c r="M158" s="6"/>
      <c r="N158" s="6"/>
      <c r="O158" s="6"/>
      <c r="P158" s="6"/>
      <c r="Q158" s="7"/>
    </row>
    <row r="159" spans="9:17" x14ac:dyDescent="0.2">
      <c r="I159" s="5" t="s">
        <v>127</v>
      </c>
      <c r="J159" s="6"/>
      <c r="K159" s="6"/>
      <c r="L159" s="6"/>
      <c r="M159" s="6"/>
      <c r="N159" s="6"/>
      <c r="O159" s="6"/>
      <c r="P159" s="6"/>
      <c r="Q159" s="7"/>
    </row>
    <row r="160" spans="9:17" x14ac:dyDescent="0.2">
      <c r="I160" s="5" t="s">
        <v>77</v>
      </c>
      <c r="J160" s="6">
        <v>27.93</v>
      </c>
      <c r="K160" s="6">
        <v>30.24</v>
      </c>
      <c r="L160" s="6">
        <v>-2.3109999999999999</v>
      </c>
      <c r="M160" s="6">
        <v>0.91449999999999998</v>
      </c>
      <c r="N160" s="6">
        <v>8</v>
      </c>
      <c r="O160" s="6">
        <v>11</v>
      </c>
      <c r="P160" s="6">
        <v>3.5739999999999998</v>
      </c>
      <c r="Q160" s="7">
        <v>486</v>
      </c>
    </row>
    <row r="161" spans="9:17" x14ac:dyDescent="0.2">
      <c r="I161" s="5" t="s">
        <v>81</v>
      </c>
      <c r="J161" s="6">
        <v>27.93</v>
      </c>
      <c r="K161" s="6">
        <v>27.75</v>
      </c>
      <c r="L161" s="6">
        <v>0.17050000000000001</v>
      </c>
      <c r="M161" s="6">
        <v>0.91449999999999998</v>
      </c>
      <c r="N161" s="6">
        <v>8</v>
      </c>
      <c r="O161" s="6">
        <v>11</v>
      </c>
      <c r="P161" s="6">
        <v>0.2636</v>
      </c>
      <c r="Q161" s="7">
        <v>486</v>
      </c>
    </row>
    <row r="162" spans="9:17" x14ac:dyDescent="0.2">
      <c r="I162" s="5" t="s">
        <v>83</v>
      </c>
      <c r="J162" s="6">
        <v>30.24</v>
      </c>
      <c r="K162" s="6">
        <v>27.75</v>
      </c>
      <c r="L162" s="6">
        <v>2.4820000000000002</v>
      </c>
      <c r="M162" s="6">
        <v>0.83919999999999995</v>
      </c>
      <c r="N162" s="6">
        <v>11</v>
      </c>
      <c r="O162" s="6">
        <v>11</v>
      </c>
      <c r="P162" s="6">
        <v>4.1820000000000004</v>
      </c>
      <c r="Q162" s="7">
        <v>486</v>
      </c>
    </row>
    <row r="163" spans="9:17" x14ac:dyDescent="0.2">
      <c r="I163" s="5"/>
      <c r="J163" s="6"/>
      <c r="K163" s="6"/>
      <c r="L163" s="6"/>
      <c r="M163" s="6"/>
      <c r="N163" s="6"/>
      <c r="O163" s="6"/>
      <c r="P163" s="6"/>
      <c r="Q163" s="7"/>
    </row>
    <row r="164" spans="9:17" x14ac:dyDescent="0.2">
      <c r="I164" s="5" t="s">
        <v>131</v>
      </c>
      <c r="J164" s="6"/>
      <c r="K164" s="6"/>
      <c r="L164" s="6"/>
      <c r="M164" s="6"/>
      <c r="N164" s="6"/>
      <c r="O164" s="6"/>
      <c r="P164" s="6"/>
      <c r="Q164" s="7"/>
    </row>
    <row r="165" spans="9:17" x14ac:dyDescent="0.2">
      <c r="I165" s="5" t="s">
        <v>77</v>
      </c>
      <c r="J165" s="6">
        <v>28.53</v>
      </c>
      <c r="K165" s="6">
        <v>31.02</v>
      </c>
      <c r="L165" s="6">
        <v>-2.4929999999999999</v>
      </c>
      <c r="M165" s="6">
        <v>0.91449999999999998</v>
      </c>
      <c r="N165" s="6">
        <v>8</v>
      </c>
      <c r="O165" s="6">
        <v>11</v>
      </c>
      <c r="P165" s="6">
        <v>3.8559999999999999</v>
      </c>
      <c r="Q165" s="7">
        <v>486</v>
      </c>
    </row>
    <row r="166" spans="9:17" x14ac:dyDescent="0.2">
      <c r="I166" s="5" t="s">
        <v>81</v>
      </c>
      <c r="J166" s="6">
        <v>28.53</v>
      </c>
      <c r="K166" s="6">
        <v>28.4</v>
      </c>
      <c r="L166" s="6">
        <v>0.125</v>
      </c>
      <c r="M166" s="6">
        <v>0.91449999999999998</v>
      </c>
      <c r="N166" s="6">
        <v>8</v>
      </c>
      <c r="O166" s="6">
        <v>11</v>
      </c>
      <c r="P166" s="6">
        <v>0.1933</v>
      </c>
      <c r="Q166" s="7">
        <v>486</v>
      </c>
    </row>
    <row r="167" spans="9:17" x14ac:dyDescent="0.2">
      <c r="I167" s="5" t="s">
        <v>83</v>
      </c>
      <c r="J167" s="6">
        <v>31.02</v>
      </c>
      <c r="K167" s="6">
        <v>28.4</v>
      </c>
      <c r="L167" s="6">
        <v>2.6179999999999999</v>
      </c>
      <c r="M167" s="6">
        <v>0.83919999999999995</v>
      </c>
      <c r="N167" s="6">
        <v>11</v>
      </c>
      <c r="O167" s="6">
        <v>11</v>
      </c>
      <c r="P167" s="6">
        <v>4.4119999999999999</v>
      </c>
      <c r="Q167" s="7">
        <v>486</v>
      </c>
    </row>
    <row r="168" spans="9:17" x14ac:dyDescent="0.2">
      <c r="I168" s="5"/>
      <c r="J168" s="6"/>
      <c r="K168" s="6"/>
      <c r="L168" s="6"/>
      <c r="M168" s="6"/>
      <c r="N168" s="6"/>
      <c r="O168" s="6"/>
      <c r="P168" s="6"/>
      <c r="Q168" s="7"/>
    </row>
    <row r="169" spans="9:17" x14ac:dyDescent="0.2">
      <c r="I169" s="5" t="s">
        <v>135</v>
      </c>
      <c r="J169" s="6"/>
      <c r="K169" s="6"/>
      <c r="L169" s="6"/>
      <c r="M169" s="6"/>
      <c r="N169" s="6"/>
      <c r="O169" s="6"/>
      <c r="P169" s="6"/>
      <c r="Q169" s="7"/>
    </row>
    <row r="170" spans="9:17" x14ac:dyDescent="0.2">
      <c r="I170" s="5" t="s">
        <v>77</v>
      </c>
      <c r="J170" s="6">
        <v>29.18</v>
      </c>
      <c r="K170" s="6">
        <v>31.25</v>
      </c>
      <c r="L170" s="6">
        <v>-2.08</v>
      </c>
      <c r="M170" s="6">
        <v>0.91449999999999998</v>
      </c>
      <c r="N170" s="6">
        <v>8</v>
      </c>
      <c r="O170" s="6">
        <v>11</v>
      </c>
      <c r="P170" s="6">
        <v>3.2160000000000002</v>
      </c>
      <c r="Q170" s="7">
        <v>486</v>
      </c>
    </row>
    <row r="171" spans="9:17" x14ac:dyDescent="0.2">
      <c r="I171" s="5" t="s">
        <v>81</v>
      </c>
      <c r="J171" s="6">
        <v>29.18</v>
      </c>
      <c r="K171" s="6">
        <v>28.71</v>
      </c>
      <c r="L171" s="6">
        <v>0.46589999999999998</v>
      </c>
      <c r="M171" s="6">
        <v>0.91449999999999998</v>
      </c>
      <c r="N171" s="6">
        <v>8</v>
      </c>
      <c r="O171" s="6">
        <v>11</v>
      </c>
      <c r="P171" s="6">
        <v>0.72050000000000003</v>
      </c>
      <c r="Q171" s="7">
        <v>486</v>
      </c>
    </row>
    <row r="172" spans="9:17" x14ac:dyDescent="0.2">
      <c r="I172" s="5" t="s">
        <v>83</v>
      </c>
      <c r="J172" s="6">
        <v>31.25</v>
      </c>
      <c r="K172" s="6">
        <v>28.71</v>
      </c>
      <c r="L172" s="6">
        <v>2.5449999999999999</v>
      </c>
      <c r="M172" s="6">
        <v>0.83919999999999995</v>
      </c>
      <c r="N172" s="6">
        <v>11</v>
      </c>
      <c r="O172" s="6">
        <v>11</v>
      </c>
      <c r="P172" s="6">
        <v>4.29</v>
      </c>
      <c r="Q172" s="7">
        <v>486</v>
      </c>
    </row>
    <row r="173" spans="9:17" x14ac:dyDescent="0.2">
      <c r="I173" s="5"/>
      <c r="J173" s="6"/>
      <c r="K173" s="6"/>
      <c r="L173" s="6"/>
      <c r="M173" s="6"/>
      <c r="N173" s="6"/>
      <c r="O173" s="6"/>
      <c r="P173" s="6"/>
      <c r="Q173" s="7"/>
    </row>
    <row r="174" spans="9:17" x14ac:dyDescent="0.2">
      <c r="I174" s="5" t="s">
        <v>139</v>
      </c>
      <c r="J174" s="6"/>
      <c r="K174" s="6"/>
      <c r="L174" s="6"/>
      <c r="M174" s="6"/>
      <c r="N174" s="6"/>
      <c r="O174" s="6"/>
      <c r="P174" s="6"/>
      <c r="Q174" s="7"/>
    </row>
    <row r="175" spans="9:17" x14ac:dyDescent="0.2">
      <c r="I175" s="5" t="s">
        <v>77</v>
      </c>
      <c r="J175" s="6">
        <v>29.51</v>
      </c>
      <c r="K175" s="6">
        <v>32.06</v>
      </c>
      <c r="L175" s="6">
        <v>-2.5510000000000002</v>
      </c>
      <c r="M175" s="6">
        <v>0.91449999999999998</v>
      </c>
      <c r="N175" s="6">
        <v>8</v>
      </c>
      <c r="O175" s="6">
        <v>11</v>
      </c>
      <c r="P175" s="6">
        <v>3.9449999999999998</v>
      </c>
      <c r="Q175" s="7">
        <v>486</v>
      </c>
    </row>
    <row r="176" spans="9:17" x14ac:dyDescent="0.2">
      <c r="I176" s="5" t="s">
        <v>81</v>
      </c>
      <c r="J176" s="6">
        <v>29.51</v>
      </c>
      <c r="K176" s="6">
        <v>29.33</v>
      </c>
      <c r="L176" s="6">
        <v>0.1852</v>
      </c>
      <c r="M176" s="6">
        <v>0.91449999999999998</v>
      </c>
      <c r="N176" s="6">
        <v>8</v>
      </c>
      <c r="O176" s="6">
        <v>11</v>
      </c>
      <c r="P176" s="6">
        <v>0.28639999999999999</v>
      </c>
      <c r="Q176" s="7">
        <v>486</v>
      </c>
    </row>
    <row r="177" spans="9:17" x14ac:dyDescent="0.2">
      <c r="I177" s="5" t="s">
        <v>83</v>
      </c>
      <c r="J177" s="6">
        <v>32.06</v>
      </c>
      <c r="K177" s="6">
        <v>29.33</v>
      </c>
      <c r="L177" s="6">
        <v>2.7360000000000002</v>
      </c>
      <c r="M177" s="6">
        <v>0.83919999999999995</v>
      </c>
      <c r="N177" s="6">
        <v>11</v>
      </c>
      <c r="O177" s="6">
        <v>11</v>
      </c>
      <c r="P177" s="6">
        <v>4.6109999999999998</v>
      </c>
      <c r="Q177" s="7">
        <v>486</v>
      </c>
    </row>
    <row r="178" spans="9:17" x14ac:dyDescent="0.2">
      <c r="I178" s="5"/>
      <c r="J178" s="6"/>
      <c r="K178" s="6"/>
      <c r="L178" s="6"/>
      <c r="M178" s="6"/>
      <c r="N178" s="6"/>
      <c r="O178" s="6"/>
      <c r="P178" s="6"/>
      <c r="Q178" s="7"/>
    </row>
    <row r="179" spans="9:17" x14ac:dyDescent="0.2">
      <c r="I179" s="5" t="s">
        <v>144</v>
      </c>
      <c r="J179" s="6"/>
      <c r="K179" s="6"/>
      <c r="L179" s="6"/>
      <c r="M179" s="6"/>
      <c r="N179" s="6"/>
      <c r="O179" s="6"/>
      <c r="P179" s="6"/>
      <c r="Q179" s="7"/>
    </row>
    <row r="180" spans="9:17" x14ac:dyDescent="0.2">
      <c r="I180" s="5" t="s">
        <v>77</v>
      </c>
      <c r="J180" s="6">
        <v>29.94</v>
      </c>
      <c r="K180" s="6">
        <v>32.19</v>
      </c>
      <c r="L180" s="6">
        <v>-2.2530000000000001</v>
      </c>
      <c r="M180" s="6">
        <v>0.91449999999999998</v>
      </c>
      <c r="N180" s="6">
        <v>8</v>
      </c>
      <c r="O180" s="6">
        <v>11</v>
      </c>
      <c r="P180" s="6">
        <v>3.4849999999999999</v>
      </c>
      <c r="Q180" s="7">
        <v>486</v>
      </c>
    </row>
    <row r="181" spans="9:17" x14ac:dyDescent="0.2">
      <c r="I181" s="5" t="s">
        <v>81</v>
      </c>
      <c r="J181" s="6">
        <v>29.94</v>
      </c>
      <c r="K181" s="6">
        <v>29.32</v>
      </c>
      <c r="L181" s="6">
        <v>0.61929999999999996</v>
      </c>
      <c r="M181" s="6">
        <v>0.91449999999999998</v>
      </c>
      <c r="N181" s="6">
        <v>8</v>
      </c>
      <c r="O181" s="6">
        <v>11</v>
      </c>
      <c r="P181" s="6">
        <v>0.9577</v>
      </c>
      <c r="Q181" s="7">
        <v>486</v>
      </c>
    </row>
    <row r="182" spans="9:17" x14ac:dyDescent="0.2">
      <c r="I182" s="5" t="s">
        <v>83</v>
      </c>
      <c r="J182" s="6">
        <v>32.19</v>
      </c>
      <c r="K182" s="6">
        <v>29.32</v>
      </c>
      <c r="L182" s="6">
        <v>2.8730000000000002</v>
      </c>
      <c r="M182" s="6">
        <v>0.83919999999999995</v>
      </c>
      <c r="N182" s="6">
        <v>11</v>
      </c>
      <c r="O182" s="6">
        <v>11</v>
      </c>
      <c r="P182" s="6">
        <v>4.8410000000000002</v>
      </c>
      <c r="Q182" s="7">
        <v>486</v>
      </c>
    </row>
    <row r="183" spans="9:17" x14ac:dyDescent="0.2">
      <c r="I183" s="5"/>
      <c r="J183" s="6"/>
      <c r="K183" s="6"/>
      <c r="L183" s="6"/>
      <c r="M183" s="6"/>
      <c r="N183" s="6"/>
      <c r="O183" s="6"/>
      <c r="P183" s="6"/>
      <c r="Q183" s="7"/>
    </row>
    <row r="184" spans="9:17" x14ac:dyDescent="0.2">
      <c r="I184" s="5" t="s">
        <v>148</v>
      </c>
      <c r="J184" s="6"/>
      <c r="K184" s="6"/>
      <c r="L184" s="6"/>
      <c r="M184" s="6"/>
      <c r="N184" s="6"/>
      <c r="O184" s="6"/>
      <c r="P184" s="6"/>
      <c r="Q184" s="7"/>
    </row>
    <row r="185" spans="9:17" x14ac:dyDescent="0.2">
      <c r="I185" s="5" t="s">
        <v>77</v>
      </c>
      <c r="J185" s="6">
        <v>30.31</v>
      </c>
      <c r="K185" s="6">
        <v>33.25</v>
      </c>
      <c r="L185" s="6">
        <v>-2.9420000000000002</v>
      </c>
      <c r="M185" s="6">
        <v>0.91449999999999998</v>
      </c>
      <c r="N185" s="6">
        <v>8</v>
      </c>
      <c r="O185" s="6">
        <v>11</v>
      </c>
      <c r="P185" s="6">
        <v>4.55</v>
      </c>
      <c r="Q185" s="7">
        <v>486</v>
      </c>
    </row>
    <row r="186" spans="9:17" x14ac:dyDescent="0.2">
      <c r="I186" s="5" t="s">
        <v>81</v>
      </c>
      <c r="J186" s="6">
        <v>30.31</v>
      </c>
      <c r="K186" s="6">
        <v>30.42</v>
      </c>
      <c r="L186" s="6">
        <v>-0.1057</v>
      </c>
      <c r="M186" s="6">
        <v>0.91449999999999998</v>
      </c>
      <c r="N186" s="6">
        <v>8</v>
      </c>
      <c r="O186" s="6">
        <v>11</v>
      </c>
      <c r="P186" s="6">
        <v>0.16339999999999999</v>
      </c>
      <c r="Q186" s="7">
        <v>486</v>
      </c>
    </row>
    <row r="187" spans="9:17" x14ac:dyDescent="0.2">
      <c r="I187" s="5" t="s">
        <v>83</v>
      </c>
      <c r="J187" s="6">
        <v>33.25</v>
      </c>
      <c r="K187" s="6">
        <v>30.42</v>
      </c>
      <c r="L187" s="6">
        <v>2.8359999999999999</v>
      </c>
      <c r="M187" s="6">
        <v>0.83919999999999995</v>
      </c>
      <c r="N187" s="6">
        <v>11</v>
      </c>
      <c r="O187" s="6">
        <v>11</v>
      </c>
      <c r="P187" s="6">
        <v>4.78</v>
      </c>
      <c r="Q187" s="7">
        <v>486</v>
      </c>
    </row>
    <row r="188" spans="9:17" x14ac:dyDescent="0.2">
      <c r="I188" s="5"/>
      <c r="J188" s="6"/>
      <c r="K188" s="6"/>
      <c r="L188" s="6"/>
      <c r="M188" s="6"/>
      <c r="N188" s="6"/>
      <c r="O188" s="6"/>
      <c r="P188" s="6"/>
      <c r="Q188" s="7"/>
    </row>
    <row r="189" spans="9:17" x14ac:dyDescent="0.2">
      <c r="I189" s="5" t="s">
        <v>152</v>
      </c>
      <c r="J189" s="6"/>
      <c r="K189" s="6"/>
      <c r="L189" s="6"/>
      <c r="M189" s="6"/>
      <c r="N189" s="6"/>
      <c r="O189" s="6"/>
      <c r="P189" s="6"/>
      <c r="Q189" s="7"/>
    </row>
    <row r="190" spans="9:17" x14ac:dyDescent="0.2">
      <c r="I190" s="5" t="s">
        <v>77</v>
      </c>
      <c r="J190" s="6">
        <v>30.36</v>
      </c>
      <c r="K190" s="6">
        <v>33.57</v>
      </c>
      <c r="L190" s="6">
        <v>-3.21</v>
      </c>
      <c r="M190" s="6">
        <v>0.91449999999999998</v>
      </c>
      <c r="N190" s="6">
        <v>8</v>
      </c>
      <c r="O190" s="6">
        <v>11</v>
      </c>
      <c r="P190" s="6">
        <v>4.9640000000000004</v>
      </c>
      <c r="Q190" s="7">
        <v>486</v>
      </c>
    </row>
    <row r="191" spans="9:17" x14ac:dyDescent="0.2">
      <c r="I191" s="5" t="s">
        <v>81</v>
      </c>
      <c r="J191" s="6">
        <v>30.36</v>
      </c>
      <c r="K191" s="6">
        <v>30.56</v>
      </c>
      <c r="L191" s="6">
        <v>-0.2011</v>
      </c>
      <c r="M191" s="6">
        <v>0.91449999999999998</v>
      </c>
      <c r="N191" s="6">
        <v>8</v>
      </c>
      <c r="O191" s="6">
        <v>11</v>
      </c>
      <c r="P191" s="6">
        <v>0.311</v>
      </c>
      <c r="Q191" s="7">
        <v>486</v>
      </c>
    </row>
    <row r="192" spans="9:17" ht="17" thickBot="1" x14ac:dyDescent="0.25">
      <c r="I192" s="8" t="s">
        <v>83</v>
      </c>
      <c r="J192" s="9">
        <v>33.57</v>
      </c>
      <c r="K192" s="9">
        <v>30.56</v>
      </c>
      <c r="L192" s="9">
        <v>3.0089999999999999</v>
      </c>
      <c r="M192" s="9">
        <v>0.83919999999999995</v>
      </c>
      <c r="N192" s="9">
        <v>11</v>
      </c>
      <c r="O192" s="9">
        <v>11</v>
      </c>
      <c r="P192" s="9">
        <v>5.0709999999999997</v>
      </c>
      <c r="Q192" s="10">
        <v>486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311F-96EE-B244-B23A-BB7191A43189}">
  <dimension ref="B1:Q192"/>
  <sheetViews>
    <sheetView tabSelected="1" workbookViewId="0">
      <selection activeCell="I96" activeCellId="17" sqref="I11 I16 I21 I26 I31 I36 I41 I46 I51 I56 I61 I66 I71 I76 I81 I86 I91 I96"/>
    </sheetView>
  </sheetViews>
  <sheetFormatPr baseColWidth="10" defaultRowHeight="16" x14ac:dyDescent="0.2"/>
  <cols>
    <col min="1" max="1" width="10.83203125" customWidth="1"/>
    <col min="2" max="2" width="20.6640625" customWidth="1"/>
    <col min="3" max="3" width="22" customWidth="1"/>
    <col min="9" max="9" width="32.5" customWidth="1"/>
  </cols>
  <sheetData>
    <row r="1" spans="2:17" ht="17" thickBot="1" x14ac:dyDescent="0.25"/>
    <row r="2" spans="2:17" x14ac:dyDescent="0.2">
      <c r="B2" s="2"/>
      <c r="C2" s="3"/>
      <c r="D2" s="3"/>
      <c r="E2" s="3"/>
      <c r="F2" s="3"/>
      <c r="G2" s="4"/>
      <c r="I2" s="2"/>
      <c r="J2" s="3"/>
      <c r="K2" s="3"/>
      <c r="L2" s="3"/>
      <c r="M2" s="3"/>
      <c r="N2" s="3"/>
      <c r="O2" s="3"/>
      <c r="P2" s="3"/>
      <c r="Q2" s="4"/>
    </row>
    <row r="3" spans="2:17" x14ac:dyDescent="0.2">
      <c r="B3" s="5" t="s">
        <v>36</v>
      </c>
      <c r="C3" s="6" t="s">
        <v>23</v>
      </c>
      <c r="D3" s="6"/>
      <c r="E3" s="6"/>
      <c r="F3" s="6"/>
      <c r="G3" s="7"/>
      <c r="I3" s="5" t="s">
        <v>67</v>
      </c>
      <c r="J3" s="6"/>
      <c r="K3" s="6"/>
      <c r="L3" s="6"/>
      <c r="M3" s="6"/>
      <c r="N3" s="6"/>
      <c r="O3" s="6"/>
      <c r="P3" s="6"/>
      <c r="Q3" s="7"/>
    </row>
    <row r="4" spans="2:17" x14ac:dyDescent="0.2">
      <c r="B4" s="5"/>
      <c r="C4" s="6"/>
      <c r="D4" s="6"/>
      <c r="E4" s="6"/>
      <c r="F4" s="6"/>
      <c r="G4" s="7"/>
      <c r="I4" s="5"/>
      <c r="J4" s="6"/>
      <c r="K4" s="6"/>
      <c r="L4" s="6"/>
      <c r="M4" s="6"/>
      <c r="N4" s="6"/>
      <c r="O4" s="6"/>
      <c r="P4" s="6"/>
      <c r="Q4" s="7"/>
    </row>
    <row r="5" spans="2:17" x14ac:dyDescent="0.2">
      <c r="B5" s="5" t="s">
        <v>37</v>
      </c>
      <c r="C5" s="6" t="s">
        <v>38</v>
      </c>
      <c r="D5" s="6"/>
      <c r="E5" s="6"/>
      <c r="F5" s="6"/>
      <c r="G5" s="7"/>
      <c r="I5" s="5" t="s">
        <v>68</v>
      </c>
      <c r="J5" s="6">
        <v>18</v>
      </c>
      <c r="K5" s="6"/>
      <c r="L5" s="6"/>
      <c r="M5" s="6"/>
      <c r="N5" s="6"/>
      <c r="O5" s="6"/>
      <c r="P5" s="6"/>
      <c r="Q5" s="7"/>
    </row>
    <row r="6" spans="2:17" x14ac:dyDescent="0.2">
      <c r="B6" s="5" t="s">
        <v>39</v>
      </c>
      <c r="C6" s="6">
        <v>0.05</v>
      </c>
      <c r="D6" s="6"/>
      <c r="E6" s="6"/>
      <c r="F6" s="6"/>
      <c r="G6" s="7"/>
      <c r="I6" s="5" t="s">
        <v>69</v>
      </c>
      <c r="J6" s="6">
        <v>3</v>
      </c>
      <c r="K6" s="6"/>
      <c r="L6" s="6"/>
      <c r="M6" s="6"/>
      <c r="N6" s="6"/>
      <c r="O6" s="6"/>
      <c r="P6" s="6"/>
      <c r="Q6" s="7"/>
    </row>
    <row r="7" spans="2:17" x14ac:dyDescent="0.2">
      <c r="B7" s="5"/>
      <c r="C7" s="6"/>
      <c r="D7" s="6"/>
      <c r="E7" s="6"/>
      <c r="F7" s="6"/>
      <c r="G7" s="7"/>
      <c r="I7" s="5" t="s">
        <v>39</v>
      </c>
      <c r="J7" s="6">
        <v>0.05</v>
      </c>
      <c r="K7" s="6"/>
      <c r="L7" s="6"/>
      <c r="M7" s="6"/>
      <c r="N7" s="6"/>
      <c r="O7" s="6"/>
      <c r="P7" s="6"/>
      <c r="Q7" s="7"/>
    </row>
    <row r="8" spans="2:17" x14ac:dyDescent="0.2">
      <c r="B8" s="5" t="s">
        <v>40</v>
      </c>
      <c r="C8" s="6" t="s">
        <v>41</v>
      </c>
      <c r="D8" s="6" t="s">
        <v>42</v>
      </c>
      <c r="E8" s="6" t="s">
        <v>43</v>
      </c>
      <c r="F8" s="6" t="s">
        <v>44</v>
      </c>
      <c r="G8" s="7"/>
      <c r="I8" s="5"/>
      <c r="J8" s="6"/>
      <c r="K8" s="6"/>
      <c r="L8" s="6"/>
      <c r="M8" s="6"/>
      <c r="N8" s="6"/>
      <c r="O8" s="6"/>
      <c r="P8" s="6"/>
      <c r="Q8" s="7"/>
    </row>
    <row r="9" spans="2:17" x14ac:dyDescent="0.2">
      <c r="B9" s="5" t="s">
        <v>45</v>
      </c>
      <c r="C9" s="6">
        <v>1.63</v>
      </c>
      <c r="D9" s="6">
        <v>2.2000000000000001E-3</v>
      </c>
      <c r="E9" s="6" t="s">
        <v>46</v>
      </c>
      <c r="F9" s="6" t="s">
        <v>47</v>
      </c>
      <c r="G9" s="7"/>
      <c r="I9" s="5" t="s">
        <v>70</v>
      </c>
      <c r="J9" s="6" t="s">
        <v>71</v>
      </c>
      <c r="K9" s="6" t="s">
        <v>72</v>
      </c>
      <c r="L9" s="6" t="s">
        <v>73</v>
      </c>
      <c r="M9" s="6" t="s">
        <v>74</v>
      </c>
      <c r="N9" s="6" t="s">
        <v>75</v>
      </c>
      <c r="O9" s="6"/>
      <c r="P9" s="6"/>
      <c r="Q9" s="7"/>
    </row>
    <row r="10" spans="2:17" x14ac:dyDescent="0.2">
      <c r="B10" s="5" t="s">
        <v>48</v>
      </c>
      <c r="C10" s="6">
        <v>79.88</v>
      </c>
      <c r="D10" s="6" t="s">
        <v>49</v>
      </c>
      <c r="E10" s="6" t="s">
        <v>50</v>
      </c>
      <c r="F10" s="6" t="s">
        <v>47</v>
      </c>
      <c r="G10" s="7"/>
      <c r="I10" s="5"/>
      <c r="J10" s="6"/>
      <c r="K10" s="6"/>
      <c r="L10" s="6"/>
      <c r="M10" s="6"/>
      <c r="N10" s="6"/>
      <c r="O10" s="6"/>
      <c r="P10" s="6"/>
      <c r="Q10" s="7"/>
    </row>
    <row r="11" spans="2:17" x14ac:dyDescent="0.2">
      <c r="B11" s="5" t="s">
        <v>51</v>
      </c>
      <c r="C11" s="6">
        <v>3.69</v>
      </c>
      <c r="D11" s="6" t="s">
        <v>49</v>
      </c>
      <c r="E11" s="6" t="s">
        <v>50</v>
      </c>
      <c r="F11" s="6" t="s">
        <v>47</v>
      </c>
      <c r="G11" s="7"/>
      <c r="I11" s="5" t="s">
        <v>163</v>
      </c>
      <c r="J11" s="6"/>
      <c r="K11" s="6"/>
      <c r="L11" s="6"/>
      <c r="M11" s="6"/>
      <c r="N11" s="6"/>
      <c r="O11" s="6"/>
      <c r="P11" s="6"/>
      <c r="Q11" s="7"/>
    </row>
    <row r="12" spans="2:17" x14ac:dyDescent="0.2">
      <c r="B12" s="5"/>
      <c r="C12" s="6"/>
      <c r="D12" s="6"/>
      <c r="E12" s="6"/>
      <c r="F12" s="6"/>
      <c r="G12" s="7"/>
      <c r="I12" s="5" t="s">
        <v>77</v>
      </c>
      <c r="J12" s="6">
        <v>0.1</v>
      </c>
      <c r="K12" s="6" t="s">
        <v>78</v>
      </c>
      <c r="L12" s="6" t="s">
        <v>79</v>
      </c>
      <c r="M12" s="6" t="s">
        <v>80</v>
      </c>
      <c r="N12" s="6">
        <v>0.98529999999999995</v>
      </c>
      <c r="O12" s="6"/>
      <c r="P12" s="6"/>
      <c r="Q12" s="7"/>
    </row>
    <row r="13" spans="2:17" x14ac:dyDescent="0.2">
      <c r="B13" s="5" t="s">
        <v>52</v>
      </c>
      <c r="C13" s="6" t="s">
        <v>53</v>
      </c>
      <c r="D13" s="6" t="s">
        <v>54</v>
      </c>
      <c r="E13" s="6" t="s">
        <v>55</v>
      </c>
      <c r="F13" s="6" t="s">
        <v>56</v>
      </c>
      <c r="G13" s="7" t="s">
        <v>42</v>
      </c>
      <c r="I13" s="5" t="s">
        <v>81</v>
      </c>
      <c r="J13" s="6">
        <v>0.1</v>
      </c>
      <c r="K13" s="6" t="s">
        <v>82</v>
      </c>
      <c r="L13" s="6" t="s">
        <v>79</v>
      </c>
      <c r="M13" s="6" t="s">
        <v>80</v>
      </c>
      <c r="N13" s="6">
        <v>0.98880000000000001</v>
      </c>
      <c r="O13" s="6"/>
      <c r="P13" s="6"/>
      <c r="Q13" s="7"/>
    </row>
    <row r="14" spans="2:17" x14ac:dyDescent="0.2">
      <c r="B14" s="5" t="s">
        <v>45</v>
      </c>
      <c r="C14" s="6">
        <v>102.7</v>
      </c>
      <c r="D14" s="6">
        <v>34</v>
      </c>
      <c r="E14" s="6">
        <v>3.0219999999999998</v>
      </c>
      <c r="F14" s="6" t="s">
        <v>57</v>
      </c>
      <c r="G14" s="7" t="s">
        <v>58</v>
      </c>
      <c r="I14" s="5" t="s">
        <v>83</v>
      </c>
      <c r="J14" s="6">
        <v>7.1050000000000001E-15</v>
      </c>
      <c r="K14" s="6" t="s">
        <v>84</v>
      </c>
      <c r="L14" s="6" t="s">
        <v>79</v>
      </c>
      <c r="M14" s="6" t="s">
        <v>80</v>
      </c>
      <c r="N14" s="6" t="s">
        <v>85</v>
      </c>
      <c r="O14" s="6"/>
      <c r="P14" s="6"/>
      <c r="Q14" s="7"/>
    </row>
    <row r="15" spans="2:17" x14ac:dyDescent="0.2">
      <c r="B15" s="5" t="s">
        <v>48</v>
      </c>
      <c r="C15" s="6">
        <v>5036</v>
      </c>
      <c r="D15" s="6">
        <v>17</v>
      </c>
      <c r="E15" s="6">
        <v>296.2</v>
      </c>
      <c r="F15" s="6" t="s">
        <v>59</v>
      </c>
      <c r="G15" s="7" t="s">
        <v>60</v>
      </c>
      <c r="I15" s="5"/>
      <c r="J15" s="6"/>
      <c r="K15" s="6"/>
      <c r="L15" s="6"/>
      <c r="M15" s="6"/>
      <c r="N15" s="6"/>
      <c r="O15" s="6"/>
      <c r="P15" s="6"/>
      <c r="Q15" s="7"/>
    </row>
    <row r="16" spans="2:17" x14ac:dyDescent="0.2">
      <c r="B16" s="5" t="s">
        <v>51</v>
      </c>
      <c r="C16" s="6">
        <v>232.6</v>
      </c>
      <c r="D16" s="6">
        <v>2</v>
      </c>
      <c r="E16" s="6">
        <v>116.3</v>
      </c>
      <c r="F16" s="6" t="s">
        <v>61</v>
      </c>
      <c r="G16" s="7" t="s">
        <v>60</v>
      </c>
      <c r="I16" s="5" t="s">
        <v>164</v>
      </c>
      <c r="J16" s="6"/>
      <c r="K16" s="6"/>
      <c r="L16" s="6"/>
      <c r="M16" s="6"/>
      <c r="N16" s="6"/>
      <c r="O16" s="6"/>
      <c r="P16" s="6"/>
      <c r="Q16" s="7"/>
    </row>
    <row r="17" spans="2:17" x14ac:dyDescent="0.2">
      <c r="B17" s="5" t="s">
        <v>62</v>
      </c>
      <c r="C17" s="6">
        <v>539.70000000000005</v>
      </c>
      <c r="D17" s="6">
        <v>342</v>
      </c>
      <c r="E17" s="6">
        <v>1.5780000000000001</v>
      </c>
      <c r="F17" s="6"/>
      <c r="G17" s="7"/>
      <c r="I17" s="5" t="s">
        <v>77</v>
      </c>
      <c r="J17" s="6">
        <v>0.49030000000000001</v>
      </c>
      <c r="K17" s="6" t="s">
        <v>87</v>
      </c>
      <c r="L17" s="6" t="s">
        <v>79</v>
      </c>
      <c r="M17" s="6" t="s">
        <v>80</v>
      </c>
      <c r="N17" s="6">
        <v>0.70130000000000003</v>
      </c>
      <c r="O17" s="6"/>
      <c r="P17" s="6"/>
      <c r="Q17" s="7"/>
    </row>
    <row r="18" spans="2:17" x14ac:dyDescent="0.2">
      <c r="B18" s="5"/>
      <c r="C18" s="6"/>
      <c r="D18" s="6"/>
      <c r="E18" s="6"/>
      <c r="F18" s="6"/>
      <c r="G18" s="7"/>
      <c r="I18" s="5" t="s">
        <v>81</v>
      </c>
      <c r="J18" s="6">
        <v>0.1178</v>
      </c>
      <c r="K18" s="6" t="s">
        <v>88</v>
      </c>
      <c r="L18" s="6" t="s">
        <v>79</v>
      </c>
      <c r="M18" s="6" t="s">
        <v>80</v>
      </c>
      <c r="N18" s="6">
        <v>0.98450000000000004</v>
      </c>
      <c r="O18" s="6"/>
      <c r="P18" s="6"/>
      <c r="Q18" s="7"/>
    </row>
    <row r="19" spans="2:17" x14ac:dyDescent="0.2">
      <c r="B19" s="5" t="s">
        <v>63</v>
      </c>
      <c r="C19" s="6"/>
      <c r="D19" s="6"/>
      <c r="E19" s="6"/>
      <c r="F19" s="6"/>
      <c r="G19" s="7"/>
      <c r="I19" s="5" t="s">
        <v>83</v>
      </c>
      <c r="J19" s="6">
        <v>-0.3725</v>
      </c>
      <c r="K19" s="6" t="s">
        <v>89</v>
      </c>
      <c r="L19" s="6" t="s">
        <v>79</v>
      </c>
      <c r="M19" s="6" t="s">
        <v>80</v>
      </c>
      <c r="N19" s="6">
        <v>0.86160000000000003</v>
      </c>
      <c r="O19" s="6"/>
      <c r="P19" s="6"/>
      <c r="Q19" s="7"/>
    </row>
    <row r="20" spans="2:17" x14ac:dyDescent="0.2">
      <c r="B20" s="5" t="s">
        <v>64</v>
      </c>
      <c r="C20" s="6">
        <v>3</v>
      </c>
      <c r="D20" s="6"/>
      <c r="E20" s="6"/>
      <c r="F20" s="6"/>
      <c r="G20" s="7"/>
      <c r="I20" s="5"/>
      <c r="J20" s="6"/>
      <c r="K20" s="6"/>
      <c r="L20" s="6"/>
      <c r="M20" s="6"/>
      <c r="N20" s="6"/>
      <c r="O20" s="6"/>
      <c r="P20" s="6"/>
      <c r="Q20" s="7"/>
    </row>
    <row r="21" spans="2:17" x14ac:dyDescent="0.2">
      <c r="B21" s="5" t="s">
        <v>65</v>
      </c>
      <c r="C21" s="6">
        <v>18</v>
      </c>
      <c r="D21" s="6"/>
      <c r="E21" s="6"/>
      <c r="F21" s="6"/>
      <c r="G21" s="7"/>
      <c r="I21" s="5" t="s">
        <v>165</v>
      </c>
      <c r="J21" s="6"/>
      <c r="K21" s="6"/>
      <c r="L21" s="6"/>
      <c r="M21" s="6"/>
      <c r="N21" s="6"/>
      <c r="O21" s="6"/>
      <c r="P21" s="6"/>
      <c r="Q21" s="7"/>
    </row>
    <row r="22" spans="2:17" ht="17" thickBot="1" x14ac:dyDescent="0.25">
      <c r="B22" s="8" t="s">
        <v>66</v>
      </c>
      <c r="C22" s="9">
        <v>396</v>
      </c>
      <c r="D22" s="9"/>
      <c r="E22" s="9"/>
      <c r="F22" s="9"/>
      <c r="G22" s="10"/>
      <c r="I22" s="5" t="s">
        <v>77</v>
      </c>
      <c r="J22" s="6">
        <v>0.05</v>
      </c>
      <c r="K22" s="6" t="s">
        <v>91</v>
      </c>
      <c r="L22" s="6" t="s">
        <v>79</v>
      </c>
      <c r="M22" s="6" t="s">
        <v>80</v>
      </c>
      <c r="N22" s="6">
        <v>0.99629999999999996</v>
      </c>
      <c r="O22" s="6"/>
      <c r="P22" s="6"/>
      <c r="Q22" s="7"/>
    </row>
    <row r="23" spans="2:17" x14ac:dyDescent="0.2">
      <c r="I23" s="5" t="s">
        <v>81</v>
      </c>
      <c r="J23" s="6">
        <v>0.16</v>
      </c>
      <c r="K23" s="6" t="s">
        <v>92</v>
      </c>
      <c r="L23" s="6" t="s">
        <v>79</v>
      </c>
      <c r="M23" s="6" t="s">
        <v>80</v>
      </c>
      <c r="N23" s="6">
        <v>0.97170000000000001</v>
      </c>
      <c r="O23" s="6"/>
      <c r="P23" s="6"/>
      <c r="Q23" s="7"/>
    </row>
    <row r="24" spans="2:17" x14ac:dyDescent="0.2">
      <c r="I24" s="5" t="s">
        <v>83</v>
      </c>
      <c r="J24" s="6">
        <v>0.11</v>
      </c>
      <c r="K24" s="6" t="s">
        <v>93</v>
      </c>
      <c r="L24" s="6" t="s">
        <v>79</v>
      </c>
      <c r="M24" s="6" t="s">
        <v>80</v>
      </c>
      <c r="N24" s="6">
        <v>0.98709999999999998</v>
      </c>
      <c r="O24" s="6"/>
      <c r="P24" s="6"/>
      <c r="Q24" s="7"/>
    </row>
    <row r="25" spans="2:17" x14ac:dyDescent="0.2">
      <c r="I25" s="5"/>
      <c r="J25" s="6"/>
      <c r="K25" s="6"/>
      <c r="L25" s="6"/>
      <c r="M25" s="6"/>
      <c r="N25" s="6"/>
      <c r="O25" s="6"/>
      <c r="P25" s="6"/>
      <c r="Q25" s="7"/>
    </row>
    <row r="26" spans="2:17" x14ac:dyDescent="0.2">
      <c r="I26" s="5" t="s">
        <v>166</v>
      </c>
      <c r="J26" s="6"/>
      <c r="K26" s="6"/>
      <c r="L26" s="6"/>
      <c r="M26" s="6"/>
      <c r="N26" s="6"/>
      <c r="O26" s="6"/>
      <c r="P26" s="6"/>
      <c r="Q26" s="7"/>
    </row>
    <row r="27" spans="2:17" x14ac:dyDescent="0.2">
      <c r="I27" s="5" t="s">
        <v>77</v>
      </c>
      <c r="J27" s="6">
        <v>-0.82499999999999996</v>
      </c>
      <c r="K27" s="6" t="s">
        <v>95</v>
      </c>
      <c r="L27" s="6" t="s">
        <v>79</v>
      </c>
      <c r="M27" s="6" t="s">
        <v>80</v>
      </c>
      <c r="N27" s="6">
        <v>0.36780000000000002</v>
      </c>
      <c r="O27" s="6"/>
      <c r="P27" s="6"/>
      <c r="Q27" s="7"/>
    </row>
    <row r="28" spans="2:17" x14ac:dyDescent="0.2">
      <c r="I28" s="5" t="s">
        <v>81</v>
      </c>
      <c r="J28" s="6">
        <v>0.06</v>
      </c>
      <c r="K28" s="6" t="s">
        <v>96</v>
      </c>
      <c r="L28" s="6" t="s">
        <v>79</v>
      </c>
      <c r="M28" s="6" t="s">
        <v>80</v>
      </c>
      <c r="N28" s="6">
        <v>0.996</v>
      </c>
      <c r="O28" s="6"/>
      <c r="P28" s="6"/>
      <c r="Q28" s="7"/>
    </row>
    <row r="29" spans="2:17" x14ac:dyDescent="0.2">
      <c r="I29" s="5" t="s">
        <v>83</v>
      </c>
      <c r="J29" s="6">
        <v>0.88500000000000001</v>
      </c>
      <c r="K29" s="6" t="s">
        <v>97</v>
      </c>
      <c r="L29" s="6" t="s">
        <v>79</v>
      </c>
      <c r="M29" s="6" t="s">
        <v>80</v>
      </c>
      <c r="N29" s="6">
        <v>0.43290000000000001</v>
      </c>
      <c r="O29" s="6"/>
      <c r="P29" s="6"/>
      <c r="Q29" s="7"/>
    </row>
    <row r="30" spans="2:17" x14ac:dyDescent="0.2">
      <c r="I30" s="5"/>
      <c r="J30" s="6"/>
      <c r="K30" s="6"/>
      <c r="L30" s="6"/>
      <c r="M30" s="6"/>
      <c r="N30" s="6"/>
      <c r="O30" s="6"/>
      <c r="P30" s="6"/>
      <c r="Q30" s="7"/>
    </row>
    <row r="31" spans="2:17" x14ac:dyDescent="0.2">
      <c r="I31" s="5" t="s">
        <v>167</v>
      </c>
      <c r="J31" s="6"/>
      <c r="K31" s="6"/>
      <c r="L31" s="6"/>
      <c r="M31" s="6"/>
      <c r="N31" s="6"/>
      <c r="O31" s="6"/>
      <c r="P31" s="6"/>
      <c r="Q31" s="7"/>
    </row>
    <row r="32" spans="2:17" x14ac:dyDescent="0.2">
      <c r="I32" s="5" t="s">
        <v>77</v>
      </c>
      <c r="J32" s="6">
        <v>-1.0109999999999999</v>
      </c>
      <c r="K32" s="6" t="s">
        <v>99</v>
      </c>
      <c r="L32" s="6" t="s">
        <v>79</v>
      </c>
      <c r="M32" s="6" t="s">
        <v>80</v>
      </c>
      <c r="N32" s="6">
        <v>0.22370000000000001</v>
      </c>
      <c r="O32" s="6"/>
      <c r="P32" s="6"/>
      <c r="Q32" s="7"/>
    </row>
    <row r="33" spans="9:17" x14ac:dyDescent="0.2">
      <c r="I33" s="5" t="s">
        <v>81</v>
      </c>
      <c r="J33" s="6">
        <v>-0.1711</v>
      </c>
      <c r="K33" s="6" t="s">
        <v>100</v>
      </c>
      <c r="L33" s="6" t="s">
        <v>79</v>
      </c>
      <c r="M33" s="6" t="s">
        <v>80</v>
      </c>
      <c r="N33" s="6">
        <v>0.9677</v>
      </c>
      <c r="O33" s="6"/>
      <c r="P33" s="6"/>
      <c r="Q33" s="7"/>
    </row>
    <row r="34" spans="9:17" x14ac:dyDescent="0.2">
      <c r="I34" s="5" t="s">
        <v>83</v>
      </c>
      <c r="J34" s="6">
        <v>0.84</v>
      </c>
      <c r="K34" s="6" t="s">
        <v>101</v>
      </c>
      <c r="L34" s="6" t="s">
        <v>79</v>
      </c>
      <c r="M34" s="6" t="s">
        <v>80</v>
      </c>
      <c r="N34" s="6">
        <v>0.47020000000000001</v>
      </c>
      <c r="O34" s="6"/>
      <c r="P34" s="6"/>
      <c r="Q34" s="7"/>
    </row>
    <row r="35" spans="9:17" x14ac:dyDescent="0.2">
      <c r="I35" s="5"/>
      <c r="J35" s="6"/>
      <c r="K35" s="6"/>
      <c r="L35" s="6"/>
      <c r="M35" s="6"/>
      <c r="N35" s="6"/>
      <c r="O35" s="6"/>
      <c r="P35" s="6"/>
      <c r="Q35" s="7"/>
    </row>
    <row r="36" spans="9:17" x14ac:dyDescent="0.2">
      <c r="I36" s="5" t="s">
        <v>168</v>
      </c>
      <c r="J36" s="6"/>
      <c r="K36" s="6"/>
      <c r="L36" s="6"/>
      <c r="M36" s="6"/>
      <c r="N36" s="6"/>
      <c r="O36" s="6"/>
      <c r="P36" s="6"/>
      <c r="Q36" s="7"/>
    </row>
    <row r="37" spans="9:17" x14ac:dyDescent="0.2">
      <c r="I37" s="5" t="s">
        <v>77</v>
      </c>
      <c r="J37" s="6">
        <v>-1.0349999999999999</v>
      </c>
      <c r="K37" s="6" t="s">
        <v>103</v>
      </c>
      <c r="L37" s="6" t="s">
        <v>79</v>
      </c>
      <c r="M37" s="6" t="s">
        <v>80</v>
      </c>
      <c r="N37" s="6">
        <v>0.20849999999999999</v>
      </c>
      <c r="O37" s="6"/>
      <c r="P37" s="6"/>
      <c r="Q37" s="7"/>
    </row>
    <row r="38" spans="9:17" x14ac:dyDescent="0.2">
      <c r="I38" s="5" t="s">
        <v>81</v>
      </c>
      <c r="J38" s="6">
        <v>5.7779999999999998E-2</v>
      </c>
      <c r="K38" s="6" t="s">
        <v>104</v>
      </c>
      <c r="L38" s="6" t="s">
        <v>79</v>
      </c>
      <c r="M38" s="6" t="s">
        <v>80</v>
      </c>
      <c r="N38" s="6">
        <v>0.99629999999999996</v>
      </c>
      <c r="O38" s="6"/>
      <c r="P38" s="6"/>
      <c r="Q38" s="7"/>
    </row>
    <row r="39" spans="9:17" x14ac:dyDescent="0.2">
      <c r="I39" s="5" t="s">
        <v>83</v>
      </c>
      <c r="J39" s="6">
        <v>1.093</v>
      </c>
      <c r="K39" s="6" t="s">
        <v>105</v>
      </c>
      <c r="L39" s="6" t="s">
        <v>79</v>
      </c>
      <c r="M39" s="6" t="s">
        <v>80</v>
      </c>
      <c r="N39" s="6">
        <v>0.2802</v>
      </c>
      <c r="O39" s="6"/>
      <c r="P39" s="6"/>
      <c r="Q39" s="7"/>
    </row>
    <row r="40" spans="9:17" x14ac:dyDescent="0.2">
      <c r="I40" s="5"/>
      <c r="J40" s="6"/>
      <c r="K40" s="6"/>
      <c r="L40" s="6"/>
      <c r="M40" s="6"/>
      <c r="N40" s="6"/>
      <c r="O40" s="6"/>
      <c r="P40" s="6"/>
      <c r="Q40" s="7"/>
    </row>
    <row r="41" spans="9:17" x14ac:dyDescent="0.2">
      <c r="I41" s="5" t="s">
        <v>169</v>
      </c>
      <c r="J41" s="6"/>
      <c r="K41" s="6"/>
      <c r="L41" s="6"/>
      <c r="M41" s="6"/>
      <c r="N41" s="6"/>
      <c r="O41" s="6"/>
      <c r="P41" s="6"/>
      <c r="Q41" s="7"/>
    </row>
    <row r="42" spans="9:17" x14ac:dyDescent="0.2">
      <c r="I42" s="5" t="s">
        <v>77</v>
      </c>
      <c r="J42" s="6">
        <v>-1.1599999999999999</v>
      </c>
      <c r="K42" s="6" t="s">
        <v>107</v>
      </c>
      <c r="L42" s="6" t="s">
        <v>79</v>
      </c>
      <c r="M42" s="6" t="s">
        <v>80</v>
      </c>
      <c r="N42" s="6">
        <v>0.14030000000000001</v>
      </c>
      <c r="O42" s="6"/>
      <c r="P42" s="6"/>
      <c r="Q42" s="7"/>
    </row>
    <row r="43" spans="9:17" x14ac:dyDescent="0.2">
      <c r="I43" s="5" t="s">
        <v>81</v>
      </c>
      <c r="J43" s="6">
        <v>-4.2220000000000001E-2</v>
      </c>
      <c r="K43" s="6" t="s">
        <v>108</v>
      </c>
      <c r="L43" s="6" t="s">
        <v>79</v>
      </c>
      <c r="M43" s="6" t="s">
        <v>80</v>
      </c>
      <c r="N43" s="6">
        <v>0.998</v>
      </c>
      <c r="O43" s="6"/>
      <c r="P43" s="6"/>
      <c r="Q43" s="7"/>
    </row>
    <row r="44" spans="9:17" x14ac:dyDescent="0.2">
      <c r="I44" s="5" t="s">
        <v>83</v>
      </c>
      <c r="J44" s="6">
        <v>1.1180000000000001</v>
      </c>
      <c r="K44" s="6" t="s">
        <v>109</v>
      </c>
      <c r="L44" s="6" t="s">
        <v>79</v>
      </c>
      <c r="M44" s="6" t="s">
        <v>80</v>
      </c>
      <c r="N44" s="6">
        <v>0.26429999999999998</v>
      </c>
      <c r="O44" s="6"/>
      <c r="P44" s="6"/>
      <c r="Q44" s="7"/>
    </row>
    <row r="45" spans="9:17" x14ac:dyDescent="0.2">
      <c r="I45" s="5"/>
      <c r="J45" s="6"/>
      <c r="K45" s="6"/>
      <c r="L45" s="6"/>
      <c r="M45" s="6"/>
      <c r="N45" s="6"/>
      <c r="O45" s="6"/>
      <c r="P45" s="6"/>
      <c r="Q45" s="7"/>
    </row>
    <row r="46" spans="9:17" x14ac:dyDescent="0.2">
      <c r="I46" s="5" t="s">
        <v>170</v>
      </c>
      <c r="J46" s="6"/>
      <c r="K46" s="6"/>
      <c r="L46" s="6"/>
      <c r="M46" s="6"/>
      <c r="N46" s="6"/>
      <c r="O46" s="6"/>
      <c r="P46" s="6"/>
      <c r="Q46" s="7"/>
    </row>
    <row r="47" spans="9:17" x14ac:dyDescent="0.2">
      <c r="I47" s="5" t="s">
        <v>77</v>
      </c>
      <c r="J47" s="6">
        <v>-1.5129999999999999</v>
      </c>
      <c r="K47" s="6" t="s">
        <v>111</v>
      </c>
      <c r="L47" s="6" t="s">
        <v>47</v>
      </c>
      <c r="M47" s="6" t="s">
        <v>112</v>
      </c>
      <c r="N47" s="6">
        <v>3.6400000000000002E-2</v>
      </c>
      <c r="O47" s="6"/>
      <c r="P47" s="6"/>
      <c r="Q47" s="7"/>
    </row>
    <row r="48" spans="9:17" x14ac:dyDescent="0.2">
      <c r="I48" s="5" t="s">
        <v>81</v>
      </c>
      <c r="J48" s="6">
        <v>-0.14000000000000001</v>
      </c>
      <c r="K48" s="6" t="s">
        <v>113</v>
      </c>
      <c r="L48" s="6" t="s">
        <v>79</v>
      </c>
      <c r="M48" s="6" t="s">
        <v>80</v>
      </c>
      <c r="N48" s="6">
        <v>0.97819999999999996</v>
      </c>
      <c r="O48" s="6"/>
      <c r="P48" s="6"/>
      <c r="Q48" s="7"/>
    </row>
    <row r="49" spans="9:17" x14ac:dyDescent="0.2">
      <c r="I49" s="5" t="s">
        <v>83</v>
      </c>
      <c r="J49" s="6">
        <v>1.373</v>
      </c>
      <c r="K49" s="6" t="s">
        <v>114</v>
      </c>
      <c r="L49" s="6" t="s">
        <v>79</v>
      </c>
      <c r="M49" s="6" t="s">
        <v>80</v>
      </c>
      <c r="N49" s="6">
        <v>0.1356</v>
      </c>
      <c r="O49" s="6"/>
      <c r="P49" s="6"/>
      <c r="Q49" s="7"/>
    </row>
    <row r="50" spans="9:17" x14ac:dyDescent="0.2">
      <c r="I50" s="5"/>
      <c r="J50" s="6"/>
      <c r="K50" s="6"/>
      <c r="L50" s="6"/>
      <c r="M50" s="6"/>
      <c r="N50" s="6"/>
      <c r="O50" s="6"/>
      <c r="P50" s="6"/>
      <c r="Q50" s="7"/>
    </row>
    <row r="51" spans="9:17" x14ac:dyDescent="0.2">
      <c r="I51" s="5" t="s">
        <v>171</v>
      </c>
      <c r="J51" s="6"/>
      <c r="K51" s="6"/>
      <c r="L51" s="6"/>
      <c r="M51" s="6"/>
      <c r="N51" s="6"/>
      <c r="O51" s="6"/>
      <c r="P51" s="6"/>
      <c r="Q51" s="7"/>
    </row>
    <row r="52" spans="9:17" x14ac:dyDescent="0.2">
      <c r="I52" s="5" t="s">
        <v>77</v>
      </c>
      <c r="J52" s="6">
        <v>-1.8260000000000001</v>
      </c>
      <c r="K52" s="6" t="s">
        <v>116</v>
      </c>
      <c r="L52" s="6" t="s">
        <v>47</v>
      </c>
      <c r="M52" s="6" t="s">
        <v>46</v>
      </c>
      <c r="N52" s="6">
        <v>8.3000000000000001E-3</v>
      </c>
      <c r="O52" s="6"/>
      <c r="P52" s="6"/>
      <c r="Q52" s="7"/>
    </row>
    <row r="53" spans="9:17" x14ac:dyDescent="0.2">
      <c r="I53" s="5" t="s">
        <v>81</v>
      </c>
      <c r="J53" s="6">
        <v>0.31109999999999999</v>
      </c>
      <c r="K53" s="6" t="s">
        <v>117</v>
      </c>
      <c r="L53" s="6" t="s">
        <v>79</v>
      </c>
      <c r="M53" s="6" t="s">
        <v>80</v>
      </c>
      <c r="N53" s="6">
        <v>0.89710000000000001</v>
      </c>
      <c r="O53" s="6"/>
      <c r="P53" s="6"/>
      <c r="Q53" s="7"/>
    </row>
    <row r="54" spans="9:17" x14ac:dyDescent="0.2">
      <c r="I54" s="5" t="s">
        <v>83</v>
      </c>
      <c r="J54" s="6">
        <v>2.1379999999999999</v>
      </c>
      <c r="K54" s="6" t="s">
        <v>118</v>
      </c>
      <c r="L54" s="6" t="s">
        <v>47</v>
      </c>
      <c r="M54" s="6" t="s">
        <v>46</v>
      </c>
      <c r="N54" s="6">
        <v>8.5000000000000006E-3</v>
      </c>
      <c r="O54" s="6"/>
      <c r="P54" s="6"/>
      <c r="Q54" s="7"/>
    </row>
    <row r="55" spans="9:17" x14ac:dyDescent="0.2">
      <c r="I55" s="5"/>
      <c r="J55" s="6"/>
      <c r="K55" s="6"/>
      <c r="L55" s="6"/>
      <c r="M55" s="6"/>
      <c r="N55" s="6"/>
      <c r="O55" s="6"/>
      <c r="P55" s="6"/>
      <c r="Q55" s="7"/>
    </row>
    <row r="56" spans="9:17" x14ac:dyDescent="0.2">
      <c r="I56" s="5" t="s">
        <v>172</v>
      </c>
      <c r="J56" s="6"/>
      <c r="K56" s="6"/>
      <c r="L56" s="6"/>
      <c r="M56" s="6"/>
      <c r="N56" s="6"/>
      <c r="O56" s="6"/>
      <c r="P56" s="6"/>
      <c r="Q56" s="7"/>
    </row>
    <row r="57" spans="9:17" x14ac:dyDescent="0.2">
      <c r="I57" s="5" t="s">
        <v>77</v>
      </c>
      <c r="J57" s="6">
        <v>-1.625</v>
      </c>
      <c r="K57" s="6" t="s">
        <v>120</v>
      </c>
      <c r="L57" s="6" t="s">
        <v>47</v>
      </c>
      <c r="M57" s="6" t="s">
        <v>112</v>
      </c>
      <c r="N57" s="6">
        <v>2.2100000000000002E-2</v>
      </c>
      <c r="O57" s="6"/>
      <c r="P57" s="6"/>
      <c r="Q57" s="7"/>
    </row>
    <row r="58" spans="9:17" x14ac:dyDescent="0.2">
      <c r="I58" s="5" t="s">
        <v>81</v>
      </c>
      <c r="J58" s="6">
        <v>-0.2</v>
      </c>
      <c r="K58" s="6" t="s">
        <v>121</v>
      </c>
      <c r="L58" s="6" t="s">
        <v>79</v>
      </c>
      <c r="M58" s="6" t="s">
        <v>80</v>
      </c>
      <c r="N58" s="6">
        <v>0.95609999999999995</v>
      </c>
      <c r="O58" s="6"/>
      <c r="P58" s="6"/>
      <c r="Q58" s="7"/>
    </row>
    <row r="59" spans="9:17" x14ac:dyDescent="0.2">
      <c r="I59" s="5" t="s">
        <v>83</v>
      </c>
      <c r="J59" s="6">
        <v>1.425</v>
      </c>
      <c r="K59" s="6" t="s">
        <v>122</v>
      </c>
      <c r="L59" s="6" t="s">
        <v>79</v>
      </c>
      <c r="M59" s="6" t="s">
        <v>80</v>
      </c>
      <c r="N59" s="6">
        <v>0.1163</v>
      </c>
      <c r="O59" s="6"/>
      <c r="P59" s="6"/>
      <c r="Q59" s="7"/>
    </row>
    <row r="60" spans="9:17" x14ac:dyDescent="0.2">
      <c r="I60" s="5"/>
      <c r="J60" s="6"/>
      <c r="K60" s="6"/>
      <c r="L60" s="6"/>
      <c r="M60" s="6"/>
      <c r="N60" s="6"/>
      <c r="O60" s="6"/>
      <c r="P60" s="6"/>
      <c r="Q60" s="7"/>
    </row>
    <row r="61" spans="9:17" x14ac:dyDescent="0.2">
      <c r="I61" s="5" t="s">
        <v>173</v>
      </c>
      <c r="J61" s="6"/>
      <c r="K61" s="6"/>
      <c r="L61" s="6"/>
      <c r="M61" s="6"/>
      <c r="N61" s="6"/>
      <c r="O61" s="6"/>
      <c r="P61" s="6"/>
      <c r="Q61" s="7"/>
    </row>
    <row r="62" spans="9:17" x14ac:dyDescent="0.2">
      <c r="I62" s="5" t="s">
        <v>77</v>
      </c>
      <c r="J62" s="6">
        <v>-1.681</v>
      </c>
      <c r="K62" s="6" t="s">
        <v>124</v>
      </c>
      <c r="L62" s="6" t="s">
        <v>47</v>
      </c>
      <c r="M62" s="6" t="s">
        <v>112</v>
      </c>
      <c r="N62" s="6">
        <v>1.7100000000000001E-2</v>
      </c>
      <c r="O62" s="6"/>
      <c r="P62" s="6"/>
      <c r="Q62" s="7"/>
    </row>
    <row r="63" spans="9:17" x14ac:dyDescent="0.2">
      <c r="I63" s="5" t="s">
        <v>81</v>
      </c>
      <c r="J63" s="6">
        <v>0.18440000000000001</v>
      </c>
      <c r="K63" s="6" t="s">
        <v>125</v>
      </c>
      <c r="L63" s="6" t="s">
        <v>79</v>
      </c>
      <c r="M63" s="6" t="s">
        <v>80</v>
      </c>
      <c r="N63" s="6">
        <v>0.96250000000000002</v>
      </c>
      <c r="O63" s="6"/>
      <c r="P63" s="6"/>
      <c r="Q63" s="7"/>
    </row>
    <row r="64" spans="9:17" x14ac:dyDescent="0.2">
      <c r="I64" s="5" t="s">
        <v>83</v>
      </c>
      <c r="J64" s="6">
        <v>1.865</v>
      </c>
      <c r="K64" s="6" t="s">
        <v>126</v>
      </c>
      <c r="L64" s="6" t="s">
        <v>47</v>
      </c>
      <c r="M64" s="6" t="s">
        <v>112</v>
      </c>
      <c r="N64" s="6">
        <v>2.5999999999999999E-2</v>
      </c>
      <c r="O64" s="6"/>
      <c r="P64" s="6"/>
      <c r="Q64" s="7"/>
    </row>
    <row r="65" spans="9:17" x14ac:dyDescent="0.2">
      <c r="I65" s="5"/>
      <c r="J65" s="6"/>
      <c r="K65" s="6"/>
      <c r="L65" s="6"/>
      <c r="M65" s="6"/>
      <c r="N65" s="6"/>
      <c r="O65" s="6"/>
      <c r="P65" s="6"/>
      <c r="Q65" s="7"/>
    </row>
    <row r="66" spans="9:17" x14ac:dyDescent="0.2">
      <c r="I66" s="5" t="s">
        <v>174</v>
      </c>
      <c r="J66" s="6"/>
      <c r="K66" s="6"/>
      <c r="L66" s="6"/>
      <c r="M66" s="6"/>
      <c r="N66" s="6"/>
      <c r="O66" s="6"/>
      <c r="P66" s="6"/>
      <c r="Q66" s="7"/>
    </row>
    <row r="67" spans="9:17" x14ac:dyDescent="0.2">
      <c r="I67" s="5" t="s">
        <v>77</v>
      </c>
      <c r="J67" s="6">
        <v>-2.0609999999999999</v>
      </c>
      <c r="K67" s="6" t="s">
        <v>128</v>
      </c>
      <c r="L67" s="6" t="s">
        <v>47</v>
      </c>
      <c r="M67" s="6" t="s">
        <v>46</v>
      </c>
      <c r="N67" s="6">
        <v>2.3999999999999998E-3</v>
      </c>
      <c r="O67" s="6"/>
      <c r="P67" s="6"/>
      <c r="Q67" s="7"/>
    </row>
    <row r="68" spans="9:17" x14ac:dyDescent="0.2">
      <c r="I68" s="5" t="s">
        <v>81</v>
      </c>
      <c r="J68" s="6">
        <v>-3.1109999999999999E-2</v>
      </c>
      <c r="K68" s="6" t="s">
        <v>129</v>
      </c>
      <c r="L68" s="6" t="s">
        <v>79</v>
      </c>
      <c r="M68" s="6" t="s">
        <v>80</v>
      </c>
      <c r="N68" s="6">
        <v>0.99890000000000001</v>
      </c>
      <c r="O68" s="6"/>
      <c r="P68" s="6"/>
      <c r="Q68" s="7"/>
    </row>
    <row r="69" spans="9:17" x14ac:dyDescent="0.2">
      <c r="I69" s="5" t="s">
        <v>83</v>
      </c>
      <c r="J69" s="6">
        <v>2.0299999999999998</v>
      </c>
      <c r="K69" s="6" t="s">
        <v>130</v>
      </c>
      <c r="L69" s="6" t="s">
        <v>47</v>
      </c>
      <c r="M69" s="6" t="s">
        <v>112</v>
      </c>
      <c r="N69" s="6">
        <v>1.35E-2</v>
      </c>
      <c r="O69" s="6"/>
      <c r="P69" s="6"/>
      <c r="Q69" s="7"/>
    </row>
    <row r="70" spans="9:17" x14ac:dyDescent="0.2">
      <c r="I70" s="5"/>
      <c r="J70" s="6"/>
      <c r="K70" s="6"/>
      <c r="L70" s="6"/>
      <c r="M70" s="6"/>
      <c r="N70" s="6"/>
      <c r="O70" s="6"/>
      <c r="P70" s="6"/>
      <c r="Q70" s="7"/>
    </row>
    <row r="71" spans="9:17" x14ac:dyDescent="0.2">
      <c r="I71" s="5" t="s">
        <v>175</v>
      </c>
      <c r="J71" s="6"/>
      <c r="K71" s="6"/>
      <c r="L71" s="6"/>
      <c r="M71" s="6"/>
      <c r="N71" s="6"/>
      <c r="O71" s="6"/>
      <c r="P71" s="6"/>
      <c r="Q71" s="7"/>
    </row>
    <row r="72" spans="9:17" x14ac:dyDescent="0.2">
      <c r="I72" s="5" t="s">
        <v>77</v>
      </c>
      <c r="J72" s="6">
        <v>-2.0819999999999999</v>
      </c>
      <c r="K72" s="6" t="s">
        <v>132</v>
      </c>
      <c r="L72" s="6" t="s">
        <v>47</v>
      </c>
      <c r="M72" s="6" t="s">
        <v>46</v>
      </c>
      <c r="N72" s="6">
        <v>2.0999999999999999E-3</v>
      </c>
      <c r="O72" s="6"/>
      <c r="P72" s="6"/>
      <c r="Q72" s="7"/>
    </row>
    <row r="73" spans="9:17" x14ac:dyDescent="0.2">
      <c r="I73" s="5" t="s">
        <v>81</v>
      </c>
      <c r="J73" s="6">
        <v>0.15559999999999999</v>
      </c>
      <c r="K73" s="6" t="s">
        <v>133</v>
      </c>
      <c r="L73" s="6" t="s">
        <v>79</v>
      </c>
      <c r="M73" s="6" t="s">
        <v>80</v>
      </c>
      <c r="N73" s="6">
        <v>0.97319999999999995</v>
      </c>
      <c r="O73" s="6"/>
      <c r="P73" s="6"/>
      <c r="Q73" s="7"/>
    </row>
    <row r="74" spans="9:17" x14ac:dyDescent="0.2">
      <c r="I74" s="5" t="s">
        <v>83</v>
      </c>
      <c r="J74" s="6">
        <v>2.238</v>
      </c>
      <c r="K74" s="6" t="s">
        <v>134</v>
      </c>
      <c r="L74" s="6" t="s">
        <v>47</v>
      </c>
      <c r="M74" s="6" t="s">
        <v>46</v>
      </c>
      <c r="N74" s="6">
        <v>5.4999999999999997E-3</v>
      </c>
      <c r="O74" s="6"/>
      <c r="P74" s="6"/>
      <c r="Q74" s="7"/>
    </row>
    <row r="75" spans="9:17" x14ac:dyDescent="0.2">
      <c r="I75" s="5"/>
      <c r="J75" s="6"/>
      <c r="K75" s="6"/>
      <c r="L75" s="6"/>
      <c r="M75" s="6"/>
      <c r="N75" s="6"/>
      <c r="O75" s="6"/>
      <c r="P75" s="6"/>
      <c r="Q75" s="7"/>
    </row>
    <row r="76" spans="9:17" x14ac:dyDescent="0.2">
      <c r="I76" s="5" t="s">
        <v>176</v>
      </c>
      <c r="J76" s="6"/>
      <c r="K76" s="6"/>
      <c r="L76" s="6"/>
      <c r="M76" s="6"/>
      <c r="N76" s="6"/>
      <c r="O76" s="6"/>
      <c r="P76" s="6"/>
      <c r="Q76" s="7"/>
    </row>
    <row r="77" spans="9:17" x14ac:dyDescent="0.2">
      <c r="I77" s="5" t="s">
        <v>77</v>
      </c>
      <c r="J77" s="6">
        <v>-2.6389999999999998</v>
      </c>
      <c r="K77" s="6" t="s">
        <v>136</v>
      </c>
      <c r="L77" s="6" t="s">
        <v>47</v>
      </c>
      <c r="M77" s="6" t="s">
        <v>50</v>
      </c>
      <c r="N77" s="6" t="s">
        <v>49</v>
      </c>
      <c r="O77" s="6"/>
      <c r="P77" s="6"/>
      <c r="Q77" s="7"/>
    </row>
    <row r="78" spans="9:17" x14ac:dyDescent="0.2">
      <c r="I78" s="5" t="s">
        <v>81</v>
      </c>
      <c r="J78" s="6">
        <v>-6.8890000000000007E-2</v>
      </c>
      <c r="K78" s="6" t="s">
        <v>137</v>
      </c>
      <c r="L78" s="6" t="s">
        <v>79</v>
      </c>
      <c r="M78" s="6" t="s">
        <v>80</v>
      </c>
      <c r="N78" s="6">
        <v>0.99470000000000003</v>
      </c>
      <c r="O78" s="6"/>
      <c r="P78" s="6"/>
      <c r="Q78" s="7"/>
    </row>
    <row r="79" spans="9:17" x14ac:dyDescent="0.2">
      <c r="I79" s="5" t="s">
        <v>83</v>
      </c>
      <c r="J79" s="6">
        <v>2.57</v>
      </c>
      <c r="K79" s="6" t="s">
        <v>138</v>
      </c>
      <c r="L79" s="6" t="s">
        <v>47</v>
      </c>
      <c r="M79" s="6" t="s">
        <v>46</v>
      </c>
      <c r="N79" s="6">
        <v>1.1000000000000001E-3</v>
      </c>
      <c r="O79" s="6"/>
      <c r="P79" s="6"/>
      <c r="Q79" s="7"/>
    </row>
    <row r="80" spans="9:17" x14ac:dyDescent="0.2">
      <c r="I80" s="5"/>
      <c r="J80" s="6"/>
      <c r="K80" s="6"/>
      <c r="L80" s="6"/>
      <c r="M80" s="6"/>
      <c r="N80" s="6"/>
      <c r="O80" s="6"/>
      <c r="P80" s="6"/>
      <c r="Q80" s="7"/>
    </row>
    <row r="81" spans="9:17" x14ac:dyDescent="0.2">
      <c r="I81" s="5" t="s">
        <v>177</v>
      </c>
      <c r="J81" s="6"/>
      <c r="K81" s="6"/>
      <c r="L81" s="6"/>
      <c r="M81" s="6"/>
      <c r="N81" s="6"/>
      <c r="O81" s="6"/>
      <c r="P81" s="6"/>
      <c r="Q81" s="7"/>
    </row>
    <row r="82" spans="9:17" x14ac:dyDescent="0.2">
      <c r="I82" s="5" t="s">
        <v>77</v>
      </c>
      <c r="J82" s="6">
        <v>-2.8610000000000002</v>
      </c>
      <c r="K82" s="6" t="s">
        <v>140</v>
      </c>
      <c r="L82" s="6" t="s">
        <v>47</v>
      </c>
      <c r="M82" s="6" t="s">
        <v>50</v>
      </c>
      <c r="N82" s="6" t="s">
        <v>49</v>
      </c>
      <c r="O82" s="6"/>
      <c r="P82" s="6"/>
      <c r="Q82" s="7"/>
    </row>
    <row r="83" spans="9:17" x14ac:dyDescent="0.2">
      <c r="I83" s="5" t="s">
        <v>81</v>
      </c>
      <c r="J83" s="6">
        <v>-0.27110000000000001</v>
      </c>
      <c r="K83" s="6" t="s">
        <v>141</v>
      </c>
      <c r="L83" s="6" t="s">
        <v>79</v>
      </c>
      <c r="M83" s="6" t="s">
        <v>80</v>
      </c>
      <c r="N83" s="6">
        <v>0.92079999999999995</v>
      </c>
      <c r="O83" s="6"/>
      <c r="P83" s="6"/>
      <c r="Q83" s="7"/>
    </row>
    <row r="84" spans="9:17" x14ac:dyDescent="0.2">
      <c r="I84" s="5" t="s">
        <v>83</v>
      </c>
      <c r="J84" s="6">
        <v>2.59</v>
      </c>
      <c r="K84" s="6" t="s">
        <v>142</v>
      </c>
      <c r="L84" s="6" t="s">
        <v>47</v>
      </c>
      <c r="M84" s="6" t="s">
        <v>143</v>
      </c>
      <c r="N84" s="6">
        <v>1E-3</v>
      </c>
      <c r="O84" s="6"/>
      <c r="P84" s="6"/>
      <c r="Q84" s="7"/>
    </row>
    <row r="85" spans="9:17" x14ac:dyDescent="0.2">
      <c r="I85" s="5"/>
      <c r="J85" s="6"/>
      <c r="K85" s="6"/>
      <c r="L85" s="6"/>
      <c r="M85" s="6"/>
      <c r="N85" s="6"/>
      <c r="O85" s="6"/>
      <c r="P85" s="6"/>
      <c r="Q85" s="7"/>
    </row>
    <row r="86" spans="9:17" x14ac:dyDescent="0.2">
      <c r="I86" s="5" t="s">
        <v>178</v>
      </c>
      <c r="J86" s="6"/>
      <c r="K86" s="6"/>
      <c r="L86" s="6"/>
      <c r="M86" s="6"/>
      <c r="N86" s="6"/>
      <c r="O86" s="6"/>
      <c r="P86" s="6"/>
      <c r="Q86" s="7"/>
    </row>
    <row r="87" spans="9:17" x14ac:dyDescent="0.2">
      <c r="I87" s="5" t="s">
        <v>77</v>
      </c>
      <c r="J87" s="6">
        <v>-3.0720000000000001</v>
      </c>
      <c r="K87" s="6" t="s">
        <v>145</v>
      </c>
      <c r="L87" s="6" t="s">
        <v>47</v>
      </c>
      <c r="M87" s="6" t="s">
        <v>50</v>
      </c>
      <c r="N87" s="6" t="s">
        <v>49</v>
      </c>
      <c r="O87" s="6"/>
      <c r="P87" s="6"/>
      <c r="Q87" s="7"/>
    </row>
    <row r="88" spans="9:17" x14ac:dyDescent="0.2">
      <c r="I88" s="5" t="s">
        <v>81</v>
      </c>
      <c r="J88" s="6">
        <v>-0.20219999999999999</v>
      </c>
      <c r="K88" s="6" t="s">
        <v>146</v>
      </c>
      <c r="L88" s="6" t="s">
        <v>79</v>
      </c>
      <c r="M88" s="6" t="s">
        <v>80</v>
      </c>
      <c r="N88" s="6">
        <v>0.95509999999999995</v>
      </c>
      <c r="O88" s="6"/>
      <c r="P88" s="6"/>
      <c r="Q88" s="7"/>
    </row>
    <row r="89" spans="9:17" x14ac:dyDescent="0.2">
      <c r="I89" s="5" t="s">
        <v>83</v>
      </c>
      <c r="J89" s="6">
        <v>2.87</v>
      </c>
      <c r="K89" s="6" t="s">
        <v>147</v>
      </c>
      <c r="L89" s="6" t="s">
        <v>47</v>
      </c>
      <c r="M89" s="6" t="s">
        <v>143</v>
      </c>
      <c r="N89" s="6">
        <v>2.0000000000000001E-4</v>
      </c>
      <c r="O89" s="6"/>
      <c r="P89" s="6"/>
      <c r="Q89" s="7"/>
    </row>
    <row r="90" spans="9:17" x14ac:dyDescent="0.2">
      <c r="I90" s="5"/>
      <c r="J90" s="6"/>
      <c r="K90" s="6"/>
      <c r="L90" s="6"/>
      <c r="M90" s="6"/>
      <c r="N90" s="6"/>
      <c r="O90" s="6"/>
      <c r="P90" s="6"/>
      <c r="Q90" s="7"/>
    </row>
    <row r="91" spans="9:17" x14ac:dyDescent="0.2">
      <c r="I91" s="5" t="s">
        <v>179</v>
      </c>
      <c r="J91" s="6"/>
      <c r="K91" s="6"/>
      <c r="L91" s="6"/>
      <c r="M91" s="6"/>
      <c r="N91" s="6"/>
      <c r="O91" s="6"/>
      <c r="P91" s="6"/>
      <c r="Q91" s="7"/>
    </row>
    <row r="92" spans="9:17" x14ac:dyDescent="0.2">
      <c r="I92" s="5" t="s">
        <v>77</v>
      </c>
      <c r="J92" s="6">
        <v>-3.34</v>
      </c>
      <c r="K92" s="6" t="s">
        <v>149</v>
      </c>
      <c r="L92" s="6" t="s">
        <v>47</v>
      </c>
      <c r="M92" s="6" t="s">
        <v>50</v>
      </c>
      <c r="N92" s="6" t="s">
        <v>49</v>
      </c>
      <c r="O92" s="6"/>
      <c r="P92" s="6"/>
      <c r="Q92" s="7"/>
    </row>
    <row r="93" spans="9:17" x14ac:dyDescent="0.2">
      <c r="I93" s="5" t="s">
        <v>81</v>
      </c>
      <c r="J93" s="6">
        <v>-0.43780000000000002</v>
      </c>
      <c r="K93" s="6" t="s">
        <v>150</v>
      </c>
      <c r="L93" s="6" t="s">
        <v>79</v>
      </c>
      <c r="M93" s="6" t="s">
        <v>80</v>
      </c>
      <c r="N93" s="6">
        <v>0.80659999999999998</v>
      </c>
      <c r="O93" s="6"/>
      <c r="P93" s="6"/>
      <c r="Q93" s="7"/>
    </row>
    <row r="94" spans="9:17" x14ac:dyDescent="0.2">
      <c r="I94" s="5" t="s">
        <v>83</v>
      </c>
      <c r="J94" s="6">
        <v>2.903</v>
      </c>
      <c r="K94" s="6" t="s">
        <v>151</v>
      </c>
      <c r="L94" s="6" t="s">
        <v>47</v>
      </c>
      <c r="M94" s="6" t="s">
        <v>143</v>
      </c>
      <c r="N94" s="6">
        <v>2.0000000000000001E-4</v>
      </c>
      <c r="O94" s="6"/>
      <c r="P94" s="6"/>
      <c r="Q94" s="7"/>
    </row>
    <row r="95" spans="9:17" x14ac:dyDescent="0.2">
      <c r="I95" s="5"/>
      <c r="J95" s="6"/>
      <c r="K95" s="6"/>
      <c r="L95" s="6"/>
      <c r="M95" s="6"/>
      <c r="N95" s="6"/>
      <c r="O95" s="6"/>
      <c r="P95" s="6"/>
      <c r="Q95" s="7"/>
    </row>
    <row r="96" spans="9:17" x14ac:dyDescent="0.2">
      <c r="I96" s="5" t="s">
        <v>180</v>
      </c>
      <c r="J96" s="6"/>
      <c r="K96" s="6"/>
      <c r="L96" s="6"/>
      <c r="M96" s="6"/>
      <c r="N96" s="6"/>
      <c r="O96" s="6"/>
      <c r="P96" s="6"/>
      <c r="Q96" s="7"/>
    </row>
    <row r="97" spans="9:17" x14ac:dyDescent="0.2">
      <c r="I97" s="5" t="s">
        <v>77</v>
      </c>
      <c r="J97" s="6">
        <v>-2.8</v>
      </c>
      <c r="K97" s="6" t="s">
        <v>153</v>
      </c>
      <c r="L97" s="6" t="s">
        <v>47</v>
      </c>
      <c r="M97" s="6" t="s">
        <v>50</v>
      </c>
      <c r="N97" s="6" t="s">
        <v>49</v>
      </c>
      <c r="O97" s="6"/>
      <c r="P97" s="6"/>
      <c r="Q97" s="7"/>
    </row>
    <row r="98" spans="9:17" x14ac:dyDescent="0.2">
      <c r="I98" s="5" t="s">
        <v>81</v>
      </c>
      <c r="J98" s="6">
        <v>-0.18</v>
      </c>
      <c r="K98" s="6" t="s">
        <v>154</v>
      </c>
      <c r="L98" s="6" t="s">
        <v>79</v>
      </c>
      <c r="M98" s="6" t="s">
        <v>80</v>
      </c>
      <c r="N98" s="6">
        <v>0.96430000000000005</v>
      </c>
      <c r="O98" s="6"/>
      <c r="P98" s="6"/>
      <c r="Q98" s="7"/>
    </row>
    <row r="99" spans="9:17" x14ac:dyDescent="0.2">
      <c r="I99" s="5" t="s">
        <v>83</v>
      </c>
      <c r="J99" s="6">
        <v>2.62</v>
      </c>
      <c r="K99" s="6" t="s">
        <v>155</v>
      </c>
      <c r="L99" s="6" t="s">
        <v>47</v>
      </c>
      <c r="M99" s="6" t="s">
        <v>143</v>
      </c>
      <c r="N99" s="6">
        <v>8.9999999999999998E-4</v>
      </c>
      <c r="O99" s="6"/>
      <c r="P99" s="6"/>
      <c r="Q99" s="7"/>
    </row>
    <row r="100" spans="9:17" x14ac:dyDescent="0.2">
      <c r="I100" s="5"/>
      <c r="J100" s="6"/>
      <c r="K100" s="6"/>
      <c r="L100" s="6"/>
      <c r="M100" s="6"/>
      <c r="N100" s="6"/>
      <c r="O100" s="6"/>
      <c r="P100" s="6"/>
      <c r="Q100" s="7"/>
    </row>
    <row r="101" spans="9:17" x14ac:dyDescent="0.2">
      <c r="I101" s="5"/>
      <c r="J101" s="6"/>
      <c r="K101" s="6"/>
      <c r="L101" s="6"/>
      <c r="M101" s="6"/>
      <c r="N101" s="6"/>
      <c r="O101" s="6"/>
      <c r="P101" s="6"/>
      <c r="Q101" s="7"/>
    </row>
    <row r="102" spans="9:17" x14ac:dyDescent="0.2">
      <c r="I102" s="5" t="s">
        <v>156</v>
      </c>
      <c r="J102" s="6" t="s">
        <v>157</v>
      </c>
      <c r="K102" s="6" t="s">
        <v>158</v>
      </c>
      <c r="L102" s="6" t="s">
        <v>71</v>
      </c>
      <c r="M102" s="6" t="s">
        <v>159</v>
      </c>
      <c r="N102" s="6" t="s">
        <v>160</v>
      </c>
      <c r="O102" s="6" t="s">
        <v>161</v>
      </c>
      <c r="P102" s="6" t="s">
        <v>162</v>
      </c>
      <c r="Q102" s="7" t="s">
        <v>54</v>
      </c>
    </row>
    <row r="103" spans="9:17" x14ac:dyDescent="0.2">
      <c r="I103" s="5"/>
      <c r="J103" s="6"/>
      <c r="K103" s="6"/>
      <c r="L103" s="6"/>
      <c r="M103" s="6"/>
      <c r="N103" s="6"/>
      <c r="O103" s="6"/>
      <c r="P103" s="6"/>
      <c r="Q103" s="7"/>
    </row>
    <row r="104" spans="9:17" x14ac:dyDescent="0.2">
      <c r="I104" s="5" t="s">
        <v>76</v>
      </c>
      <c r="J104" s="6"/>
      <c r="K104" s="6"/>
      <c r="L104" s="6"/>
      <c r="M104" s="6"/>
      <c r="N104" s="6"/>
      <c r="O104" s="6"/>
      <c r="P104" s="6"/>
      <c r="Q104" s="7"/>
    </row>
    <row r="105" spans="9:17" x14ac:dyDescent="0.2">
      <c r="I105" s="5" t="s">
        <v>77</v>
      </c>
      <c r="J105" s="6">
        <v>8.4</v>
      </c>
      <c r="K105" s="6">
        <v>8.3000000000000007</v>
      </c>
      <c r="L105" s="6">
        <v>0.1</v>
      </c>
      <c r="M105" s="6">
        <v>0.61040000000000005</v>
      </c>
      <c r="N105" s="6">
        <v>9</v>
      </c>
      <c r="O105" s="6">
        <v>8</v>
      </c>
      <c r="P105" s="6">
        <v>0.23169999999999999</v>
      </c>
      <c r="Q105" s="7">
        <v>342</v>
      </c>
    </row>
    <row r="106" spans="9:17" x14ac:dyDescent="0.2">
      <c r="I106" s="5" t="s">
        <v>81</v>
      </c>
      <c r="J106" s="6">
        <v>8.4</v>
      </c>
      <c r="K106" s="6">
        <v>8.3000000000000007</v>
      </c>
      <c r="L106" s="6">
        <v>0.1</v>
      </c>
      <c r="M106" s="6">
        <v>0.70069999999999999</v>
      </c>
      <c r="N106" s="6">
        <v>9</v>
      </c>
      <c r="O106" s="6">
        <v>5</v>
      </c>
      <c r="P106" s="6">
        <v>0.20180000000000001</v>
      </c>
      <c r="Q106" s="7">
        <v>342</v>
      </c>
    </row>
    <row r="107" spans="9:17" x14ac:dyDescent="0.2">
      <c r="I107" s="5" t="s">
        <v>83</v>
      </c>
      <c r="J107" s="6">
        <v>8.3000000000000007</v>
      </c>
      <c r="K107" s="6">
        <v>8.3000000000000007</v>
      </c>
      <c r="L107" s="6">
        <v>7.1050000000000001E-15</v>
      </c>
      <c r="M107" s="6">
        <v>0.71619999999999995</v>
      </c>
      <c r="N107" s="6">
        <v>8</v>
      </c>
      <c r="O107" s="6">
        <v>5</v>
      </c>
      <c r="P107" s="6">
        <v>1.403E-14</v>
      </c>
      <c r="Q107" s="7">
        <v>342</v>
      </c>
    </row>
    <row r="108" spans="9:17" x14ac:dyDescent="0.2">
      <c r="I108" s="5"/>
      <c r="J108" s="6"/>
      <c r="K108" s="6"/>
      <c r="L108" s="6"/>
      <c r="M108" s="6"/>
      <c r="N108" s="6"/>
      <c r="O108" s="6"/>
      <c r="P108" s="6"/>
      <c r="Q108" s="7"/>
    </row>
    <row r="109" spans="9:17" x14ac:dyDescent="0.2">
      <c r="I109" s="5" t="s">
        <v>86</v>
      </c>
      <c r="J109" s="6"/>
      <c r="K109" s="6"/>
      <c r="L109" s="6"/>
      <c r="M109" s="6"/>
      <c r="N109" s="6"/>
      <c r="O109" s="6"/>
      <c r="P109" s="6"/>
      <c r="Q109" s="7"/>
    </row>
    <row r="110" spans="9:17" x14ac:dyDescent="0.2">
      <c r="I110" s="5" t="s">
        <v>77</v>
      </c>
      <c r="J110" s="6">
        <v>12.88</v>
      </c>
      <c r="K110" s="6">
        <v>12.39</v>
      </c>
      <c r="L110" s="6">
        <v>0.49030000000000001</v>
      </c>
      <c r="M110" s="6">
        <v>0.61040000000000005</v>
      </c>
      <c r="N110" s="6">
        <v>9</v>
      </c>
      <c r="O110" s="6">
        <v>8</v>
      </c>
      <c r="P110" s="6">
        <v>1.1359999999999999</v>
      </c>
      <c r="Q110" s="7">
        <v>342</v>
      </c>
    </row>
    <row r="111" spans="9:17" x14ac:dyDescent="0.2">
      <c r="I111" s="5" t="s">
        <v>81</v>
      </c>
      <c r="J111" s="6">
        <v>12.88</v>
      </c>
      <c r="K111" s="6">
        <v>12.76</v>
      </c>
      <c r="L111" s="6">
        <v>0.1178</v>
      </c>
      <c r="M111" s="6">
        <v>0.70069999999999999</v>
      </c>
      <c r="N111" s="6">
        <v>9</v>
      </c>
      <c r="O111" s="6">
        <v>5</v>
      </c>
      <c r="P111" s="6">
        <v>0.23769999999999999</v>
      </c>
      <c r="Q111" s="7">
        <v>342</v>
      </c>
    </row>
    <row r="112" spans="9:17" x14ac:dyDescent="0.2">
      <c r="I112" s="5" t="s">
        <v>83</v>
      </c>
      <c r="J112" s="6">
        <v>12.39</v>
      </c>
      <c r="K112" s="6">
        <v>12.76</v>
      </c>
      <c r="L112" s="6">
        <v>-0.3725</v>
      </c>
      <c r="M112" s="6">
        <v>0.71619999999999995</v>
      </c>
      <c r="N112" s="6">
        <v>8</v>
      </c>
      <c r="O112" s="6">
        <v>5</v>
      </c>
      <c r="P112" s="6">
        <v>0.73560000000000003</v>
      </c>
      <c r="Q112" s="7">
        <v>342</v>
      </c>
    </row>
    <row r="113" spans="9:17" x14ac:dyDescent="0.2">
      <c r="I113" s="5"/>
      <c r="J113" s="6"/>
      <c r="K113" s="6"/>
      <c r="L113" s="6"/>
      <c r="M113" s="6"/>
      <c r="N113" s="6"/>
      <c r="O113" s="6"/>
      <c r="P113" s="6"/>
      <c r="Q113" s="7"/>
    </row>
    <row r="114" spans="9:17" x14ac:dyDescent="0.2">
      <c r="I114" s="5" t="s">
        <v>90</v>
      </c>
      <c r="J114" s="6"/>
      <c r="K114" s="6"/>
      <c r="L114" s="6"/>
      <c r="M114" s="6"/>
      <c r="N114" s="6"/>
      <c r="O114" s="6"/>
      <c r="P114" s="6"/>
      <c r="Q114" s="7"/>
    </row>
    <row r="115" spans="9:17" x14ac:dyDescent="0.2">
      <c r="I115" s="5" t="s">
        <v>77</v>
      </c>
      <c r="J115" s="6">
        <v>16.600000000000001</v>
      </c>
      <c r="K115" s="6">
        <v>16.55</v>
      </c>
      <c r="L115" s="6">
        <v>0.05</v>
      </c>
      <c r="M115" s="6">
        <v>0.61040000000000005</v>
      </c>
      <c r="N115" s="6">
        <v>9</v>
      </c>
      <c r="O115" s="6">
        <v>8</v>
      </c>
      <c r="P115" s="6">
        <v>0.1158</v>
      </c>
      <c r="Q115" s="7">
        <v>342</v>
      </c>
    </row>
    <row r="116" spans="9:17" x14ac:dyDescent="0.2">
      <c r="I116" s="5" t="s">
        <v>81</v>
      </c>
      <c r="J116" s="6">
        <v>16.600000000000001</v>
      </c>
      <c r="K116" s="6">
        <v>16.440000000000001</v>
      </c>
      <c r="L116" s="6">
        <v>0.16</v>
      </c>
      <c r="M116" s="6">
        <v>0.70069999999999999</v>
      </c>
      <c r="N116" s="6">
        <v>9</v>
      </c>
      <c r="O116" s="6">
        <v>5</v>
      </c>
      <c r="P116" s="6">
        <v>0.32290000000000002</v>
      </c>
      <c r="Q116" s="7">
        <v>342</v>
      </c>
    </row>
    <row r="117" spans="9:17" x14ac:dyDescent="0.2">
      <c r="I117" s="5" t="s">
        <v>83</v>
      </c>
      <c r="J117" s="6">
        <v>16.55</v>
      </c>
      <c r="K117" s="6">
        <v>16.440000000000001</v>
      </c>
      <c r="L117" s="6">
        <v>0.11</v>
      </c>
      <c r="M117" s="6">
        <v>0.71619999999999995</v>
      </c>
      <c r="N117" s="6">
        <v>8</v>
      </c>
      <c r="O117" s="6">
        <v>5</v>
      </c>
      <c r="P117" s="6">
        <v>0.2172</v>
      </c>
      <c r="Q117" s="7">
        <v>342</v>
      </c>
    </row>
    <row r="118" spans="9:17" x14ac:dyDescent="0.2">
      <c r="I118" s="5"/>
      <c r="J118" s="6"/>
      <c r="K118" s="6"/>
      <c r="L118" s="6"/>
      <c r="M118" s="6"/>
      <c r="N118" s="6"/>
      <c r="O118" s="6"/>
      <c r="P118" s="6"/>
      <c r="Q118" s="7"/>
    </row>
    <row r="119" spans="9:17" x14ac:dyDescent="0.2">
      <c r="I119" s="5" t="s">
        <v>94</v>
      </c>
      <c r="J119" s="6"/>
      <c r="K119" s="6"/>
      <c r="L119" s="6"/>
      <c r="M119" s="6"/>
      <c r="N119" s="6"/>
      <c r="O119" s="6"/>
      <c r="P119" s="6"/>
      <c r="Q119" s="7"/>
    </row>
    <row r="120" spans="9:17" x14ac:dyDescent="0.2">
      <c r="I120" s="5" t="s">
        <v>77</v>
      </c>
      <c r="J120" s="6">
        <v>17.100000000000001</v>
      </c>
      <c r="K120" s="6">
        <v>17.93</v>
      </c>
      <c r="L120" s="6">
        <v>-0.82499999999999996</v>
      </c>
      <c r="M120" s="6">
        <v>0.61040000000000005</v>
      </c>
      <c r="N120" s="6">
        <v>9</v>
      </c>
      <c r="O120" s="6">
        <v>8</v>
      </c>
      <c r="P120" s="6">
        <v>1.911</v>
      </c>
      <c r="Q120" s="7">
        <v>342</v>
      </c>
    </row>
    <row r="121" spans="9:17" x14ac:dyDescent="0.2">
      <c r="I121" s="5" t="s">
        <v>81</v>
      </c>
      <c r="J121" s="6">
        <v>17.100000000000001</v>
      </c>
      <c r="K121" s="6">
        <v>17.04</v>
      </c>
      <c r="L121" s="6">
        <v>0.06</v>
      </c>
      <c r="M121" s="6">
        <v>0.70069999999999999</v>
      </c>
      <c r="N121" s="6">
        <v>9</v>
      </c>
      <c r="O121" s="6">
        <v>5</v>
      </c>
      <c r="P121" s="6">
        <v>0.1211</v>
      </c>
      <c r="Q121" s="7">
        <v>342</v>
      </c>
    </row>
    <row r="122" spans="9:17" x14ac:dyDescent="0.2">
      <c r="I122" s="5" t="s">
        <v>83</v>
      </c>
      <c r="J122" s="6">
        <v>17.93</v>
      </c>
      <c r="K122" s="6">
        <v>17.04</v>
      </c>
      <c r="L122" s="6">
        <v>0.88500000000000001</v>
      </c>
      <c r="M122" s="6">
        <v>0.71619999999999995</v>
      </c>
      <c r="N122" s="6">
        <v>8</v>
      </c>
      <c r="O122" s="6">
        <v>5</v>
      </c>
      <c r="P122" s="6">
        <v>1.748</v>
      </c>
      <c r="Q122" s="7">
        <v>342</v>
      </c>
    </row>
    <row r="123" spans="9:17" x14ac:dyDescent="0.2">
      <c r="I123" s="5"/>
      <c r="J123" s="6"/>
      <c r="K123" s="6"/>
      <c r="L123" s="6"/>
      <c r="M123" s="6"/>
      <c r="N123" s="6"/>
      <c r="O123" s="6"/>
      <c r="P123" s="6"/>
      <c r="Q123" s="7"/>
    </row>
    <row r="124" spans="9:17" x14ac:dyDescent="0.2">
      <c r="I124" s="5" t="s">
        <v>98</v>
      </c>
      <c r="J124" s="6"/>
      <c r="K124" s="6"/>
      <c r="L124" s="6"/>
      <c r="M124" s="6"/>
      <c r="N124" s="6"/>
      <c r="O124" s="6"/>
      <c r="P124" s="6"/>
      <c r="Q124" s="7"/>
    </row>
    <row r="125" spans="9:17" x14ac:dyDescent="0.2">
      <c r="I125" s="5" t="s">
        <v>77</v>
      </c>
      <c r="J125" s="6">
        <v>17.39</v>
      </c>
      <c r="K125" s="6">
        <v>18.399999999999999</v>
      </c>
      <c r="L125" s="6">
        <v>-1.0109999999999999</v>
      </c>
      <c r="M125" s="6">
        <v>0.61040000000000005</v>
      </c>
      <c r="N125" s="6">
        <v>9</v>
      </c>
      <c r="O125" s="6">
        <v>8</v>
      </c>
      <c r="P125" s="6">
        <v>2.3420000000000001</v>
      </c>
      <c r="Q125" s="7">
        <v>342</v>
      </c>
    </row>
    <row r="126" spans="9:17" x14ac:dyDescent="0.2">
      <c r="I126" s="5" t="s">
        <v>81</v>
      </c>
      <c r="J126" s="6">
        <v>17.39</v>
      </c>
      <c r="K126" s="6">
        <v>17.559999999999999</v>
      </c>
      <c r="L126" s="6">
        <v>-0.1711</v>
      </c>
      <c r="M126" s="6">
        <v>0.70069999999999999</v>
      </c>
      <c r="N126" s="6">
        <v>9</v>
      </c>
      <c r="O126" s="6">
        <v>5</v>
      </c>
      <c r="P126" s="6">
        <v>0.3453</v>
      </c>
      <c r="Q126" s="7">
        <v>342</v>
      </c>
    </row>
    <row r="127" spans="9:17" x14ac:dyDescent="0.2">
      <c r="I127" s="5" t="s">
        <v>83</v>
      </c>
      <c r="J127" s="6">
        <v>18.399999999999999</v>
      </c>
      <c r="K127" s="6">
        <v>17.559999999999999</v>
      </c>
      <c r="L127" s="6">
        <v>0.84</v>
      </c>
      <c r="M127" s="6">
        <v>0.71619999999999995</v>
      </c>
      <c r="N127" s="6">
        <v>8</v>
      </c>
      <c r="O127" s="6">
        <v>5</v>
      </c>
      <c r="P127" s="6">
        <v>1.659</v>
      </c>
      <c r="Q127" s="7">
        <v>342</v>
      </c>
    </row>
    <row r="128" spans="9:17" x14ac:dyDescent="0.2">
      <c r="I128" s="5"/>
      <c r="J128" s="6"/>
      <c r="K128" s="6"/>
      <c r="L128" s="6"/>
      <c r="M128" s="6"/>
      <c r="N128" s="6"/>
      <c r="O128" s="6"/>
      <c r="P128" s="6"/>
      <c r="Q128" s="7"/>
    </row>
    <row r="129" spans="9:17" x14ac:dyDescent="0.2">
      <c r="I129" s="5" t="s">
        <v>102</v>
      </c>
      <c r="J129" s="6"/>
      <c r="K129" s="6"/>
      <c r="L129" s="6"/>
      <c r="M129" s="6"/>
      <c r="N129" s="6"/>
      <c r="O129" s="6"/>
      <c r="P129" s="6"/>
      <c r="Q129" s="7"/>
    </row>
    <row r="130" spans="9:17" x14ac:dyDescent="0.2">
      <c r="I130" s="5" t="s">
        <v>77</v>
      </c>
      <c r="J130" s="6">
        <v>17.78</v>
      </c>
      <c r="K130" s="6">
        <v>18.809999999999999</v>
      </c>
      <c r="L130" s="6">
        <v>-1.0349999999999999</v>
      </c>
      <c r="M130" s="6">
        <v>0.61040000000000005</v>
      </c>
      <c r="N130" s="6">
        <v>9</v>
      </c>
      <c r="O130" s="6">
        <v>8</v>
      </c>
      <c r="P130" s="6">
        <v>2.3969999999999998</v>
      </c>
      <c r="Q130" s="7">
        <v>342</v>
      </c>
    </row>
    <row r="131" spans="9:17" x14ac:dyDescent="0.2">
      <c r="I131" s="5" t="s">
        <v>81</v>
      </c>
      <c r="J131" s="6">
        <v>17.78</v>
      </c>
      <c r="K131" s="6">
        <v>17.72</v>
      </c>
      <c r="L131" s="6">
        <v>5.7779999999999998E-2</v>
      </c>
      <c r="M131" s="6">
        <v>0.70069999999999999</v>
      </c>
      <c r="N131" s="6">
        <v>9</v>
      </c>
      <c r="O131" s="6">
        <v>5</v>
      </c>
      <c r="P131" s="6">
        <v>0.1166</v>
      </c>
      <c r="Q131" s="7">
        <v>342</v>
      </c>
    </row>
    <row r="132" spans="9:17" x14ac:dyDescent="0.2">
      <c r="I132" s="5" t="s">
        <v>83</v>
      </c>
      <c r="J132" s="6">
        <v>18.809999999999999</v>
      </c>
      <c r="K132" s="6">
        <v>17.72</v>
      </c>
      <c r="L132" s="6">
        <v>1.093</v>
      </c>
      <c r="M132" s="6">
        <v>0.71619999999999995</v>
      </c>
      <c r="N132" s="6">
        <v>8</v>
      </c>
      <c r="O132" s="6">
        <v>5</v>
      </c>
      <c r="P132" s="6">
        <v>2.157</v>
      </c>
      <c r="Q132" s="7">
        <v>342</v>
      </c>
    </row>
    <row r="133" spans="9:17" x14ac:dyDescent="0.2">
      <c r="I133" s="5"/>
      <c r="J133" s="6"/>
      <c r="K133" s="6"/>
      <c r="L133" s="6"/>
      <c r="M133" s="6"/>
      <c r="N133" s="6"/>
      <c r="O133" s="6"/>
      <c r="P133" s="6"/>
      <c r="Q133" s="7"/>
    </row>
    <row r="134" spans="9:17" x14ac:dyDescent="0.2">
      <c r="I134" s="5" t="s">
        <v>106</v>
      </c>
      <c r="J134" s="6"/>
      <c r="K134" s="6"/>
      <c r="L134" s="6"/>
      <c r="M134" s="6"/>
      <c r="N134" s="6"/>
      <c r="O134" s="6"/>
      <c r="P134" s="6"/>
      <c r="Q134" s="7"/>
    </row>
    <row r="135" spans="9:17" x14ac:dyDescent="0.2">
      <c r="I135" s="5" t="s">
        <v>77</v>
      </c>
      <c r="J135" s="6">
        <v>18.28</v>
      </c>
      <c r="K135" s="6">
        <v>19.440000000000001</v>
      </c>
      <c r="L135" s="6">
        <v>-1.1599999999999999</v>
      </c>
      <c r="M135" s="6">
        <v>0.61040000000000005</v>
      </c>
      <c r="N135" s="6">
        <v>9</v>
      </c>
      <c r="O135" s="6">
        <v>8</v>
      </c>
      <c r="P135" s="6">
        <v>2.6869999999999998</v>
      </c>
      <c r="Q135" s="7">
        <v>342</v>
      </c>
    </row>
    <row r="136" spans="9:17" x14ac:dyDescent="0.2">
      <c r="I136" s="5" t="s">
        <v>81</v>
      </c>
      <c r="J136" s="6">
        <v>18.28</v>
      </c>
      <c r="K136" s="6">
        <v>18.32</v>
      </c>
      <c r="L136" s="6">
        <v>-4.2220000000000001E-2</v>
      </c>
      <c r="M136" s="6">
        <v>0.70069999999999999</v>
      </c>
      <c r="N136" s="6">
        <v>9</v>
      </c>
      <c r="O136" s="6">
        <v>5</v>
      </c>
      <c r="P136" s="6">
        <v>8.5220000000000004E-2</v>
      </c>
      <c r="Q136" s="7">
        <v>342</v>
      </c>
    </row>
    <row r="137" spans="9:17" x14ac:dyDescent="0.2">
      <c r="I137" s="5" t="s">
        <v>83</v>
      </c>
      <c r="J137" s="6">
        <v>19.440000000000001</v>
      </c>
      <c r="K137" s="6">
        <v>18.32</v>
      </c>
      <c r="L137" s="6">
        <v>1.1180000000000001</v>
      </c>
      <c r="M137" s="6">
        <v>0.71619999999999995</v>
      </c>
      <c r="N137" s="6">
        <v>8</v>
      </c>
      <c r="O137" s="6">
        <v>5</v>
      </c>
      <c r="P137" s="6">
        <v>2.2069999999999999</v>
      </c>
      <c r="Q137" s="7">
        <v>342</v>
      </c>
    </row>
    <row r="138" spans="9:17" x14ac:dyDescent="0.2">
      <c r="I138" s="5"/>
      <c r="J138" s="6"/>
      <c r="K138" s="6"/>
      <c r="L138" s="6"/>
      <c r="M138" s="6"/>
      <c r="N138" s="6"/>
      <c r="O138" s="6"/>
      <c r="P138" s="6"/>
      <c r="Q138" s="7"/>
    </row>
    <row r="139" spans="9:17" x14ac:dyDescent="0.2">
      <c r="I139" s="5" t="s">
        <v>110</v>
      </c>
      <c r="J139" s="6"/>
      <c r="K139" s="6"/>
      <c r="L139" s="6"/>
      <c r="M139" s="6"/>
      <c r="N139" s="6"/>
      <c r="O139" s="6"/>
      <c r="P139" s="6"/>
      <c r="Q139" s="7"/>
    </row>
    <row r="140" spans="9:17" x14ac:dyDescent="0.2">
      <c r="I140" s="5" t="s">
        <v>77</v>
      </c>
      <c r="J140" s="6">
        <v>19.100000000000001</v>
      </c>
      <c r="K140" s="6">
        <v>20.61</v>
      </c>
      <c r="L140" s="6">
        <v>-1.5129999999999999</v>
      </c>
      <c r="M140" s="6">
        <v>0.61040000000000005</v>
      </c>
      <c r="N140" s="6">
        <v>9</v>
      </c>
      <c r="O140" s="6">
        <v>8</v>
      </c>
      <c r="P140" s="6">
        <v>3.504</v>
      </c>
      <c r="Q140" s="7">
        <v>342</v>
      </c>
    </row>
    <row r="141" spans="9:17" x14ac:dyDescent="0.2">
      <c r="I141" s="5" t="s">
        <v>81</v>
      </c>
      <c r="J141" s="6">
        <v>19.100000000000001</v>
      </c>
      <c r="K141" s="6">
        <v>19.239999999999998</v>
      </c>
      <c r="L141" s="6">
        <v>-0.14000000000000001</v>
      </c>
      <c r="M141" s="6">
        <v>0.70069999999999999</v>
      </c>
      <c r="N141" s="6">
        <v>9</v>
      </c>
      <c r="O141" s="6">
        <v>5</v>
      </c>
      <c r="P141" s="6">
        <v>0.28260000000000002</v>
      </c>
      <c r="Q141" s="7">
        <v>342</v>
      </c>
    </row>
    <row r="142" spans="9:17" x14ac:dyDescent="0.2">
      <c r="I142" s="5" t="s">
        <v>83</v>
      </c>
      <c r="J142" s="6">
        <v>20.61</v>
      </c>
      <c r="K142" s="6">
        <v>19.239999999999998</v>
      </c>
      <c r="L142" s="6">
        <v>1.373</v>
      </c>
      <c r="M142" s="6">
        <v>0.71619999999999995</v>
      </c>
      <c r="N142" s="6">
        <v>8</v>
      </c>
      <c r="O142" s="6">
        <v>5</v>
      </c>
      <c r="P142" s="6">
        <v>2.71</v>
      </c>
      <c r="Q142" s="7">
        <v>342</v>
      </c>
    </row>
    <row r="143" spans="9:17" x14ac:dyDescent="0.2">
      <c r="I143" s="5"/>
      <c r="J143" s="6"/>
      <c r="K143" s="6"/>
      <c r="L143" s="6"/>
      <c r="M143" s="6"/>
      <c r="N143" s="6"/>
      <c r="O143" s="6"/>
      <c r="P143" s="6"/>
      <c r="Q143" s="7"/>
    </row>
    <row r="144" spans="9:17" x14ac:dyDescent="0.2">
      <c r="I144" s="5" t="s">
        <v>115</v>
      </c>
      <c r="J144" s="6"/>
      <c r="K144" s="6"/>
      <c r="L144" s="6"/>
      <c r="M144" s="6"/>
      <c r="N144" s="6"/>
      <c r="O144" s="6"/>
      <c r="P144" s="6"/>
      <c r="Q144" s="7"/>
    </row>
    <row r="145" spans="9:17" x14ac:dyDescent="0.2">
      <c r="I145" s="5" t="s">
        <v>77</v>
      </c>
      <c r="J145" s="6">
        <v>19.809999999999999</v>
      </c>
      <c r="K145" s="6">
        <v>21.64</v>
      </c>
      <c r="L145" s="6">
        <v>-1.8260000000000001</v>
      </c>
      <c r="M145" s="6">
        <v>0.61040000000000005</v>
      </c>
      <c r="N145" s="6">
        <v>9</v>
      </c>
      <c r="O145" s="6">
        <v>8</v>
      </c>
      <c r="P145" s="6">
        <v>4.2309999999999999</v>
      </c>
      <c r="Q145" s="7">
        <v>342</v>
      </c>
    </row>
    <row r="146" spans="9:17" x14ac:dyDescent="0.2">
      <c r="I146" s="5" t="s">
        <v>81</v>
      </c>
      <c r="J146" s="6">
        <v>19.809999999999999</v>
      </c>
      <c r="K146" s="6">
        <v>19.5</v>
      </c>
      <c r="L146" s="6">
        <v>0.31109999999999999</v>
      </c>
      <c r="M146" s="6">
        <v>0.70069999999999999</v>
      </c>
      <c r="N146" s="6">
        <v>9</v>
      </c>
      <c r="O146" s="6">
        <v>5</v>
      </c>
      <c r="P146" s="6">
        <v>0.62790000000000001</v>
      </c>
      <c r="Q146" s="7">
        <v>342</v>
      </c>
    </row>
    <row r="147" spans="9:17" x14ac:dyDescent="0.2">
      <c r="I147" s="5" t="s">
        <v>83</v>
      </c>
      <c r="J147" s="6">
        <v>21.64</v>
      </c>
      <c r="K147" s="6">
        <v>19.5</v>
      </c>
      <c r="L147" s="6">
        <v>2.1379999999999999</v>
      </c>
      <c r="M147" s="6">
        <v>0.71619999999999995</v>
      </c>
      <c r="N147" s="6">
        <v>8</v>
      </c>
      <c r="O147" s="6">
        <v>5</v>
      </c>
      <c r="P147" s="6">
        <v>4.2210000000000001</v>
      </c>
      <c r="Q147" s="7">
        <v>342</v>
      </c>
    </row>
    <row r="148" spans="9:17" x14ac:dyDescent="0.2">
      <c r="I148" s="5"/>
      <c r="J148" s="6"/>
      <c r="K148" s="6"/>
      <c r="L148" s="6"/>
      <c r="M148" s="6"/>
      <c r="N148" s="6"/>
      <c r="O148" s="6"/>
      <c r="P148" s="6"/>
      <c r="Q148" s="7"/>
    </row>
    <row r="149" spans="9:17" x14ac:dyDescent="0.2">
      <c r="I149" s="5" t="s">
        <v>119</v>
      </c>
      <c r="J149" s="6"/>
      <c r="K149" s="6"/>
      <c r="L149" s="6"/>
      <c r="M149" s="6"/>
      <c r="N149" s="6"/>
      <c r="O149" s="6"/>
      <c r="P149" s="6"/>
      <c r="Q149" s="7"/>
    </row>
    <row r="150" spans="9:17" x14ac:dyDescent="0.2">
      <c r="I150" s="5" t="s">
        <v>77</v>
      </c>
      <c r="J150" s="6">
        <v>19.5</v>
      </c>
      <c r="K150" s="6">
        <v>21.13</v>
      </c>
      <c r="L150" s="6">
        <v>-1.625</v>
      </c>
      <c r="M150" s="6">
        <v>0.61040000000000005</v>
      </c>
      <c r="N150" s="6">
        <v>9</v>
      </c>
      <c r="O150" s="6">
        <v>8</v>
      </c>
      <c r="P150" s="6">
        <v>3.7650000000000001</v>
      </c>
      <c r="Q150" s="7">
        <v>342</v>
      </c>
    </row>
    <row r="151" spans="9:17" x14ac:dyDescent="0.2">
      <c r="I151" s="5" t="s">
        <v>81</v>
      </c>
      <c r="J151" s="6">
        <v>19.5</v>
      </c>
      <c r="K151" s="6">
        <v>19.7</v>
      </c>
      <c r="L151" s="6">
        <v>-0.2</v>
      </c>
      <c r="M151" s="6">
        <v>0.70069999999999999</v>
      </c>
      <c r="N151" s="6">
        <v>9</v>
      </c>
      <c r="O151" s="6">
        <v>5</v>
      </c>
      <c r="P151" s="6">
        <v>0.4037</v>
      </c>
      <c r="Q151" s="7">
        <v>342</v>
      </c>
    </row>
    <row r="152" spans="9:17" x14ac:dyDescent="0.2">
      <c r="I152" s="5" t="s">
        <v>83</v>
      </c>
      <c r="J152" s="6">
        <v>21.13</v>
      </c>
      <c r="K152" s="6">
        <v>19.7</v>
      </c>
      <c r="L152" s="6">
        <v>1.425</v>
      </c>
      <c r="M152" s="6">
        <v>0.71619999999999995</v>
      </c>
      <c r="N152" s="6">
        <v>8</v>
      </c>
      <c r="O152" s="6">
        <v>5</v>
      </c>
      <c r="P152" s="6">
        <v>2.8140000000000001</v>
      </c>
      <c r="Q152" s="7">
        <v>342</v>
      </c>
    </row>
    <row r="153" spans="9:17" x14ac:dyDescent="0.2">
      <c r="I153" s="5"/>
      <c r="J153" s="6"/>
      <c r="K153" s="6"/>
      <c r="L153" s="6"/>
      <c r="M153" s="6"/>
      <c r="N153" s="6"/>
      <c r="O153" s="6"/>
      <c r="P153" s="6"/>
      <c r="Q153" s="7"/>
    </row>
    <row r="154" spans="9:17" x14ac:dyDescent="0.2">
      <c r="I154" s="5" t="s">
        <v>123</v>
      </c>
      <c r="J154" s="6"/>
      <c r="K154" s="6"/>
      <c r="L154" s="6"/>
      <c r="M154" s="6"/>
      <c r="N154" s="6"/>
      <c r="O154" s="6"/>
      <c r="P154" s="6"/>
      <c r="Q154" s="7"/>
    </row>
    <row r="155" spans="9:17" x14ac:dyDescent="0.2">
      <c r="I155" s="5" t="s">
        <v>77</v>
      </c>
      <c r="J155" s="6">
        <v>20.239999999999998</v>
      </c>
      <c r="K155" s="6">
        <v>21.93</v>
      </c>
      <c r="L155" s="6">
        <v>-1.681</v>
      </c>
      <c r="M155" s="6">
        <v>0.61040000000000005</v>
      </c>
      <c r="N155" s="6">
        <v>9</v>
      </c>
      <c r="O155" s="6">
        <v>8</v>
      </c>
      <c r="P155" s="6">
        <v>3.8929999999999998</v>
      </c>
      <c r="Q155" s="7">
        <v>342</v>
      </c>
    </row>
    <row r="156" spans="9:17" x14ac:dyDescent="0.2">
      <c r="I156" s="5" t="s">
        <v>81</v>
      </c>
      <c r="J156" s="6">
        <v>20.239999999999998</v>
      </c>
      <c r="K156" s="6">
        <v>20.059999999999999</v>
      </c>
      <c r="L156" s="6">
        <v>0.18440000000000001</v>
      </c>
      <c r="M156" s="6">
        <v>0.70069999999999999</v>
      </c>
      <c r="N156" s="6">
        <v>9</v>
      </c>
      <c r="O156" s="6">
        <v>5</v>
      </c>
      <c r="P156" s="6">
        <v>0.37230000000000002</v>
      </c>
      <c r="Q156" s="7">
        <v>342</v>
      </c>
    </row>
    <row r="157" spans="9:17" x14ac:dyDescent="0.2">
      <c r="I157" s="5" t="s">
        <v>83</v>
      </c>
      <c r="J157" s="6">
        <v>21.93</v>
      </c>
      <c r="K157" s="6">
        <v>20.059999999999999</v>
      </c>
      <c r="L157" s="6">
        <v>1.865</v>
      </c>
      <c r="M157" s="6">
        <v>0.71619999999999995</v>
      </c>
      <c r="N157" s="6">
        <v>8</v>
      </c>
      <c r="O157" s="6">
        <v>5</v>
      </c>
      <c r="P157" s="6">
        <v>3.6829999999999998</v>
      </c>
      <c r="Q157" s="7">
        <v>342</v>
      </c>
    </row>
    <row r="158" spans="9:17" x14ac:dyDescent="0.2">
      <c r="I158" s="5"/>
      <c r="J158" s="6"/>
      <c r="K158" s="6"/>
      <c r="L158" s="6"/>
      <c r="M158" s="6"/>
      <c r="N158" s="6"/>
      <c r="O158" s="6"/>
      <c r="P158" s="6"/>
      <c r="Q158" s="7"/>
    </row>
    <row r="159" spans="9:17" x14ac:dyDescent="0.2">
      <c r="I159" s="5" t="s">
        <v>127</v>
      </c>
      <c r="J159" s="6"/>
      <c r="K159" s="6"/>
      <c r="L159" s="6"/>
      <c r="M159" s="6"/>
      <c r="N159" s="6"/>
      <c r="O159" s="6"/>
      <c r="P159" s="6"/>
      <c r="Q159" s="7"/>
    </row>
    <row r="160" spans="9:17" x14ac:dyDescent="0.2">
      <c r="I160" s="5" t="s">
        <v>77</v>
      </c>
      <c r="J160" s="6">
        <v>20.49</v>
      </c>
      <c r="K160" s="6">
        <v>22.55</v>
      </c>
      <c r="L160" s="6">
        <v>-2.0609999999999999</v>
      </c>
      <c r="M160" s="6">
        <v>0.61040000000000005</v>
      </c>
      <c r="N160" s="6">
        <v>9</v>
      </c>
      <c r="O160" s="6">
        <v>8</v>
      </c>
      <c r="P160" s="6">
        <v>4.7750000000000004</v>
      </c>
      <c r="Q160" s="7">
        <v>342</v>
      </c>
    </row>
    <row r="161" spans="9:17" x14ac:dyDescent="0.2">
      <c r="I161" s="5" t="s">
        <v>81</v>
      </c>
      <c r="J161" s="6">
        <v>20.49</v>
      </c>
      <c r="K161" s="6">
        <v>20.52</v>
      </c>
      <c r="L161" s="6">
        <v>-3.1109999999999999E-2</v>
      </c>
      <c r="M161" s="6">
        <v>0.70069999999999999</v>
      </c>
      <c r="N161" s="6">
        <v>9</v>
      </c>
      <c r="O161" s="6">
        <v>5</v>
      </c>
      <c r="P161" s="6">
        <v>6.2789999999999999E-2</v>
      </c>
      <c r="Q161" s="7">
        <v>342</v>
      </c>
    </row>
    <row r="162" spans="9:17" x14ac:dyDescent="0.2">
      <c r="I162" s="5" t="s">
        <v>83</v>
      </c>
      <c r="J162" s="6">
        <v>22.55</v>
      </c>
      <c r="K162" s="6">
        <v>20.52</v>
      </c>
      <c r="L162" s="6">
        <v>2.0299999999999998</v>
      </c>
      <c r="M162" s="6">
        <v>0.71619999999999995</v>
      </c>
      <c r="N162" s="6">
        <v>8</v>
      </c>
      <c r="O162" s="6">
        <v>5</v>
      </c>
      <c r="P162" s="6">
        <v>4.0090000000000003</v>
      </c>
      <c r="Q162" s="7">
        <v>342</v>
      </c>
    </row>
    <row r="163" spans="9:17" x14ac:dyDescent="0.2">
      <c r="I163" s="5"/>
      <c r="J163" s="6"/>
      <c r="K163" s="6"/>
      <c r="L163" s="6"/>
      <c r="M163" s="6"/>
      <c r="N163" s="6"/>
      <c r="O163" s="6"/>
      <c r="P163" s="6"/>
      <c r="Q163" s="7"/>
    </row>
    <row r="164" spans="9:17" x14ac:dyDescent="0.2">
      <c r="I164" s="5" t="s">
        <v>131</v>
      </c>
      <c r="J164" s="6"/>
      <c r="K164" s="6"/>
      <c r="L164" s="6"/>
      <c r="M164" s="6"/>
      <c r="N164" s="6"/>
      <c r="O164" s="6"/>
      <c r="P164" s="6"/>
      <c r="Q164" s="7"/>
    </row>
    <row r="165" spans="9:17" x14ac:dyDescent="0.2">
      <c r="I165" s="5" t="s">
        <v>77</v>
      </c>
      <c r="J165" s="6">
        <v>20.96</v>
      </c>
      <c r="K165" s="6">
        <v>23.04</v>
      </c>
      <c r="L165" s="6">
        <v>-2.0819999999999999</v>
      </c>
      <c r="M165" s="6">
        <v>0.61040000000000005</v>
      </c>
      <c r="N165" s="6">
        <v>9</v>
      </c>
      <c r="O165" s="6">
        <v>8</v>
      </c>
      <c r="P165" s="6">
        <v>4.8230000000000004</v>
      </c>
      <c r="Q165" s="7">
        <v>342</v>
      </c>
    </row>
    <row r="166" spans="9:17" x14ac:dyDescent="0.2">
      <c r="I166" s="5" t="s">
        <v>81</v>
      </c>
      <c r="J166" s="6">
        <v>20.96</v>
      </c>
      <c r="K166" s="6">
        <v>20.8</v>
      </c>
      <c r="L166" s="6">
        <v>0.15559999999999999</v>
      </c>
      <c r="M166" s="6">
        <v>0.70069999999999999</v>
      </c>
      <c r="N166" s="6">
        <v>9</v>
      </c>
      <c r="O166" s="6">
        <v>5</v>
      </c>
      <c r="P166" s="6">
        <v>0.314</v>
      </c>
      <c r="Q166" s="7">
        <v>342</v>
      </c>
    </row>
    <row r="167" spans="9:17" x14ac:dyDescent="0.2">
      <c r="I167" s="5" t="s">
        <v>83</v>
      </c>
      <c r="J167" s="6">
        <v>23.04</v>
      </c>
      <c r="K167" s="6">
        <v>20.8</v>
      </c>
      <c r="L167" s="6">
        <v>2.238</v>
      </c>
      <c r="M167" s="6">
        <v>0.71619999999999995</v>
      </c>
      <c r="N167" s="6">
        <v>8</v>
      </c>
      <c r="O167" s="6">
        <v>5</v>
      </c>
      <c r="P167" s="6">
        <v>4.4180000000000001</v>
      </c>
      <c r="Q167" s="7">
        <v>342</v>
      </c>
    </row>
    <row r="168" spans="9:17" x14ac:dyDescent="0.2">
      <c r="I168" s="5"/>
      <c r="J168" s="6"/>
      <c r="K168" s="6"/>
      <c r="L168" s="6"/>
      <c r="M168" s="6"/>
      <c r="N168" s="6"/>
      <c r="O168" s="6"/>
      <c r="P168" s="6"/>
      <c r="Q168" s="7"/>
    </row>
    <row r="169" spans="9:17" x14ac:dyDescent="0.2">
      <c r="I169" s="5" t="s">
        <v>135</v>
      </c>
      <c r="J169" s="6"/>
      <c r="K169" s="6"/>
      <c r="L169" s="6"/>
      <c r="M169" s="6"/>
      <c r="N169" s="6"/>
      <c r="O169" s="6"/>
      <c r="P169" s="6"/>
      <c r="Q169" s="7"/>
    </row>
    <row r="170" spans="9:17" x14ac:dyDescent="0.2">
      <c r="I170" s="5" t="s">
        <v>77</v>
      </c>
      <c r="J170" s="6">
        <v>21.11</v>
      </c>
      <c r="K170" s="6">
        <v>23.75</v>
      </c>
      <c r="L170" s="6">
        <v>-2.6389999999999998</v>
      </c>
      <c r="M170" s="6">
        <v>0.61040000000000005</v>
      </c>
      <c r="N170" s="6">
        <v>9</v>
      </c>
      <c r="O170" s="6">
        <v>8</v>
      </c>
      <c r="P170" s="6">
        <v>6.1139999999999999</v>
      </c>
      <c r="Q170" s="7">
        <v>342</v>
      </c>
    </row>
    <row r="171" spans="9:17" x14ac:dyDescent="0.2">
      <c r="I171" s="5" t="s">
        <v>81</v>
      </c>
      <c r="J171" s="6">
        <v>21.11</v>
      </c>
      <c r="K171" s="6">
        <v>21.18</v>
      </c>
      <c r="L171" s="6">
        <v>-6.8890000000000007E-2</v>
      </c>
      <c r="M171" s="6">
        <v>0.70069999999999999</v>
      </c>
      <c r="N171" s="6">
        <v>9</v>
      </c>
      <c r="O171" s="6">
        <v>5</v>
      </c>
      <c r="P171" s="6">
        <v>0.13900000000000001</v>
      </c>
      <c r="Q171" s="7">
        <v>342</v>
      </c>
    </row>
    <row r="172" spans="9:17" x14ac:dyDescent="0.2">
      <c r="I172" s="5" t="s">
        <v>83</v>
      </c>
      <c r="J172" s="6">
        <v>23.75</v>
      </c>
      <c r="K172" s="6">
        <v>21.18</v>
      </c>
      <c r="L172" s="6">
        <v>2.57</v>
      </c>
      <c r="M172" s="6">
        <v>0.71619999999999995</v>
      </c>
      <c r="N172" s="6">
        <v>8</v>
      </c>
      <c r="O172" s="6">
        <v>5</v>
      </c>
      <c r="P172" s="6">
        <v>5.0750000000000002</v>
      </c>
      <c r="Q172" s="7">
        <v>342</v>
      </c>
    </row>
    <row r="173" spans="9:17" x14ac:dyDescent="0.2">
      <c r="I173" s="5"/>
      <c r="J173" s="6"/>
      <c r="K173" s="6"/>
      <c r="L173" s="6"/>
      <c r="M173" s="6"/>
      <c r="N173" s="6"/>
      <c r="O173" s="6"/>
      <c r="P173" s="6"/>
      <c r="Q173" s="7"/>
    </row>
    <row r="174" spans="9:17" x14ac:dyDescent="0.2">
      <c r="I174" s="5" t="s">
        <v>139</v>
      </c>
      <c r="J174" s="6"/>
      <c r="K174" s="6"/>
      <c r="L174" s="6"/>
      <c r="M174" s="6"/>
      <c r="N174" s="6"/>
      <c r="O174" s="6"/>
      <c r="P174" s="6"/>
      <c r="Q174" s="7"/>
    </row>
    <row r="175" spans="9:17" x14ac:dyDescent="0.2">
      <c r="I175" s="5" t="s">
        <v>77</v>
      </c>
      <c r="J175" s="6">
        <v>21.29</v>
      </c>
      <c r="K175" s="6">
        <v>24.15</v>
      </c>
      <c r="L175" s="6">
        <v>-2.8610000000000002</v>
      </c>
      <c r="M175" s="6">
        <v>0.61040000000000005</v>
      </c>
      <c r="N175" s="6">
        <v>9</v>
      </c>
      <c r="O175" s="6">
        <v>8</v>
      </c>
      <c r="P175" s="6">
        <v>6.6280000000000001</v>
      </c>
      <c r="Q175" s="7">
        <v>342</v>
      </c>
    </row>
    <row r="176" spans="9:17" x14ac:dyDescent="0.2">
      <c r="I176" s="5" t="s">
        <v>81</v>
      </c>
      <c r="J176" s="6">
        <v>21.29</v>
      </c>
      <c r="K176" s="6">
        <v>21.56</v>
      </c>
      <c r="L176" s="6">
        <v>-0.27110000000000001</v>
      </c>
      <c r="M176" s="6">
        <v>0.70069999999999999</v>
      </c>
      <c r="N176" s="6">
        <v>9</v>
      </c>
      <c r="O176" s="6">
        <v>5</v>
      </c>
      <c r="P176" s="6">
        <v>0.54720000000000002</v>
      </c>
      <c r="Q176" s="7">
        <v>342</v>
      </c>
    </row>
    <row r="177" spans="9:17" x14ac:dyDescent="0.2">
      <c r="I177" s="5" t="s">
        <v>83</v>
      </c>
      <c r="J177" s="6">
        <v>24.15</v>
      </c>
      <c r="K177" s="6">
        <v>21.56</v>
      </c>
      <c r="L177" s="6">
        <v>2.59</v>
      </c>
      <c r="M177" s="6">
        <v>0.71619999999999995</v>
      </c>
      <c r="N177" s="6">
        <v>8</v>
      </c>
      <c r="O177" s="6">
        <v>5</v>
      </c>
      <c r="P177" s="6">
        <v>5.1139999999999999</v>
      </c>
      <c r="Q177" s="7">
        <v>342</v>
      </c>
    </row>
    <row r="178" spans="9:17" x14ac:dyDescent="0.2">
      <c r="I178" s="5"/>
      <c r="J178" s="6"/>
      <c r="K178" s="6"/>
      <c r="L178" s="6"/>
      <c r="M178" s="6"/>
      <c r="N178" s="6"/>
      <c r="O178" s="6"/>
      <c r="P178" s="6"/>
      <c r="Q178" s="7"/>
    </row>
    <row r="179" spans="9:17" x14ac:dyDescent="0.2">
      <c r="I179" s="5" t="s">
        <v>144</v>
      </c>
      <c r="J179" s="6"/>
      <c r="K179" s="6"/>
      <c r="L179" s="6"/>
      <c r="M179" s="6"/>
      <c r="N179" s="6"/>
      <c r="O179" s="6"/>
      <c r="P179" s="6"/>
      <c r="Q179" s="7"/>
    </row>
    <row r="180" spans="9:17" x14ac:dyDescent="0.2">
      <c r="I180" s="5" t="s">
        <v>77</v>
      </c>
      <c r="J180" s="6">
        <v>21.28</v>
      </c>
      <c r="K180" s="6">
        <v>24.35</v>
      </c>
      <c r="L180" s="6">
        <v>-3.0720000000000001</v>
      </c>
      <c r="M180" s="6">
        <v>0.61040000000000005</v>
      </c>
      <c r="N180" s="6">
        <v>9</v>
      </c>
      <c r="O180" s="6">
        <v>8</v>
      </c>
      <c r="P180" s="6">
        <v>7.1180000000000003</v>
      </c>
      <c r="Q180" s="7">
        <v>342</v>
      </c>
    </row>
    <row r="181" spans="9:17" x14ac:dyDescent="0.2">
      <c r="I181" s="5" t="s">
        <v>81</v>
      </c>
      <c r="J181" s="6">
        <v>21.28</v>
      </c>
      <c r="K181" s="6">
        <v>21.48</v>
      </c>
      <c r="L181" s="6">
        <v>-0.20219999999999999</v>
      </c>
      <c r="M181" s="6">
        <v>0.70069999999999999</v>
      </c>
      <c r="N181" s="6">
        <v>9</v>
      </c>
      <c r="O181" s="6">
        <v>5</v>
      </c>
      <c r="P181" s="6">
        <v>0.40810000000000002</v>
      </c>
      <c r="Q181" s="7">
        <v>342</v>
      </c>
    </row>
    <row r="182" spans="9:17" x14ac:dyDescent="0.2">
      <c r="I182" s="5" t="s">
        <v>83</v>
      </c>
      <c r="J182" s="6">
        <v>24.35</v>
      </c>
      <c r="K182" s="6">
        <v>21.48</v>
      </c>
      <c r="L182" s="6">
        <v>2.87</v>
      </c>
      <c r="M182" s="6">
        <v>0.71619999999999995</v>
      </c>
      <c r="N182" s="6">
        <v>8</v>
      </c>
      <c r="O182" s="6">
        <v>5</v>
      </c>
      <c r="P182" s="6">
        <v>5.6669999999999998</v>
      </c>
      <c r="Q182" s="7">
        <v>342</v>
      </c>
    </row>
    <row r="183" spans="9:17" x14ac:dyDescent="0.2">
      <c r="I183" s="5"/>
      <c r="J183" s="6"/>
      <c r="K183" s="6"/>
      <c r="L183" s="6"/>
      <c r="M183" s="6"/>
      <c r="N183" s="6"/>
      <c r="O183" s="6"/>
      <c r="P183" s="6"/>
      <c r="Q183" s="7"/>
    </row>
    <row r="184" spans="9:17" x14ac:dyDescent="0.2">
      <c r="I184" s="5" t="s">
        <v>148</v>
      </c>
      <c r="J184" s="6"/>
      <c r="K184" s="6"/>
      <c r="L184" s="6"/>
      <c r="M184" s="6"/>
      <c r="N184" s="6"/>
      <c r="O184" s="6"/>
      <c r="P184" s="6"/>
      <c r="Q184" s="7"/>
    </row>
    <row r="185" spans="9:17" x14ac:dyDescent="0.2">
      <c r="I185" s="5" t="s">
        <v>77</v>
      </c>
      <c r="J185" s="6">
        <v>21.52</v>
      </c>
      <c r="K185" s="6">
        <v>24.86</v>
      </c>
      <c r="L185" s="6">
        <v>-3.34</v>
      </c>
      <c r="M185" s="6">
        <v>0.61040000000000005</v>
      </c>
      <c r="N185" s="6">
        <v>9</v>
      </c>
      <c r="O185" s="6">
        <v>8</v>
      </c>
      <c r="P185" s="6">
        <v>7.7389999999999999</v>
      </c>
      <c r="Q185" s="7">
        <v>342</v>
      </c>
    </row>
    <row r="186" spans="9:17" x14ac:dyDescent="0.2">
      <c r="I186" s="5" t="s">
        <v>81</v>
      </c>
      <c r="J186" s="6">
        <v>21.52</v>
      </c>
      <c r="K186" s="6">
        <v>21.96</v>
      </c>
      <c r="L186" s="6">
        <v>-0.43780000000000002</v>
      </c>
      <c r="M186" s="6">
        <v>0.70069999999999999</v>
      </c>
      <c r="N186" s="6">
        <v>9</v>
      </c>
      <c r="O186" s="6">
        <v>5</v>
      </c>
      <c r="P186" s="6">
        <v>0.88360000000000005</v>
      </c>
      <c r="Q186" s="7">
        <v>342</v>
      </c>
    </row>
    <row r="187" spans="9:17" x14ac:dyDescent="0.2">
      <c r="I187" s="5" t="s">
        <v>83</v>
      </c>
      <c r="J187" s="6">
        <v>24.86</v>
      </c>
      <c r="K187" s="6">
        <v>21.96</v>
      </c>
      <c r="L187" s="6">
        <v>2.903</v>
      </c>
      <c r="M187" s="6">
        <v>0.71619999999999995</v>
      </c>
      <c r="N187" s="6">
        <v>8</v>
      </c>
      <c r="O187" s="6">
        <v>5</v>
      </c>
      <c r="P187" s="6">
        <v>5.7309999999999999</v>
      </c>
      <c r="Q187" s="7">
        <v>342</v>
      </c>
    </row>
    <row r="188" spans="9:17" x14ac:dyDescent="0.2">
      <c r="I188" s="5"/>
      <c r="J188" s="6"/>
      <c r="K188" s="6"/>
      <c r="L188" s="6"/>
      <c r="M188" s="6"/>
      <c r="N188" s="6"/>
      <c r="O188" s="6"/>
      <c r="P188" s="6"/>
      <c r="Q188" s="7"/>
    </row>
    <row r="189" spans="9:17" x14ac:dyDescent="0.2">
      <c r="I189" s="5" t="s">
        <v>152</v>
      </c>
      <c r="J189" s="6"/>
      <c r="K189" s="6"/>
      <c r="L189" s="6"/>
      <c r="M189" s="6"/>
      <c r="N189" s="6"/>
      <c r="O189" s="6"/>
      <c r="P189" s="6"/>
      <c r="Q189" s="7"/>
    </row>
    <row r="190" spans="9:17" x14ac:dyDescent="0.2">
      <c r="I190" s="5" t="s">
        <v>77</v>
      </c>
      <c r="J190" s="6">
        <v>22</v>
      </c>
      <c r="K190" s="6">
        <v>24.8</v>
      </c>
      <c r="L190" s="6">
        <v>-2.8</v>
      </c>
      <c r="M190" s="6">
        <v>0.61040000000000005</v>
      </c>
      <c r="N190" s="6">
        <v>9</v>
      </c>
      <c r="O190" s="6">
        <v>8</v>
      </c>
      <c r="P190" s="6">
        <v>6.4870000000000001</v>
      </c>
      <c r="Q190" s="7">
        <v>342</v>
      </c>
    </row>
    <row r="191" spans="9:17" x14ac:dyDescent="0.2">
      <c r="I191" s="5" t="s">
        <v>81</v>
      </c>
      <c r="J191" s="6">
        <v>22</v>
      </c>
      <c r="K191" s="6">
        <v>22.18</v>
      </c>
      <c r="L191" s="6">
        <v>-0.18</v>
      </c>
      <c r="M191" s="6">
        <v>0.70069999999999999</v>
      </c>
      <c r="N191" s="6">
        <v>9</v>
      </c>
      <c r="O191" s="6">
        <v>5</v>
      </c>
      <c r="P191" s="6">
        <v>0.36330000000000001</v>
      </c>
      <c r="Q191" s="7">
        <v>342</v>
      </c>
    </row>
    <row r="192" spans="9:17" ht="17" thickBot="1" x14ac:dyDescent="0.25">
      <c r="I192" s="8" t="s">
        <v>83</v>
      </c>
      <c r="J192" s="9">
        <v>24.8</v>
      </c>
      <c r="K192" s="9">
        <v>22.18</v>
      </c>
      <c r="L192" s="9">
        <v>2.62</v>
      </c>
      <c r="M192" s="9">
        <v>0.71619999999999995</v>
      </c>
      <c r="N192" s="9">
        <v>8</v>
      </c>
      <c r="O192" s="9">
        <v>5</v>
      </c>
      <c r="P192" s="9">
        <v>5.1740000000000004</v>
      </c>
      <c r="Q192" s="10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Statistics (male)</vt:lpstr>
      <vt:lpstr>Statistics (female)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2022-03-29T18:57:18Z</dcterms:created>
  <dcterms:modified xsi:type="dcterms:W3CDTF">2024-12-20T21:01:21Z</dcterms:modified>
</cp:coreProperties>
</file>