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/Library/Mobile Documents/com~apple~CloudDocs/Rocasolano/Rocasolano/Paper-NCS1-Ric8a/Raw-data/Fig4/"/>
    </mc:Choice>
  </mc:AlternateContent>
  <xr:revisionPtr revIDLastSave="0" documentId="8_{0613A6FC-9D3B-B049-B092-6501F40442C8}" xr6:coauthVersionLast="47" xr6:coauthVersionMax="47" xr10:uidLastSave="{00000000-0000-0000-0000-000000000000}"/>
  <bookViews>
    <workbookView xWindow="9040" yWindow="4480" windowWidth="42160" windowHeight="20340" xr2:uid="{89AA60F3-0AF0-394C-8E24-105C2E65554E}"/>
  </bookViews>
  <sheets>
    <sheet name="raw" sheetId="6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6" l="1"/>
  <c r="B26" i="6"/>
  <c r="C26" i="6"/>
  <c r="H26" i="6"/>
  <c r="M7" i="6"/>
  <c r="M6" i="6"/>
  <c r="M4" i="6"/>
  <c r="M14" i="6"/>
  <c r="M5" i="6"/>
  <c r="M8" i="6"/>
  <c r="L15" i="6"/>
  <c r="K16" i="6"/>
  <c r="J16" i="6"/>
  <c r="L16" i="6" s="1"/>
  <c r="I16" i="6"/>
  <c r="M16" i="6" s="1"/>
  <c r="E16" i="6"/>
  <c r="F16" i="6" s="1"/>
  <c r="K15" i="6"/>
  <c r="J15" i="6"/>
  <c r="I15" i="6"/>
  <c r="M15" i="6" s="1"/>
  <c r="F15" i="6"/>
  <c r="E15" i="6"/>
  <c r="J14" i="6"/>
  <c r="I14" i="6"/>
  <c r="L14" i="6" s="1"/>
  <c r="E14" i="6"/>
  <c r="F14" i="6" s="1"/>
  <c r="J13" i="6"/>
  <c r="L13" i="6" s="1"/>
  <c r="I13" i="6"/>
  <c r="M13" i="6" s="1"/>
  <c r="E13" i="6"/>
  <c r="F13" i="6" s="1"/>
  <c r="K12" i="6"/>
  <c r="J12" i="6"/>
  <c r="I12" i="6"/>
  <c r="F12" i="6"/>
  <c r="L8" i="6"/>
  <c r="E8" i="6"/>
  <c r="L7" i="6"/>
  <c r="E7" i="6"/>
  <c r="L6" i="6"/>
  <c r="E6" i="6"/>
  <c r="L5" i="6"/>
  <c r="E5" i="6"/>
  <c r="L4" i="6"/>
  <c r="E4" i="6"/>
  <c r="M3" i="6"/>
  <c r="L3" i="6"/>
  <c r="E3" i="6"/>
  <c r="F3" i="6" s="1"/>
  <c r="F5" i="6" l="1"/>
  <c r="F7" i="6"/>
  <c r="M12" i="6"/>
  <c r="F4" i="6"/>
  <c r="F6" i="6"/>
  <c r="F8" i="6"/>
  <c r="L12" i="6"/>
</calcChain>
</file>

<file path=xl/sharedStrings.xml><?xml version="1.0" encoding="utf-8"?>
<sst xmlns="http://schemas.openxmlformats.org/spreadsheetml/2006/main" count="46" uniqueCount="17">
  <si>
    <t>Kd</t>
  </si>
  <si>
    <t>Sd</t>
  </si>
  <si>
    <t>Media</t>
  </si>
  <si>
    <t>[NaCl] (mM)</t>
  </si>
  <si>
    <t>[KCl] (mM)</t>
  </si>
  <si>
    <t>Raw data</t>
  </si>
  <si>
    <t>Normalized (I-I0)/I0</t>
  </si>
  <si>
    <t>Mean</t>
  </si>
  <si>
    <t>Normalized mean (I-I0)/I0</t>
  </si>
  <si>
    <t>Repeat 1 has been represented in the graphics</t>
  </si>
  <si>
    <t>Repeat 2 has been represented in the graphics</t>
  </si>
  <si>
    <t>REPEAT 1</t>
  </si>
  <si>
    <t>REPEAT 2</t>
  </si>
  <si>
    <t>REPEAT 3</t>
  </si>
  <si>
    <t>SEM</t>
  </si>
  <si>
    <t>Kaleidagraph calculated Kd and Sd (Na)</t>
  </si>
  <si>
    <t>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</si>
</sst>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DE94A-028A-9744-9267-5E66FE5F507C}">
  <dimension ref="A1:O26"/>
  <sheetViews>
    <sheetView tabSelected="1" zoomScale="120" zoomScaleNormal="120" workbookViewId="0">
      <selection activeCell="D22" sqref="D22"/>
    </sheetView>
  </sheetViews>
  <sheetFormatPr baseColWidth="10" defaultRowHeight="16" x14ac:dyDescent="0.2"/>
  <cols>
    <col min="1" max="1" width="10.83203125" style="2" customWidth="1"/>
    <col min="2" max="5" width="10.83203125" style="2"/>
    <col min="6" max="6" width="23" style="2" bestFit="1" customWidth="1"/>
    <col min="7" max="11" width="10.83203125" style="2"/>
    <col min="12" max="13" width="11.6640625" style="2" bestFit="1" customWidth="1"/>
    <col min="14" max="16384" width="10.83203125" style="2"/>
  </cols>
  <sheetData>
    <row r="1" spans="1:15" x14ac:dyDescent="0.2">
      <c r="B1" s="9" t="s">
        <v>5</v>
      </c>
      <c r="C1" s="9"/>
      <c r="D1" s="9"/>
      <c r="E1" s="9"/>
      <c r="F1" s="9"/>
      <c r="I1" s="9" t="s">
        <v>6</v>
      </c>
      <c r="J1" s="9"/>
      <c r="K1" s="9"/>
      <c r="L1" s="9"/>
      <c r="M1" s="9"/>
    </row>
    <row r="2" spans="1:15" x14ac:dyDescent="0.2">
      <c r="A2" s="4" t="s">
        <v>3</v>
      </c>
      <c r="B2" s="4" t="s">
        <v>11</v>
      </c>
      <c r="C2" s="4" t="s">
        <v>12</v>
      </c>
      <c r="D2" s="4" t="s">
        <v>13</v>
      </c>
      <c r="E2" s="4" t="s">
        <v>7</v>
      </c>
      <c r="F2" s="4" t="s">
        <v>8</v>
      </c>
      <c r="H2" s="4" t="s">
        <v>3</v>
      </c>
      <c r="I2" s="4" t="s">
        <v>11</v>
      </c>
      <c r="J2" s="4" t="s">
        <v>12</v>
      </c>
      <c r="K2" s="4" t="s">
        <v>13</v>
      </c>
      <c r="L2" s="4" t="s">
        <v>7</v>
      </c>
      <c r="M2" s="13" t="s">
        <v>14</v>
      </c>
      <c r="O2" s="3" t="s">
        <v>9</v>
      </c>
    </row>
    <row r="3" spans="1:15" x14ac:dyDescent="0.2">
      <c r="A3" s="4">
        <v>0</v>
      </c>
      <c r="B3" s="4">
        <v>43.1</v>
      </c>
      <c r="C3" s="4">
        <v>45.1</v>
      </c>
      <c r="D3" s="4">
        <v>49.5</v>
      </c>
      <c r="E3" s="8">
        <f>(B3+C3+D3)/3</f>
        <v>45.9</v>
      </c>
      <c r="F3" s="4">
        <f>(E3-$E$3)/$E$3</f>
        <v>0</v>
      </c>
      <c r="H3" s="4">
        <v>0</v>
      </c>
      <c r="I3" s="12">
        <v>0</v>
      </c>
      <c r="J3" s="4">
        <v>0</v>
      </c>
      <c r="K3" s="4">
        <v>0</v>
      </c>
      <c r="L3" s="8">
        <f>(I3+J3+K3)/3</f>
        <v>0</v>
      </c>
      <c r="M3" s="13">
        <f>_xlfn.STDEV.S(I3:K3)/SQRT(COUNT(I3:K3))</f>
        <v>0</v>
      </c>
    </row>
    <row r="4" spans="1:15" x14ac:dyDescent="0.2">
      <c r="A4" s="4">
        <v>20</v>
      </c>
      <c r="B4" s="4">
        <v>44.9</v>
      </c>
      <c r="C4" s="4">
        <v>46.5</v>
      </c>
      <c r="D4" s="4">
        <v>50.3</v>
      </c>
      <c r="E4" s="8">
        <f>(B4+C4+D4)/3</f>
        <v>47.233333333333327</v>
      </c>
      <c r="F4" s="4">
        <f t="shared" ref="F4:F8" si="0">(E4-$E$3)/$E$3</f>
        <v>2.9048656499636789E-2</v>
      </c>
      <c r="H4" s="4">
        <v>20</v>
      </c>
      <c r="I4" s="12">
        <v>4.1763000000000002E-2</v>
      </c>
      <c r="J4" s="4">
        <v>3.1042E-2</v>
      </c>
      <c r="K4" s="4">
        <v>1.6161999999999999E-2</v>
      </c>
      <c r="L4" s="8">
        <f>(I4+J4+K4)/3</f>
        <v>2.9655666666666667E-2</v>
      </c>
      <c r="M4" s="13">
        <f>_xlfn.STDEV.S(I4:K4)/SQRT(COUNT(I4:K4))</f>
        <v>7.4228081014607308E-3</v>
      </c>
    </row>
    <row r="5" spans="1:15" x14ac:dyDescent="0.2">
      <c r="A5" s="4">
        <v>50</v>
      </c>
      <c r="B5" s="4">
        <v>46.2</v>
      </c>
      <c r="C5" s="4">
        <v>48.8</v>
      </c>
      <c r="D5" s="4">
        <v>54.4</v>
      </c>
      <c r="E5" s="8">
        <f>(B5+C5+D5)/3</f>
        <v>49.800000000000004</v>
      </c>
      <c r="F5" s="4">
        <f t="shared" si="0"/>
        <v>8.4967320261438037E-2</v>
      </c>
      <c r="H5" s="4">
        <v>50</v>
      </c>
      <c r="I5" s="12">
        <v>7.1926000000000004E-2</v>
      </c>
      <c r="J5" s="4">
        <v>8.2040000000000002E-2</v>
      </c>
      <c r="K5" s="4">
        <v>9.8989999999999995E-2</v>
      </c>
      <c r="L5" s="8">
        <f t="shared" ref="L5:L7" si="1">(I5+J5+K5)/3</f>
        <v>8.4318666666666653E-2</v>
      </c>
      <c r="M5" s="13">
        <f>_xlfn.STDEV.S(I5:K5)/SQRT(COUNT(I5:K5))</f>
        <v>7.8953417771354013E-3</v>
      </c>
    </row>
    <row r="6" spans="1:15" x14ac:dyDescent="0.2">
      <c r="A6" s="4">
        <v>100</v>
      </c>
      <c r="B6" s="4">
        <v>48.5</v>
      </c>
      <c r="C6" s="4"/>
      <c r="D6" s="4">
        <v>56</v>
      </c>
      <c r="E6" s="8">
        <f>(B6+C6+D6)/2</f>
        <v>52.25</v>
      </c>
      <c r="F6" s="4">
        <f t="shared" si="0"/>
        <v>0.13834422657952072</v>
      </c>
      <c r="H6" s="4">
        <v>100</v>
      </c>
      <c r="I6" s="12">
        <v>0.12529000000000001</v>
      </c>
      <c r="J6" s="4"/>
      <c r="K6" s="4">
        <v>0.13131000000000001</v>
      </c>
      <c r="L6" s="8">
        <f t="shared" si="1"/>
        <v>8.553333333333335E-2</v>
      </c>
      <c r="M6" s="13">
        <f>_xlfn.STDEV.S(I6:K6)/SQRT(COUNT(I6:K6))</f>
        <v>3.0099999999999984E-3</v>
      </c>
    </row>
    <row r="7" spans="1:15" x14ac:dyDescent="0.2">
      <c r="A7" s="4">
        <v>150</v>
      </c>
      <c r="B7" s="4">
        <v>49.7</v>
      </c>
      <c r="C7" s="4">
        <v>53.9</v>
      </c>
      <c r="D7" s="4">
        <v>58.4</v>
      </c>
      <c r="E7" s="8">
        <f>(B7+C7+D7)/3</f>
        <v>54</v>
      </c>
      <c r="F7" s="4">
        <f t="shared" si="0"/>
        <v>0.17647058823529416</v>
      </c>
      <c r="H7" s="4">
        <v>150</v>
      </c>
      <c r="I7" s="12">
        <v>0.15312999999999999</v>
      </c>
      <c r="J7" s="4">
        <v>0.19511999999999999</v>
      </c>
      <c r="K7" s="4">
        <v>0.17979999999999999</v>
      </c>
      <c r="L7" s="8">
        <f t="shared" si="1"/>
        <v>0.17601666666666663</v>
      </c>
      <c r="M7" s="13">
        <f>_xlfn.STDEV.S(I7:K7)/SQRT(COUNT(I7:K7))</f>
        <v>1.2268186952892068E-2</v>
      </c>
    </row>
    <row r="8" spans="1:15" x14ac:dyDescent="0.2">
      <c r="A8" s="4">
        <v>300</v>
      </c>
      <c r="B8" s="4">
        <v>50.1</v>
      </c>
      <c r="C8" s="4">
        <v>56.3</v>
      </c>
      <c r="D8" s="4">
        <v>60.9</v>
      </c>
      <c r="E8" s="8">
        <f>(B8+C8+D8)/3</f>
        <v>55.766666666666673</v>
      </c>
      <c r="F8" s="4">
        <f t="shared" si="0"/>
        <v>0.21496005809731317</v>
      </c>
      <c r="H8" s="4">
        <v>300</v>
      </c>
      <c r="I8" s="12">
        <v>0.16241</v>
      </c>
      <c r="J8" s="4">
        <v>0.24834000000000001</v>
      </c>
      <c r="K8" s="4">
        <v>0.2303</v>
      </c>
      <c r="L8" s="8">
        <f>(I8+J8+K8)/3</f>
        <v>0.21368333333333334</v>
      </c>
      <c r="M8" s="13">
        <f>_xlfn.STDEV.S(J8:K8)/SQRT(COUNT(J8:K8))</f>
        <v>9.0200000000000002E-3</v>
      </c>
    </row>
    <row r="10" spans="1:15" x14ac:dyDescent="0.2">
      <c r="B10" s="9" t="s">
        <v>5</v>
      </c>
      <c r="C10" s="9"/>
      <c r="D10" s="9"/>
      <c r="E10" s="9"/>
      <c r="F10" s="9"/>
      <c r="I10" s="7" t="s">
        <v>6</v>
      </c>
      <c r="J10" s="6"/>
      <c r="K10" s="6"/>
    </row>
    <row r="11" spans="1:15" x14ac:dyDescent="0.2">
      <c r="A11" s="4" t="s">
        <v>4</v>
      </c>
      <c r="B11" s="4" t="s">
        <v>11</v>
      </c>
      <c r="C11" s="4" t="s">
        <v>12</v>
      </c>
      <c r="D11" s="4" t="s">
        <v>13</v>
      </c>
      <c r="E11" s="4" t="s">
        <v>7</v>
      </c>
      <c r="F11" s="4" t="s">
        <v>8</v>
      </c>
      <c r="H11" s="14" t="s">
        <v>4</v>
      </c>
      <c r="I11" s="4" t="s">
        <v>11</v>
      </c>
      <c r="J11" s="4" t="s">
        <v>12</v>
      </c>
      <c r="K11" s="4" t="s">
        <v>13</v>
      </c>
      <c r="L11" s="4" t="s">
        <v>7</v>
      </c>
      <c r="M11" s="13" t="s">
        <v>14</v>
      </c>
      <c r="O11" s="3" t="s">
        <v>10</v>
      </c>
    </row>
    <row r="12" spans="1:15" x14ac:dyDescent="0.2">
      <c r="A12" s="10">
        <v>0</v>
      </c>
      <c r="B12" s="4">
        <v>47.1</v>
      </c>
      <c r="C12" s="4">
        <v>47.1</v>
      </c>
      <c r="D12" s="4">
        <v>50.4</v>
      </c>
      <c r="E12" s="8">
        <v>47.2</v>
      </c>
      <c r="F12" s="4">
        <f>(E12-$E$12)/$E$12</f>
        <v>0</v>
      </c>
      <c r="H12" s="10">
        <v>0</v>
      </c>
      <c r="I12" s="4">
        <f t="shared" ref="I12:I16" si="2">(B12-$B$12)/$B$12</f>
        <v>0</v>
      </c>
      <c r="J12" s="12">
        <f>(C12-$C$12)/$C$12</f>
        <v>0</v>
      </c>
      <c r="K12" s="4">
        <f>(D12-$D$12)/$D$12</f>
        <v>0</v>
      </c>
      <c r="L12" s="4">
        <f>AVERAGE(J12:K12)</f>
        <v>0</v>
      </c>
      <c r="M12" s="13">
        <f>_xlfn.STDEV.S(I12:K12)/SQRT(COUNT(I12:K12))</f>
        <v>0</v>
      </c>
    </row>
    <row r="13" spans="1:15" x14ac:dyDescent="0.2">
      <c r="A13" s="10">
        <v>100</v>
      </c>
      <c r="B13" s="4">
        <v>48.2</v>
      </c>
      <c r="C13" s="4">
        <v>48.7</v>
      </c>
      <c r="D13" s="4"/>
      <c r="E13" s="8">
        <f>(B13+C13)/2</f>
        <v>48.45</v>
      </c>
      <c r="F13" s="4">
        <f>(E13-$E$12)/$E$12</f>
        <v>2.6483050847457626E-2</v>
      </c>
      <c r="H13" s="10">
        <v>100</v>
      </c>
      <c r="I13" s="4">
        <f t="shared" si="2"/>
        <v>2.3354564755838671E-2</v>
      </c>
      <c r="J13" s="12">
        <f t="shared" ref="J13:J16" si="3">(C13-$C$12)/$C$12</f>
        <v>3.3970276008492596E-2</v>
      </c>
      <c r="K13" s="4"/>
      <c r="L13" s="4">
        <f>AVERAGE(J13:K13)</f>
        <v>3.3970276008492596E-2</v>
      </c>
      <c r="M13" s="13">
        <f>_xlfn.STDEV.S(I13:K13)/SQRT(COUNT(I13:K13))</f>
        <v>5.3078556263269653E-3</v>
      </c>
    </row>
    <row r="14" spans="1:15" x14ac:dyDescent="0.2">
      <c r="A14" s="10">
        <v>200</v>
      </c>
      <c r="B14" s="4">
        <v>50.8</v>
      </c>
      <c r="C14" s="4">
        <v>49.5</v>
      </c>
      <c r="D14" s="4"/>
      <c r="E14" s="8">
        <f>(B14+C14)/2</f>
        <v>50.15</v>
      </c>
      <c r="F14" s="4">
        <f>(E14-$E$12)/$E$12</f>
        <v>6.2499999999999903E-2</v>
      </c>
      <c r="H14" s="10">
        <v>200</v>
      </c>
      <c r="I14" s="4">
        <f t="shared" si="2"/>
        <v>7.8556263269638979E-2</v>
      </c>
      <c r="J14" s="12">
        <f t="shared" si="3"/>
        <v>5.0955414012738821E-2</v>
      </c>
      <c r="K14" s="4"/>
      <c r="L14" s="4">
        <f>AVERAGE(I14:K14)</f>
        <v>6.4755838641188904E-2</v>
      </c>
      <c r="M14" s="13">
        <f>_xlfn.STDEV.S(I14:J14)/SQRT(COUNT(I14:J14))</f>
        <v>1.380042462845006E-2</v>
      </c>
    </row>
    <row r="15" spans="1:15" x14ac:dyDescent="0.2">
      <c r="A15" s="10">
        <v>300</v>
      </c>
      <c r="B15" s="4">
        <v>51.3</v>
      </c>
      <c r="C15" s="4">
        <v>51.1</v>
      </c>
      <c r="D15" s="4">
        <v>52.1</v>
      </c>
      <c r="E15" s="8">
        <f>(B15+C15+D15)/3</f>
        <v>51.5</v>
      </c>
      <c r="F15" s="4">
        <f t="shared" ref="F15" si="4">(E15-$E$12)/$E$12</f>
        <v>9.1101694915254175E-2</v>
      </c>
      <c r="H15" s="10">
        <v>300</v>
      </c>
      <c r="I15" s="4">
        <f t="shared" si="2"/>
        <v>8.9171974522292904E-2</v>
      </c>
      <c r="J15" s="12">
        <f t="shared" si="3"/>
        <v>8.4925690021231418E-2</v>
      </c>
      <c r="K15" s="4">
        <f t="shared" ref="K15:K16" si="5">(D15-$D$12)/$D$12</f>
        <v>3.3730158730158791E-2</v>
      </c>
      <c r="L15" s="4">
        <f>AVERAGE(J15:K15)</f>
        <v>5.9327924375695104E-2</v>
      </c>
      <c r="M15" s="13">
        <f>_xlfn.STDEV.S(I15:J15)/SQRT(COUNT(I15:J15))</f>
        <v>2.1231422505307435E-3</v>
      </c>
    </row>
    <row r="16" spans="1:15" x14ac:dyDescent="0.2">
      <c r="A16" s="10">
        <v>500</v>
      </c>
      <c r="B16" s="4">
        <v>54.3</v>
      </c>
      <c r="C16" s="4">
        <v>53.2</v>
      </c>
      <c r="D16" s="4">
        <v>53.2</v>
      </c>
      <c r="E16" s="8">
        <f>(B16+C16+D16)/3</f>
        <v>53.566666666666663</v>
      </c>
      <c r="F16" s="4">
        <f>(E16-$E$12)/$E$12</f>
        <v>0.13488700564971737</v>
      </c>
      <c r="H16" s="10">
        <v>500</v>
      </c>
      <c r="I16" s="4">
        <f t="shared" si="2"/>
        <v>0.15286624203821647</v>
      </c>
      <c r="J16" s="12">
        <f t="shared" si="3"/>
        <v>0.12951167728237795</v>
      </c>
      <c r="K16" s="4">
        <f t="shared" si="5"/>
        <v>5.5555555555555643E-2</v>
      </c>
      <c r="L16" s="4">
        <f>AVERAGE(J16:K16)</f>
        <v>9.2533616418966791E-2</v>
      </c>
      <c r="M16" s="13">
        <f>_xlfn.STDEV.S(I16:K16)/SQRT(COUNT(I16:K16))</f>
        <v>2.9329841969811355E-2</v>
      </c>
    </row>
    <row r="17" spans="1:9" x14ac:dyDescent="0.2">
      <c r="A17" s="11"/>
      <c r="H17" s="11"/>
    </row>
    <row r="18" spans="1:9" x14ac:dyDescent="0.2">
      <c r="H18" s="11"/>
    </row>
    <row r="19" spans="1:9" x14ac:dyDescent="0.2">
      <c r="A19" s="1"/>
      <c r="B19" s="1" t="s">
        <v>15</v>
      </c>
      <c r="C19" s="1"/>
      <c r="D19" s="1"/>
      <c r="F19" s="1"/>
      <c r="G19" s="1" t="s">
        <v>15</v>
      </c>
      <c r="H19" s="1"/>
      <c r="I19" s="1"/>
    </row>
    <row r="21" spans="1:9" x14ac:dyDescent="0.2">
      <c r="A21" s="4"/>
      <c r="B21" s="4" t="s">
        <v>0</v>
      </c>
      <c r="C21" s="4" t="s">
        <v>1</v>
      </c>
      <c r="F21" s="4"/>
      <c r="G21" s="4" t="s">
        <v>0</v>
      </c>
      <c r="H21" s="4" t="s">
        <v>1</v>
      </c>
    </row>
    <row r="22" spans="1:9" x14ac:dyDescent="0.2">
      <c r="A22" s="14" t="s">
        <v>11</v>
      </c>
      <c r="B22" s="14">
        <v>78.176000000000002</v>
      </c>
      <c r="C22" s="14">
        <v>26.111000000000001</v>
      </c>
      <c r="F22" s="14" t="s">
        <v>11</v>
      </c>
      <c r="G22" s="5">
        <v>1431.1</v>
      </c>
      <c r="H22" s="5">
        <v>983.92</v>
      </c>
    </row>
    <row r="23" spans="1:9" x14ac:dyDescent="0.2">
      <c r="A23" s="4" t="s">
        <v>12</v>
      </c>
      <c r="B23" s="4">
        <v>167.73</v>
      </c>
      <c r="C23" s="4">
        <v>49.8</v>
      </c>
      <c r="F23" s="4" t="s">
        <v>12</v>
      </c>
      <c r="G23" s="14" t="s">
        <v>16</v>
      </c>
      <c r="H23" s="14" t="s">
        <v>16</v>
      </c>
    </row>
    <row r="24" spans="1:9" x14ac:dyDescent="0.2">
      <c r="A24" s="4" t="s">
        <v>13</v>
      </c>
      <c r="B24" s="4">
        <v>142.16</v>
      </c>
      <c r="C24" s="4">
        <v>56.268999999999998</v>
      </c>
      <c r="F24" s="4" t="s">
        <v>13</v>
      </c>
      <c r="G24" s="4">
        <v>4257.2</v>
      </c>
      <c r="H24" s="4">
        <v>1704.4</v>
      </c>
    </row>
    <row r="26" spans="1:9" x14ac:dyDescent="0.2">
      <c r="A26" s="4" t="s">
        <v>2</v>
      </c>
      <c r="B26" s="4">
        <f>AVERAGE(B22:B24)</f>
        <v>129.35533333333333</v>
      </c>
      <c r="C26" s="4">
        <f>AVERAGE(C22:C24)</f>
        <v>44.06</v>
      </c>
      <c r="F26" s="4" t="s">
        <v>2</v>
      </c>
      <c r="G26" s="4">
        <f>AVERAGE(G22:G24)</f>
        <v>2844.1499999999996</v>
      </c>
      <c r="H26" s="4">
        <f>AVERAGE(H22:H24)</f>
        <v>1344.16</v>
      </c>
    </row>
  </sheetData>
  <mergeCells count="4">
    <mergeCell ref="I10:K10"/>
    <mergeCell ref="B1:F1"/>
    <mergeCell ref="B10:F10"/>
    <mergeCell ref="I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</dc:creator>
  <cp:lastModifiedBy>Daniel Muñoz Reyes</cp:lastModifiedBy>
  <dcterms:created xsi:type="dcterms:W3CDTF">2022-06-02T09:47:01Z</dcterms:created>
  <dcterms:modified xsi:type="dcterms:W3CDTF">2023-07-04T15:31:17Z</dcterms:modified>
</cp:coreProperties>
</file>