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eLife post-review\Source data files\"/>
    </mc:Choice>
  </mc:AlternateContent>
  <xr:revisionPtr revIDLastSave="8" documentId="13_ncr:1_{3F2B3D09-2ABA-4AEA-8000-F4BD349D4F4A}" xr6:coauthVersionLast="36" xr6:coauthVersionMax="46" xr10:uidLastSave="{BADE1F47-1A53-477D-BD87-B2606E52111A}"/>
  <bookViews>
    <workbookView xWindow="-120" yWindow="-120" windowWidth="20736" windowHeight="11160" activeTab="2" xr2:uid="{206CE938-E67E-4066-A9A7-BFF82864D088}"/>
  </bookViews>
  <sheets>
    <sheet name="whole-cell rTRPV2 " sheetId="1" r:id="rId1"/>
    <sheet name="outside-out rTRPV2" sheetId="3" r:id="rId2"/>
    <sheet name="inside-out rTRPV2" sheetId="2" r:id="rId3"/>
    <sheet name="2APB dose-response" sheetId="4" r:id="rId4"/>
    <sheet name="CBD dose-response" sheetId="5" r:id="rId5"/>
    <sheet name="I-V curve rTRPV2" sheetId="6" r:id="rId6"/>
    <sheet name="I-V curve untransfected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2" l="1"/>
  <c r="H34" i="2"/>
  <c r="H35" i="2"/>
  <c r="H31" i="2"/>
  <c r="Q13" i="3" l="1"/>
  <c r="R13" i="3"/>
  <c r="S13" i="3"/>
  <c r="T13" i="3"/>
  <c r="BC7" i="6" l="1"/>
  <c r="BC6" i="6"/>
  <c r="BM4" i="7" l="1"/>
  <c r="BN4" i="7"/>
  <c r="BP4" i="7"/>
  <c r="BQ4" i="7"/>
  <c r="BM5" i="7"/>
  <c r="BN5" i="7"/>
  <c r="BP5" i="7"/>
  <c r="BQ5" i="7"/>
  <c r="BM6" i="7"/>
  <c r="BN6" i="7"/>
  <c r="BP6" i="7"/>
  <c r="BQ6" i="7"/>
  <c r="BM7" i="7"/>
  <c r="BN7" i="7"/>
  <c r="BP7" i="7"/>
  <c r="BQ7" i="7"/>
  <c r="BM8" i="7"/>
  <c r="BN8" i="7"/>
  <c r="BP8" i="7"/>
  <c r="BQ8" i="7"/>
  <c r="BM9" i="7"/>
  <c r="BN9" i="7"/>
  <c r="BP9" i="7"/>
  <c r="BQ9" i="7"/>
  <c r="BM10" i="7"/>
  <c r="BN10" i="7"/>
  <c r="BP10" i="7"/>
  <c r="BQ10" i="7"/>
  <c r="BM11" i="7"/>
  <c r="BN11" i="7"/>
  <c r="BP11" i="7"/>
  <c r="BQ11" i="7"/>
  <c r="BM12" i="7"/>
  <c r="BN12" i="7"/>
  <c r="BP12" i="7"/>
  <c r="BQ12" i="7"/>
  <c r="BM13" i="7"/>
  <c r="BN13" i="7"/>
  <c r="BP13" i="7"/>
  <c r="BQ13" i="7"/>
  <c r="BM14" i="7"/>
  <c r="BN14" i="7"/>
  <c r="BP14" i="7"/>
  <c r="BQ14" i="7"/>
  <c r="BM15" i="7"/>
  <c r="BN15" i="7"/>
  <c r="BP15" i="7"/>
  <c r="BQ15" i="7"/>
  <c r="BM16" i="7"/>
  <c r="BN16" i="7"/>
  <c r="BP16" i="7"/>
  <c r="BQ16" i="7"/>
  <c r="BM17" i="7"/>
  <c r="BN17" i="7"/>
  <c r="BP17" i="7"/>
  <c r="BQ17" i="7"/>
  <c r="BM18" i="7"/>
  <c r="BN18" i="7"/>
  <c r="BP18" i="7"/>
  <c r="BQ18" i="7"/>
  <c r="BM19" i="7"/>
  <c r="BN19" i="7"/>
  <c r="BP19" i="7"/>
  <c r="BQ19" i="7"/>
  <c r="BM20" i="7"/>
  <c r="BN20" i="7"/>
  <c r="BP20" i="7"/>
  <c r="BQ20" i="7"/>
  <c r="BM21" i="7"/>
  <c r="BN21" i="7"/>
  <c r="BP21" i="7"/>
  <c r="BQ21" i="7"/>
  <c r="BM22" i="7"/>
  <c r="BN22" i="7"/>
  <c r="BP22" i="7"/>
  <c r="BQ22" i="7"/>
  <c r="BM23" i="7"/>
  <c r="BN23" i="7"/>
  <c r="BP23" i="7"/>
  <c r="BQ23" i="7"/>
  <c r="BQ3" i="7"/>
  <c r="BP3" i="7"/>
  <c r="BN3" i="7"/>
  <c r="BM3" i="7"/>
  <c r="AU4" i="7"/>
  <c r="AV4" i="7"/>
  <c r="AW4" i="7"/>
  <c r="AX4" i="7"/>
  <c r="AY4" i="7"/>
  <c r="AZ4" i="7"/>
  <c r="BA4" i="7"/>
  <c r="BB4" i="7"/>
  <c r="BD4" i="7"/>
  <c r="BE4" i="7"/>
  <c r="BF4" i="7"/>
  <c r="BG4" i="7"/>
  <c r="BH4" i="7"/>
  <c r="BI4" i="7"/>
  <c r="BJ4" i="7"/>
  <c r="BK4" i="7"/>
  <c r="AU5" i="7"/>
  <c r="AV5" i="7"/>
  <c r="AW5" i="7"/>
  <c r="AX5" i="7"/>
  <c r="AY5" i="7"/>
  <c r="AZ5" i="7"/>
  <c r="BA5" i="7"/>
  <c r="BB5" i="7"/>
  <c r="BD5" i="7"/>
  <c r="BE5" i="7"/>
  <c r="BF5" i="7"/>
  <c r="BG5" i="7"/>
  <c r="BH5" i="7"/>
  <c r="BI5" i="7"/>
  <c r="BJ5" i="7"/>
  <c r="BK5" i="7"/>
  <c r="AU6" i="7"/>
  <c r="AV6" i="7"/>
  <c r="AW6" i="7"/>
  <c r="AX6" i="7"/>
  <c r="AY6" i="7"/>
  <c r="AZ6" i="7"/>
  <c r="BA6" i="7"/>
  <c r="BB6" i="7"/>
  <c r="BD6" i="7"/>
  <c r="BE6" i="7"/>
  <c r="BF6" i="7"/>
  <c r="BG6" i="7"/>
  <c r="BH6" i="7"/>
  <c r="BI6" i="7"/>
  <c r="BJ6" i="7"/>
  <c r="BK6" i="7"/>
  <c r="AU7" i="7"/>
  <c r="AV7" i="7"/>
  <c r="AW7" i="7"/>
  <c r="AX7" i="7"/>
  <c r="AY7" i="7"/>
  <c r="AZ7" i="7"/>
  <c r="BA7" i="7"/>
  <c r="BB7" i="7"/>
  <c r="BD7" i="7"/>
  <c r="BE7" i="7"/>
  <c r="BF7" i="7"/>
  <c r="BG7" i="7"/>
  <c r="BH7" i="7"/>
  <c r="BI7" i="7"/>
  <c r="BJ7" i="7"/>
  <c r="BK7" i="7"/>
  <c r="AU8" i="7"/>
  <c r="AV8" i="7"/>
  <c r="AW8" i="7"/>
  <c r="AX8" i="7"/>
  <c r="AY8" i="7"/>
  <c r="AZ8" i="7"/>
  <c r="BA8" i="7"/>
  <c r="BB8" i="7"/>
  <c r="BD8" i="7"/>
  <c r="BE8" i="7"/>
  <c r="BF8" i="7"/>
  <c r="BG8" i="7"/>
  <c r="BH8" i="7"/>
  <c r="BI8" i="7"/>
  <c r="BJ8" i="7"/>
  <c r="BK8" i="7"/>
  <c r="AU9" i="7"/>
  <c r="AV9" i="7"/>
  <c r="AW9" i="7"/>
  <c r="AX9" i="7"/>
  <c r="AY9" i="7"/>
  <c r="AZ9" i="7"/>
  <c r="BA9" i="7"/>
  <c r="BB9" i="7"/>
  <c r="BD9" i="7"/>
  <c r="BE9" i="7"/>
  <c r="BF9" i="7"/>
  <c r="BG9" i="7"/>
  <c r="BH9" i="7"/>
  <c r="BI9" i="7"/>
  <c r="BJ9" i="7"/>
  <c r="BK9" i="7"/>
  <c r="AU10" i="7"/>
  <c r="AV10" i="7"/>
  <c r="AW10" i="7"/>
  <c r="AX10" i="7"/>
  <c r="AY10" i="7"/>
  <c r="AZ10" i="7"/>
  <c r="BA10" i="7"/>
  <c r="BB10" i="7"/>
  <c r="BD10" i="7"/>
  <c r="BE10" i="7"/>
  <c r="BF10" i="7"/>
  <c r="BG10" i="7"/>
  <c r="BH10" i="7"/>
  <c r="BI10" i="7"/>
  <c r="BJ10" i="7"/>
  <c r="BK10" i="7"/>
  <c r="AU11" i="7"/>
  <c r="AV11" i="7"/>
  <c r="AW11" i="7"/>
  <c r="AX11" i="7"/>
  <c r="AY11" i="7"/>
  <c r="AZ11" i="7"/>
  <c r="BA11" i="7"/>
  <c r="BB11" i="7"/>
  <c r="BD11" i="7"/>
  <c r="BE11" i="7"/>
  <c r="BF11" i="7"/>
  <c r="BG11" i="7"/>
  <c r="BH11" i="7"/>
  <c r="BI11" i="7"/>
  <c r="BJ11" i="7"/>
  <c r="BK11" i="7"/>
  <c r="AU12" i="7"/>
  <c r="AV12" i="7"/>
  <c r="AW12" i="7"/>
  <c r="AX12" i="7"/>
  <c r="AY12" i="7"/>
  <c r="AZ12" i="7"/>
  <c r="BA12" i="7"/>
  <c r="BB12" i="7"/>
  <c r="BD12" i="7"/>
  <c r="BE12" i="7"/>
  <c r="BF12" i="7"/>
  <c r="BG12" i="7"/>
  <c r="BH12" i="7"/>
  <c r="BI12" i="7"/>
  <c r="BJ12" i="7"/>
  <c r="BK12" i="7"/>
  <c r="AU13" i="7"/>
  <c r="AV13" i="7"/>
  <c r="AW13" i="7"/>
  <c r="AX13" i="7"/>
  <c r="AY13" i="7"/>
  <c r="AZ13" i="7"/>
  <c r="BA13" i="7"/>
  <c r="BB13" i="7"/>
  <c r="BD13" i="7"/>
  <c r="BE13" i="7"/>
  <c r="BF13" i="7"/>
  <c r="BG13" i="7"/>
  <c r="BH13" i="7"/>
  <c r="BI13" i="7"/>
  <c r="BJ13" i="7"/>
  <c r="BK13" i="7"/>
  <c r="AU14" i="7"/>
  <c r="AV14" i="7"/>
  <c r="AW14" i="7"/>
  <c r="AX14" i="7"/>
  <c r="AY14" i="7"/>
  <c r="AZ14" i="7"/>
  <c r="BA14" i="7"/>
  <c r="BB14" i="7"/>
  <c r="BD14" i="7"/>
  <c r="BE14" i="7"/>
  <c r="BF14" i="7"/>
  <c r="BG14" i="7"/>
  <c r="BH14" i="7"/>
  <c r="BI14" i="7"/>
  <c r="BJ14" i="7"/>
  <c r="BK14" i="7"/>
  <c r="AU15" i="7"/>
  <c r="AV15" i="7"/>
  <c r="AW15" i="7"/>
  <c r="AX15" i="7"/>
  <c r="AY15" i="7"/>
  <c r="AZ15" i="7"/>
  <c r="BA15" i="7"/>
  <c r="BB15" i="7"/>
  <c r="BD15" i="7"/>
  <c r="BE15" i="7"/>
  <c r="BF15" i="7"/>
  <c r="BG15" i="7"/>
  <c r="BH15" i="7"/>
  <c r="BI15" i="7"/>
  <c r="BJ15" i="7"/>
  <c r="BK15" i="7"/>
  <c r="AU16" i="7"/>
  <c r="AV16" i="7"/>
  <c r="AW16" i="7"/>
  <c r="AX16" i="7"/>
  <c r="AY16" i="7"/>
  <c r="AZ16" i="7"/>
  <c r="BA16" i="7"/>
  <c r="BB16" i="7"/>
  <c r="BD16" i="7"/>
  <c r="BE16" i="7"/>
  <c r="BF16" i="7"/>
  <c r="BG16" i="7"/>
  <c r="BH16" i="7"/>
  <c r="BI16" i="7"/>
  <c r="BJ16" i="7"/>
  <c r="BK16" i="7"/>
  <c r="AU17" i="7"/>
  <c r="AV17" i="7"/>
  <c r="AW17" i="7"/>
  <c r="AX17" i="7"/>
  <c r="AY17" i="7"/>
  <c r="AZ17" i="7"/>
  <c r="BA17" i="7"/>
  <c r="BB17" i="7"/>
  <c r="BD17" i="7"/>
  <c r="BE17" i="7"/>
  <c r="BF17" i="7"/>
  <c r="BG17" i="7"/>
  <c r="BH17" i="7"/>
  <c r="BI17" i="7"/>
  <c r="BJ17" i="7"/>
  <c r="BK17" i="7"/>
  <c r="AU18" i="7"/>
  <c r="AV18" i="7"/>
  <c r="AW18" i="7"/>
  <c r="AX18" i="7"/>
  <c r="AY18" i="7"/>
  <c r="AZ18" i="7"/>
  <c r="BA18" i="7"/>
  <c r="BB18" i="7"/>
  <c r="BD18" i="7"/>
  <c r="BE18" i="7"/>
  <c r="BF18" i="7"/>
  <c r="BG18" i="7"/>
  <c r="BH18" i="7"/>
  <c r="BI18" i="7"/>
  <c r="BJ18" i="7"/>
  <c r="BK18" i="7"/>
  <c r="AU19" i="7"/>
  <c r="AV19" i="7"/>
  <c r="AW19" i="7"/>
  <c r="AX19" i="7"/>
  <c r="AY19" i="7"/>
  <c r="AZ19" i="7"/>
  <c r="BA19" i="7"/>
  <c r="BB19" i="7"/>
  <c r="BD19" i="7"/>
  <c r="BE19" i="7"/>
  <c r="BF19" i="7"/>
  <c r="BG19" i="7"/>
  <c r="BH19" i="7"/>
  <c r="BI19" i="7"/>
  <c r="BJ19" i="7"/>
  <c r="BK19" i="7"/>
  <c r="AU20" i="7"/>
  <c r="AV20" i="7"/>
  <c r="AW20" i="7"/>
  <c r="AX20" i="7"/>
  <c r="AY20" i="7"/>
  <c r="AZ20" i="7"/>
  <c r="BA20" i="7"/>
  <c r="BB20" i="7"/>
  <c r="BD20" i="7"/>
  <c r="BE20" i="7"/>
  <c r="BF20" i="7"/>
  <c r="BG20" i="7"/>
  <c r="BH20" i="7"/>
  <c r="BI20" i="7"/>
  <c r="BJ20" i="7"/>
  <c r="BK20" i="7"/>
  <c r="AU21" i="7"/>
  <c r="AV21" i="7"/>
  <c r="AW21" i="7"/>
  <c r="AX21" i="7"/>
  <c r="AY21" i="7"/>
  <c r="AZ21" i="7"/>
  <c r="BA21" i="7"/>
  <c r="BB21" i="7"/>
  <c r="BD21" i="7"/>
  <c r="BE21" i="7"/>
  <c r="BF21" i="7"/>
  <c r="BG21" i="7"/>
  <c r="BH21" i="7"/>
  <c r="BI21" i="7"/>
  <c r="BJ21" i="7"/>
  <c r="BK21" i="7"/>
  <c r="AU22" i="7"/>
  <c r="AV22" i="7"/>
  <c r="AW22" i="7"/>
  <c r="AX22" i="7"/>
  <c r="AY22" i="7"/>
  <c r="AZ22" i="7"/>
  <c r="BA22" i="7"/>
  <c r="BB22" i="7"/>
  <c r="BD22" i="7"/>
  <c r="BE22" i="7"/>
  <c r="BF22" i="7"/>
  <c r="BG22" i="7"/>
  <c r="BH22" i="7"/>
  <c r="BI22" i="7"/>
  <c r="BJ22" i="7"/>
  <c r="BK22" i="7"/>
  <c r="AU23" i="7"/>
  <c r="AV23" i="7"/>
  <c r="AW23" i="7"/>
  <c r="AX23" i="7"/>
  <c r="AY23" i="7"/>
  <c r="AZ23" i="7"/>
  <c r="BA23" i="7"/>
  <c r="BB23" i="7"/>
  <c r="BD23" i="7"/>
  <c r="BE23" i="7"/>
  <c r="BF23" i="7"/>
  <c r="BG23" i="7"/>
  <c r="BH23" i="7"/>
  <c r="BI23" i="7"/>
  <c r="BJ23" i="7"/>
  <c r="BK23" i="7"/>
  <c r="BE3" i="7"/>
  <c r="BF3" i="7"/>
  <c r="BG3" i="7"/>
  <c r="BH3" i="7"/>
  <c r="BI3" i="7"/>
  <c r="BJ3" i="7"/>
  <c r="BK3" i="7"/>
  <c r="BD3" i="7"/>
  <c r="AV3" i="7"/>
  <c r="AW3" i="7"/>
  <c r="AX3" i="7"/>
  <c r="AY3" i="7"/>
  <c r="AZ3" i="7"/>
  <c r="BA3" i="7"/>
  <c r="BB3" i="7"/>
  <c r="AU3" i="7"/>
  <c r="AO4" i="7"/>
  <c r="AP4" i="7"/>
  <c r="AR4" i="7"/>
  <c r="AS4" i="7"/>
  <c r="AO5" i="7"/>
  <c r="AP5" i="7"/>
  <c r="AR5" i="7"/>
  <c r="AS5" i="7"/>
  <c r="AO6" i="7"/>
  <c r="AP6" i="7"/>
  <c r="AR6" i="7"/>
  <c r="AS6" i="7"/>
  <c r="AO7" i="7"/>
  <c r="AP7" i="7"/>
  <c r="AR7" i="7"/>
  <c r="AS7" i="7"/>
  <c r="AO8" i="7"/>
  <c r="AP8" i="7"/>
  <c r="AR8" i="7"/>
  <c r="AS8" i="7"/>
  <c r="AO9" i="7"/>
  <c r="AP9" i="7"/>
  <c r="AR9" i="7"/>
  <c r="AS9" i="7"/>
  <c r="AO10" i="7"/>
  <c r="AP10" i="7"/>
  <c r="AR10" i="7"/>
  <c r="AS10" i="7"/>
  <c r="AO11" i="7"/>
  <c r="AP11" i="7"/>
  <c r="AR11" i="7"/>
  <c r="AS11" i="7"/>
  <c r="AO12" i="7"/>
  <c r="AP12" i="7"/>
  <c r="AR12" i="7"/>
  <c r="AS12" i="7"/>
  <c r="AO13" i="7"/>
  <c r="AP13" i="7"/>
  <c r="AR13" i="7"/>
  <c r="AS13" i="7"/>
  <c r="AO14" i="7"/>
  <c r="AP14" i="7"/>
  <c r="AR14" i="7"/>
  <c r="AS14" i="7"/>
  <c r="AO15" i="7"/>
  <c r="AP15" i="7"/>
  <c r="AR15" i="7"/>
  <c r="AS15" i="7"/>
  <c r="AO16" i="7"/>
  <c r="AP16" i="7"/>
  <c r="AR16" i="7"/>
  <c r="AS16" i="7"/>
  <c r="AO17" i="7"/>
  <c r="AP17" i="7"/>
  <c r="AR17" i="7"/>
  <c r="AS17" i="7"/>
  <c r="AO18" i="7"/>
  <c r="AP18" i="7"/>
  <c r="AR18" i="7"/>
  <c r="AS18" i="7"/>
  <c r="AO19" i="7"/>
  <c r="AP19" i="7"/>
  <c r="AR19" i="7"/>
  <c r="AS19" i="7"/>
  <c r="AO20" i="7"/>
  <c r="AP20" i="7"/>
  <c r="AR20" i="7"/>
  <c r="AS20" i="7"/>
  <c r="AO21" i="7"/>
  <c r="AP21" i="7"/>
  <c r="AR21" i="7"/>
  <c r="AS21" i="7"/>
  <c r="AO22" i="7"/>
  <c r="AP22" i="7"/>
  <c r="AR22" i="7"/>
  <c r="AS22" i="7"/>
  <c r="AO23" i="7"/>
  <c r="AP23" i="7"/>
  <c r="AR23" i="7"/>
  <c r="AS23" i="7"/>
  <c r="AO3" i="7"/>
  <c r="AS3" i="7"/>
  <c r="AP3" i="7"/>
  <c r="AR3" i="7"/>
  <c r="AF4" i="7"/>
  <c r="AG4" i="7"/>
  <c r="AH4" i="7"/>
  <c r="AI4" i="7"/>
  <c r="AJ4" i="7"/>
  <c r="AK4" i="7"/>
  <c r="AL4" i="7"/>
  <c r="AM4" i="7"/>
  <c r="AF5" i="7"/>
  <c r="AG5" i="7"/>
  <c r="AH5" i="7"/>
  <c r="AI5" i="7"/>
  <c r="AJ5" i="7"/>
  <c r="AK5" i="7"/>
  <c r="AL5" i="7"/>
  <c r="AM5" i="7"/>
  <c r="AF6" i="7"/>
  <c r="AG6" i="7"/>
  <c r="AH6" i="7"/>
  <c r="AI6" i="7"/>
  <c r="AJ6" i="7"/>
  <c r="AK6" i="7"/>
  <c r="AL6" i="7"/>
  <c r="AM6" i="7"/>
  <c r="AF7" i="7"/>
  <c r="AG7" i="7"/>
  <c r="AH7" i="7"/>
  <c r="AI7" i="7"/>
  <c r="AJ7" i="7"/>
  <c r="AK7" i="7"/>
  <c r="AL7" i="7"/>
  <c r="AM7" i="7"/>
  <c r="AF8" i="7"/>
  <c r="AG8" i="7"/>
  <c r="AH8" i="7"/>
  <c r="AI8" i="7"/>
  <c r="AJ8" i="7"/>
  <c r="AK8" i="7"/>
  <c r="AL8" i="7"/>
  <c r="AM8" i="7"/>
  <c r="AF9" i="7"/>
  <c r="AG9" i="7"/>
  <c r="AH9" i="7"/>
  <c r="AI9" i="7"/>
  <c r="AJ9" i="7"/>
  <c r="AK9" i="7"/>
  <c r="AL9" i="7"/>
  <c r="AM9" i="7"/>
  <c r="AF10" i="7"/>
  <c r="AG10" i="7"/>
  <c r="AH10" i="7"/>
  <c r="AI10" i="7"/>
  <c r="AJ10" i="7"/>
  <c r="AK10" i="7"/>
  <c r="AL10" i="7"/>
  <c r="AM10" i="7"/>
  <c r="AF11" i="7"/>
  <c r="AG11" i="7"/>
  <c r="AH11" i="7"/>
  <c r="AI11" i="7"/>
  <c r="AJ11" i="7"/>
  <c r="AK11" i="7"/>
  <c r="AL11" i="7"/>
  <c r="AM11" i="7"/>
  <c r="AF12" i="7"/>
  <c r="AG12" i="7"/>
  <c r="AH12" i="7"/>
  <c r="AI12" i="7"/>
  <c r="AJ12" i="7"/>
  <c r="AK12" i="7"/>
  <c r="AL12" i="7"/>
  <c r="AM12" i="7"/>
  <c r="AF13" i="7"/>
  <c r="AG13" i="7"/>
  <c r="AH13" i="7"/>
  <c r="AI13" i="7"/>
  <c r="AJ13" i="7"/>
  <c r="AK13" i="7"/>
  <c r="AL13" i="7"/>
  <c r="AM13" i="7"/>
  <c r="AF14" i="7"/>
  <c r="AG14" i="7"/>
  <c r="AH14" i="7"/>
  <c r="AI14" i="7"/>
  <c r="AJ14" i="7"/>
  <c r="AK14" i="7"/>
  <c r="AL14" i="7"/>
  <c r="AM14" i="7"/>
  <c r="AF15" i="7"/>
  <c r="AG15" i="7"/>
  <c r="AH15" i="7"/>
  <c r="AI15" i="7"/>
  <c r="AJ15" i="7"/>
  <c r="AK15" i="7"/>
  <c r="AL15" i="7"/>
  <c r="AM15" i="7"/>
  <c r="AF16" i="7"/>
  <c r="AG16" i="7"/>
  <c r="AH16" i="7"/>
  <c r="AI16" i="7"/>
  <c r="AJ16" i="7"/>
  <c r="AK16" i="7"/>
  <c r="AL16" i="7"/>
  <c r="AM16" i="7"/>
  <c r="AF17" i="7"/>
  <c r="AG17" i="7"/>
  <c r="AH17" i="7"/>
  <c r="AI17" i="7"/>
  <c r="AJ17" i="7"/>
  <c r="AK17" i="7"/>
  <c r="AL17" i="7"/>
  <c r="AM17" i="7"/>
  <c r="AF18" i="7"/>
  <c r="AG18" i="7"/>
  <c r="AH18" i="7"/>
  <c r="AI18" i="7"/>
  <c r="AJ18" i="7"/>
  <c r="AK18" i="7"/>
  <c r="AL18" i="7"/>
  <c r="AM18" i="7"/>
  <c r="AF19" i="7"/>
  <c r="AG19" i="7"/>
  <c r="AH19" i="7"/>
  <c r="AI19" i="7"/>
  <c r="AJ19" i="7"/>
  <c r="AK19" i="7"/>
  <c r="AL19" i="7"/>
  <c r="AM19" i="7"/>
  <c r="AF20" i="7"/>
  <c r="AG20" i="7"/>
  <c r="AH20" i="7"/>
  <c r="AI20" i="7"/>
  <c r="AJ20" i="7"/>
  <c r="AK20" i="7"/>
  <c r="AL20" i="7"/>
  <c r="AM20" i="7"/>
  <c r="AF21" i="7"/>
  <c r="AG21" i="7"/>
  <c r="AH21" i="7"/>
  <c r="AI21" i="7"/>
  <c r="AJ21" i="7"/>
  <c r="AK21" i="7"/>
  <c r="AL21" i="7"/>
  <c r="AM21" i="7"/>
  <c r="AF22" i="7"/>
  <c r="AG22" i="7"/>
  <c r="AH22" i="7"/>
  <c r="AI22" i="7"/>
  <c r="AJ22" i="7"/>
  <c r="AK22" i="7"/>
  <c r="AL22" i="7"/>
  <c r="AM22" i="7"/>
  <c r="AF23" i="7"/>
  <c r="AG23" i="7"/>
  <c r="AH23" i="7"/>
  <c r="AI23" i="7"/>
  <c r="AJ23" i="7"/>
  <c r="AK23" i="7"/>
  <c r="AL23" i="7"/>
  <c r="AM23" i="7"/>
  <c r="AG3" i="7"/>
  <c r="AH3" i="7"/>
  <c r="AI3" i="7"/>
  <c r="AJ3" i="7"/>
  <c r="AK3" i="7"/>
  <c r="AL3" i="7"/>
  <c r="AM3" i="7"/>
  <c r="AF3" i="7"/>
  <c r="X3" i="7"/>
  <c r="Y3" i="7"/>
  <c r="Z3" i="7"/>
  <c r="AA3" i="7"/>
  <c r="AB3" i="7"/>
  <c r="AC3" i="7"/>
  <c r="AD3" i="7"/>
  <c r="X4" i="7"/>
  <c r="Y4" i="7"/>
  <c r="Z4" i="7"/>
  <c r="AA4" i="7"/>
  <c r="AB4" i="7"/>
  <c r="AC4" i="7"/>
  <c r="AD4" i="7"/>
  <c r="X5" i="7"/>
  <c r="Y5" i="7"/>
  <c r="Z5" i="7"/>
  <c r="AA5" i="7"/>
  <c r="AB5" i="7"/>
  <c r="AC5" i="7"/>
  <c r="AD5" i="7"/>
  <c r="X6" i="7"/>
  <c r="Y6" i="7"/>
  <c r="Z6" i="7"/>
  <c r="AA6" i="7"/>
  <c r="AB6" i="7"/>
  <c r="AC6" i="7"/>
  <c r="AD6" i="7"/>
  <c r="X7" i="7"/>
  <c r="Y7" i="7"/>
  <c r="Z7" i="7"/>
  <c r="AA7" i="7"/>
  <c r="AB7" i="7"/>
  <c r="AC7" i="7"/>
  <c r="AD7" i="7"/>
  <c r="X8" i="7"/>
  <c r="Y8" i="7"/>
  <c r="Z8" i="7"/>
  <c r="AA8" i="7"/>
  <c r="AB8" i="7"/>
  <c r="AC8" i="7"/>
  <c r="AD8" i="7"/>
  <c r="X9" i="7"/>
  <c r="Y9" i="7"/>
  <c r="Z9" i="7"/>
  <c r="AA9" i="7"/>
  <c r="AB9" i="7"/>
  <c r="AC9" i="7"/>
  <c r="AD9" i="7"/>
  <c r="X10" i="7"/>
  <c r="Y10" i="7"/>
  <c r="Z10" i="7"/>
  <c r="AA10" i="7"/>
  <c r="AB10" i="7"/>
  <c r="AC10" i="7"/>
  <c r="AD10" i="7"/>
  <c r="X11" i="7"/>
  <c r="Y11" i="7"/>
  <c r="Z11" i="7"/>
  <c r="AA11" i="7"/>
  <c r="AB11" i="7"/>
  <c r="AC11" i="7"/>
  <c r="AD11" i="7"/>
  <c r="X12" i="7"/>
  <c r="Y12" i="7"/>
  <c r="Z12" i="7"/>
  <c r="AA12" i="7"/>
  <c r="AB12" i="7"/>
  <c r="AC12" i="7"/>
  <c r="AD12" i="7"/>
  <c r="X13" i="7"/>
  <c r="Y13" i="7"/>
  <c r="Z13" i="7"/>
  <c r="AA13" i="7"/>
  <c r="AB13" i="7"/>
  <c r="AC13" i="7"/>
  <c r="AD13" i="7"/>
  <c r="X14" i="7"/>
  <c r="Y14" i="7"/>
  <c r="Z14" i="7"/>
  <c r="AA14" i="7"/>
  <c r="AB14" i="7"/>
  <c r="AC14" i="7"/>
  <c r="AD14" i="7"/>
  <c r="X15" i="7"/>
  <c r="Y15" i="7"/>
  <c r="Z15" i="7"/>
  <c r="AA15" i="7"/>
  <c r="AB15" i="7"/>
  <c r="AC15" i="7"/>
  <c r="AD15" i="7"/>
  <c r="X16" i="7"/>
  <c r="Y16" i="7"/>
  <c r="Z16" i="7"/>
  <c r="AA16" i="7"/>
  <c r="AB16" i="7"/>
  <c r="AC16" i="7"/>
  <c r="AD16" i="7"/>
  <c r="X17" i="7"/>
  <c r="Y17" i="7"/>
  <c r="Z17" i="7"/>
  <c r="AA17" i="7"/>
  <c r="AB17" i="7"/>
  <c r="AC17" i="7"/>
  <c r="AD17" i="7"/>
  <c r="X18" i="7"/>
  <c r="Y18" i="7"/>
  <c r="Z18" i="7"/>
  <c r="AA18" i="7"/>
  <c r="AB18" i="7"/>
  <c r="AC18" i="7"/>
  <c r="AD18" i="7"/>
  <c r="X19" i="7"/>
  <c r="Y19" i="7"/>
  <c r="Z19" i="7"/>
  <c r="AA19" i="7"/>
  <c r="AB19" i="7"/>
  <c r="AC19" i="7"/>
  <c r="AD19" i="7"/>
  <c r="X20" i="7"/>
  <c r="Y20" i="7"/>
  <c r="Z20" i="7"/>
  <c r="AA20" i="7"/>
  <c r="AB20" i="7"/>
  <c r="AC20" i="7"/>
  <c r="AD20" i="7"/>
  <c r="X21" i="7"/>
  <c r="Y21" i="7"/>
  <c r="Z21" i="7"/>
  <c r="AA21" i="7"/>
  <c r="AB21" i="7"/>
  <c r="AC21" i="7"/>
  <c r="AD21" i="7"/>
  <c r="X22" i="7"/>
  <c r="Y22" i="7"/>
  <c r="Z22" i="7"/>
  <c r="AA22" i="7"/>
  <c r="AB22" i="7"/>
  <c r="AC22" i="7"/>
  <c r="AD22" i="7"/>
  <c r="X23" i="7"/>
  <c r="Y23" i="7"/>
  <c r="Z23" i="7"/>
  <c r="AA23" i="7"/>
  <c r="AB23" i="7"/>
  <c r="AC23" i="7"/>
  <c r="AD2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3" i="7"/>
  <c r="AR5" i="6"/>
  <c r="AS5" i="6"/>
  <c r="AT5" i="6"/>
  <c r="AV5" i="6"/>
  <c r="AW5" i="6"/>
  <c r="AX5" i="6"/>
  <c r="AR6" i="6"/>
  <c r="AS6" i="6"/>
  <c r="AT6" i="6"/>
  <c r="AV6" i="6"/>
  <c r="AW6" i="6"/>
  <c r="AX6" i="6"/>
  <c r="AR7" i="6"/>
  <c r="AS7" i="6"/>
  <c r="AT7" i="6"/>
  <c r="AV7" i="6"/>
  <c r="AW7" i="6"/>
  <c r="AX7" i="6"/>
  <c r="AR8" i="6"/>
  <c r="AS8" i="6"/>
  <c r="AT8" i="6"/>
  <c r="AV8" i="6"/>
  <c r="AW8" i="6"/>
  <c r="AX8" i="6"/>
  <c r="AR9" i="6"/>
  <c r="AS9" i="6"/>
  <c r="AT9" i="6"/>
  <c r="AV9" i="6"/>
  <c r="AW9" i="6"/>
  <c r="AX9" i="6"/>
  <c r="AR10" i="6"/>
  <c r="AS10" i="6"/>
  <c r="AT10" i="6"/>
  <c r="AV10" i="6"/>
  <c r="AW10" i="6"/>
  <c r="AX10" i="6"/>
  <c r="AR11" i="6"/>
  <c r="AS11" i="6"/>
  <c r="AT11" i="6"/>
  <c r="AV11" i="6"/>
  <c r="AW11" i="6"/>
  <c r="AX11" i="6"/>
  <c r="AR12" i="6"/>
  <c r="AS12" i="6"/>
  <c r="AT12" i="6"/>
  <c r="AV12" i="6"/>
  <c r="AW12" i="6"/>
  <c r="AX12" i="6"/>
  <c r="AR13" i="6"/>
  <c r="AS13" i="6"/>
  <c r="AT13" i="6"/>
  <c r="AV13" i="6"/>
  <c r="AW13" i="6"/>
  <c r="AX13" i="6"/>
  <c r="AR14" i="6"/>
  <c r="AS14" i="6"/>
  <c r="AT14" i="6"/>
  <c r="AV14" i="6"/>
  <c r="AW14" i="6"/>
  <c r="AX14" i="6"/>
  <c r="AR15" i="6"/>
  <c r="AS15" i="6"/>
  <c r="AT15" i="6"/>
  <c r="AV15" i="6"/>
  <c r="AW15" i="6"/>
  <c r="AX15" i="6"/>
  <c r="AR16" i="6"/>
  <c r="AS16" i="6"/>
  <c r="AT16" i="6"/>
  <c r="AV16" i="6"/>
  <c r="AW16" i="6"/>
  <c r="AX16" i="6"/>
  <c r="AR17" i="6"/>
  <c r="AS17" i="6"/>
  <c r="AT17" i="6"/>
  <c r="AV17" i="6"/>
  <c r="AW17" i="6"/>
  <c r="AX17" i="6"/>
  <c r="AR18" i="6"/>
  <c r="AS18" i="6"/>
  <c r="AT18" i="6"/>
  <c r="AV18" i="6"/>
  <c r="AW18" i="6"/>
  <c r="AX18" i="6"/>
  <c r="AR19" i="6"/>
  <c r="AS19" i="6"/>
  <c r="AT19" i="6"/>
  <c r="AV19" i="6"/>
  <c r="AW19" i="6"/>
  <c r="AX19" i="6"/>
  <c r="AR20" i="6"/>
  <c r="AS20" i="6"/>
  <c r="AT20" i="6"/>
  <c r="AV20" i="6"/>
  <c r="AW20" i="6"/>
  <c r="AX20" i="6"/>
  <c r="AR21" i="6"/>
  <c r="AS21" i="6"/>
  <c r="AT21" i="6"/>
  <c r="AV21" i="6"/>
  <c r="AW21" i="6"/>
  <c r="AX21" i="6"/>
  <c r="AR22" i="6"/>
  <c r="AS22" i="6"/>
  <c r="AT22" i="6"/>
  <c r="AV22" i="6"/>
  <c r="AW22" i="6"/>
  <c r="AX22" i="6"/>
  <c r="AR23" i="6"/>
  <c r="AS23" i="6"/>
  <c r="AT23" i="6"/>
  <c r="AV23" i="6"/>
  <c r="AW23" i="6"/>
  <c r="AX23" i="6"/>
  <c r="AR24" i="6"/>
  <c r="AS24" i="6"/>
  <c r="AT24" i="6"/>
  <c r="AV24" i="6"/>
  <c r="AX24" i="6"/>
  <c r="AW4" i="6"/>
  <c r="AX4" i="6"/>
  <c r="AV4" i="6"/>
  <c r="AR4" i="6"/>
  <c r="AS4" i="6"/>
  <c r="AT4" i="6"/>
  <c r="AN5" i="6"/>
  <c r="AO5" i="6"/>
  <c r="AP5" i="6"/>
  <c r="AN6" i="6"/>
  <c r="AO6" i="6"/>
  <c r="AP6" i="6"/>
  <c r="AN7" i="6"/>
  <c r="AO7" i="6"/>
  <c r="AP7" i="6"/>
  <c r="AN8" i="6"/>
  <c r="AO8" i="6"/>
  <c r="AP8" i="6"/>
  <c r="AN9" i="6"/>
  <c r="AO9" i="6"/>
  <c r="AP9" i="6"/>
  <c r="AN10" i="6"/>
  <c r="AO10" i="6"/>
  <c r="AP10" i="6"/>
  <c r="AN11" i="6"/>
  <c r="AO11" i="6"/>
  <c r="AP11" i="6"/>
  <c r="AN12" i="6"/>
  <c r="AO12" i="6"/>
  <c r="AP12" i="6"/>
  <c r="AN13" i="6"/>
  <c r="AO13" i="6"/>
  <c r="AP13" i="6"/>
  <c r="AN14" i="6"/>
  <c r="AO14" i="6"/>
  <c r="AP14" i="6"/>
  <c r="AN15" i="6"/>
  <c r="AO15" i="6"/>
  <c r="AP15" i="6"/>
  <c r="AN16" i="6"/>
  <c r="AO16" i="6"/>
  <c r="AP16" i="6"/>
  <c r="AN17" i="6"/>
  <c r="AO17" i="6"/>
  <c r="AP17" i="6"/>
  <c r="AN18" i="6"/>
  <c r="AO18" i="6"/>
  <c r="AP18" i="6"/>
  <c r="AN19" i="6"/>
  <c r="AO19" i="6"/>
  <c r="AP19" i="6"/>
  <c r="AN20" i="6"/>
  <c r="AO20" i="6"/>
  <c r="AP20" i="6"/>
  <c r="AN21" i="6"/>
  <c r="AO21" i="6"/>
  <c r="AP21" i="6"/>
  <c r="AN22" i="6"/>
  <c r="AO22" i="6"/>
  <c r="AP22" i="6"/>
  <c r="AN23" i="6"/>
  <c r="AO23" i="6"/>
  <c r="AP23" i="6"/>
  <c r="AN24" i="6"/>
  <c r="AO24" i="6"/>
  <c r="AP24" i="6"/>
  <c r="AO4" i="6"/>
  <c r="AP4" i="6"/>
  <c r="AN4" i="6"/>
  <c r="AJ5" i="6"/>
  <c r="AK5" i="6"/>
  <c r="AL5" i="6"/>
  <c r="AJ6" i="6"/>
  <c r="AK6" i="6"/>
  <c r="AL6" i="6"/>
  <c r="AJ7" i="6"/>
  <c r="AK7" i="6"/>
  <c r="AL7" i="6"/>
  <c r="AJ8" i="6"/>
  <c r="AK8" i="6"/>
  <c r="AL8" i="6"/>
  <c r="AJ9" i="6"/>
  <c r="AK9" i="6"/>
  <c r="AL9" i="6"/>
  <c r="AJ10" i="6"/>
  <c r="AK10" i="6"/>
  <c r="AL10" i="6"/>
  <c r="AJ11" i="6"/>
  <c r="AK11" i="6"/>
  <c r="AL11" i="6"/>
  <c r="AJ12" i="6"/>
  <c r="AK12" i="6"/>
  <c r="AL12" i="6"/>
  <c r="AJ13" i="6"/>
  <c r="AK13" i="6"/>
  <c r="AL13" i="6"/>
  <c r="AJ14" i="6"/>
  <c r="AK14" i="6"/>
  <c r="AL14" i="6"/>
  <c r="AJ15" i="6"/>
  <c r="AK15" i="6"/>
  <c r="AL15" i="6"/>
  <c r="AJ16" i="6"/>
  <c r="AK16" i="6"/>
  <c r="AL16" i="6"/>
  <c r="AJ17" i="6"/>
  <c r="AK17" i="6"/>
  <c r="AL17" i="6"/>
  <c r="AJ18" i="6"/>
  <c r="AK18" i="6"/>
  <c r="AL18" i="6"/>
  <c r="AJ19" i="6"/>
  <c r="AK19" i="6"/>
  <c r="AL19" i="6"/>
  <c r="AJ20" i="6"/>
  <c r="AK20" i="6"/>
  <c r="AL20" i="6"/>
  <c r="AJ21" i="6"/>
  <c r="AK21" i="6"/>
  <c r="AL21" i="6"/>
  <c r="AJ22" i="6"/>
  <c r="AK22" i="6"/>
  <c r="AL22" i="6"/>
  <c r="AJ23" i="6"/>
  <c r="AK23" i="6"/>
  <c r="AL23" i="6"/>
  <c r="AJ24" i="6"/>
  <c r="AK24" i="6"/>
  <c r="AL24" i="6"/>
  <c r="AK4" i="6"/>
  <c r="AL4" i="6"/>
  <c r="AJ4" i="6"/>
  <c r="AF5" i="6"/>
  <c r="AG5" i="6"/>
  <c r="AH5" i="6"/>
  <c r="AF6" i="6"/>
  <c r="AG6" i="6"/>
  <c r="AH6" i="6"/>
  <c r="AF7" i="6"/>
  <c r="AG7" i="6"/>
  <c r="AH7" i="6"/>
  <c r="AF8" i="6"/>
  <c r="AG8" i="6"/>
  <c r="AH8" i="6"/>
  <c r="AF9" i="6"/>
  <c r="AG9" i="6"/>
  <c r="AH9" i="6"/>
  <c r="AF10" i="6"/>
  <c r="AG10" i="6"/>
  <c r="AH10" i="6"/>
  <c r="AF11" i="6"/>
  <c r="AG11" i="6"/>
  <c r="AH11" i="6"/>
  <c r="AF12" i="6"/>
  <c r="AG12" i="6"/>
  <c r="AH12" i="6"/>
  <c r="AF13" i="6"/>
  <c r="AG13" i="6"/>
  <c r="AH13" i="6"/>
  <c r="AF14" i="6"/>
  <c r="AG14" i="6"/>
  <c r="AH14" i="6"/>
  <c r="AF15" i="6"/>
  <c r="AG15" i="6"/>
  <c r="AH15" i="6"/>
  <c r="AF16" i="6"/>
  <c r="AG16" i="6"/>
  <c r="AH16" i="6"/>
  <c r="AF17" i="6"/>
  <c r="AG17" i="6"/>
  <c r="AH17" i="6"/>
  <c r="AF18" i="6"/>
  <c r="AG18" i="6"/>
  <c r="AH18" i="6"/>
  <c r="AF19" i="6"/>
  <c r="AG19" i="6"/>
  <c r="AH19" i="6"/>
  <c r="AF20" i="6"/>
  <c r="AG20" i="6"/>
  <c r="AH20" i="6"/>
  <c r="AF21" i="6"/>
  <c r="AG21" i="6"/>
  <c r="AH21" i="6"/>
  <c r="AF22" i="6"/>
  <c r="AG22" i="6"/>
  <c r="AH22" i="6"/>
  <c r="AF23" i="6"/>
  <c r="AG23" i="6"/>
  <c r="AH23" i="6"/>
  <c r="AF24" i="6"/>
  <c r="AG24" i="6"/>
  <c r="AH24" i="6"/>
  <c r="AG4" i="6"/>
  <c r="AH4" i="6"/>
  <c r="AF4" i="6"/>
  <c r="AB5" i="6"/>
  <c r="AC5" i="6"/>
  <c r="AD5" i="6"/>
  <c r="AB6" i="6"/>
  <c r="AC6" i="6"/>
  <c r="AD6" i="6"/>
  <c r="AB7" i="6"/>
  <c r="AC7" i="6"/>
  <c r="AD7" i="6"/>
  <c r="AB8" i="6"/>
  <c r="AC8" i="6"/>
  <c r="AD8" i="6"/>
  <c r="AB9" i="6"/>
  <c r="AC9" i="6"/>
  <c r="AD9" i="6"/>
  <c r="AB10" i="6"/>
  <c r="AC10" i="6"/>
  <c r="AD10" i="6"/>
  <c r="AB11" i="6"/>
  <c r="AC11" i="6"/>
  <c r="AD11" i="6"/>
  <c r="AB12" i="6"/>
  <c r="AC12" i="6"/>
  <c r="AD12" i="6"/>
  <c r="AB13" i="6"/>
  <c r="AC13" i="6"/>
  <c r="AD13" i="6"/>
  <c r="AB14" i="6"/>
  <c r="AC14" i="6"/>
  <c r="AD14" i="6"/>
  <c r="AB15" i="6"/>
  <c r="AC15" i="6"/>
  <c r="AD15" i="6"/>
  <c r="AB16" i="6"/>
  <c r="AC16" i="6"/>
  <c r="AD16" i="6"/>
  <c r="AB17" i="6"/>
  <c r="AC17" i="6"/>
  <c r="AD17" i="6"/>
  <c r="AB18" i="6"/>
  <c r="AC18" i="6"/>
  <c r="AD18" i="6"/>
  <c r="AB19" i="6"/>
  <c r="AC19" i="6"/>
  <c r="AD19" i="6"/>
  <c r="AB20" i="6"/>
  <c r="AC20" i="6"/>
  <c r="AD20" i="6"/>
  <c r="AB21" i="6"/>
  <c r="AC21" i="6"/>
  <c r="AD21" i="6"/>
  <c r="AB22" i="6"/>
  <c r="AC22" i="6"/>
  <c r="AD22" i="6"/>
  <c r="AB23" i="6"/>
  <c r="AC23" i="6"/>
  <c r="AD23" i="6"/>
  <c r="AB24" i="6"/>
  <c r="AC24" i="6"/>
  <c r="AD24" i="6"/>
  <c r="AC4" i="6"/>
  <c r="AD4" i="6"/>
  <c r="AB4" i="6"/>
  <c r="X5" i="6"/>
  <c r="Y5" i="6"/>
  <c r="Z5" i="6"/>
  <c r="X6" i="6"/>
  <c r="Y6" i="6"/>
  <c r="Z6" i="6"/>
  <c r="X7" i="6"/>
  <c r="Y7" i="6"/>
  <c r="Z7" i="6"/>
  <c r="X8" i="6"/>
  <c r="Y8" i="6"/>
  <c r="Z8" i="6"/>
  <c r="X9" i="6"/>
  <c r="Y9" i="6"/>
  <c r="Z9" i="6"/>
  <c r="X10" i="6"/>
  <c r="Y10" i="6"/>
  <c r="Z10" i="6"/>
  <c r="X11" i="6"/>
  <c r="Y11" i="6"/>
  <c r="Z11" i="6"/>
  <c r="X12" i="6"/>
  <c r="Y12" i="6"/>
  <c r="Z12" i="6"/>
  <c r="X13" i="6"/>
  <c r="Y13" i="6"/>
  <c r="Z13" i="6"/>
  <c r="X14" i="6"/>
  <c r="Y14" i="6"/>
  <c r="Z14" i="6"/>
  <c r="X15" i="6"/>
  <c r="Y15" i="6"/>
  <c r="Z15" i="6"/>
  <c r="X16" i="6"/>
  <c r="Y16" i="6"/>
  <c r="Z16" i="6"/>
  <c r="X17" i="6"/>
  <c r="Y17" i="6"/>
  <c r="Z17" i="6"/>
  <c r="X18" i="6"/>
  <c r="Y18" i="6"/>
  <c r="Z18" i="6"/>
  <c r="X19" i="6"/>
  <c r="Y19" i="6"/>
  <c r="Z19" i="6"/>
  <c r="X20" i="6"/>
  <c r="Y20" i="6"/>
  <c r="Z20" i="6"/>
  <c r="X21" i="6"/>
  <c r="Y21" i="6"/>
  <c r="Z21" i="6"/>
  <c r="X22" i="6"/>
  <c r="Y22" i="6"/>
  <c r="Z22" i="6"/>
  <c r="X23" i="6"/>
  <c r="Y23" i="6"/>
  <c r="Z23" i="6"/>
  <c r="X24" i="6"/>
  <c r="Y24" i="6"/>
  <c r="Z24" i="6"/>
  <c r="Y4" i="6"/>
  <c r="Z4" i="6"/>
  <c r="X4" i="6"/>
  <c r="G32" i="2"/>
  <c r="G33" i="2"/>
  <c r="G34" i="2"/>
  <c r="G35" i="2"/>
  <c r="G31" i="2"/>
  <c r="H17" i="2"/>
  <c r="I17" i="2"/>
  <c r="J17" i="2"/>
  <c r="K17" i="2"/>
  <c r="L17" i="2"/>
  <c r="M17" i="2"/>
  <c r="N17" i="2"/>
  <c r="O17" i="2"/>
  <c r="O24" i="2" s="1"/>
  <c r="H18" i="2"/>
  <c r="I18" i="2"/>
  <c r="J18" i="2"/>
  <c r="K18" i="2"/>
  <c r="K25" i="2" s="1"/>
  <c r="L18" i="2"/>
  <c r="M18" i="2"/>
  <c r="N18" i="2"/>
  <c r="O18" i="2"/>
  <c r="O25" i="2" s="1"/>
  <c r="H19" i="2"/>
  <c r="I19" i="2"/>
  <c r="J19" i="2"/>
  <c r="K19" i="2"/>
  <c r="L19" i="2"/>
  <c r="M19" i="2"/>
  <c r="N19" i="2"/>
  <c r="O19" i="2"/>
  <c r="O26" i="2" s="1"/>
  <c r="H20" i="2"/>
  <c r="I20" i="2"/>
  <c r="J20" i="2"/>
  <c r="K20" i="2"/>
  <c r="K27" i="2" s="1"/>
  <c r="L20" i="2"/>
  <c r="M20" i="2"/>
  <c r="N20" i="2"/>
  <c r="O20" i="2"/>
  <c r="O27" i="2" s="1"/>
  <c r="I16" i="2"/>
  <c r="J16" i="2"/>
  <c r="K16" i="2"/>
  <c r="L16" i="2"/>
  <c r="M16" i="2"/>
  <c r="N16" i="2"/>
  <c r="O16" i="2"/>
  <c r="K23" i="2"/>
  <c r="K26" i="2"/>
  <c r="H25" i="2"/>
  <c r="L25" i="2"/>
  <c r="H26" i="2"/>
  <c r="L26" i="2"/>
  <c r="H27" i="2"/>
  <c r="L27" i="2"/>
  <c r="L23" i="2"/>
  <c r="G17" i="2"/>
  <c r="G18" i="2"/>
  <c r="G19" i="2"/>
  <c r="G20" i="2"/>
  <c r="G27" i="2" s="1"/>
  <c r="I23" i="2"/>
  <c r="J23" i="2"/>
  <c r="N23" i="2"/>
  <c r="I24" i="2"/>
  <c r="J24" i="2"/>
  <c r="L24" i="2"/>
  <c r="N24" i="2"/>
  <c r="I25" i="2"/>
  <c r="J25" i="2"/>
  <c r="N25" i="2"/>
  <c r="I26" i="2"/>
  <c r="J26" i="2"/>
  <c r="N26" i="2"/>
  <c r="I27" i="2"/>
  <c r="J27" i="2"/>
  <c r="N27" i="2"/>
  <c r="G24" i="2"/>
  <c r="G25" i="2"/>
  <c r="G26" i="2"/>
  <c r="G23" i="2"/>
  <c r="H16" i="2"/>
  <c r="G16" i="2"/>
  <c r="O23" i="2" l="1"/>
  <c r="K24" i="2"/>
  <c r="H23" i="2"/>
  <c r="H24" i="2"/>
  <c r="P12" i="3"/>
  <c r="Q12" i="3"/>
  <c r="R12" i="3"/>
  <c r="S12" i="3"/>
  <c r="P13" i="3"/>
  <c r="T12" i="3"/>
  <c r="P6" i="3"/>
  <c r="Q6" i="3"/>
  <c r="R6" i="3"/>
  <c r="S6" i="3"/>
  <c r="T6" i="3"/>
  <c r="P7" i="3"/>
  <c r="Q7" i="3"/>
  <c r="R7" i="3"/>
  <c r="S7" i="3"/>
  <c r="T7" i="3"/>
  <c r="P8" i="3"/>
  <c r="Q8" i="3"/>
  <c r="R8" i="3"/>
  <c r="S8" i="3"/>
  <c r="T8" i="3"/>
  <c r="P9" i="3"/>
  <c r="Q9" i="3"/>
  <c r="R9" i="3"/>
  <c r="S9" i="3"/>
  <c r="T9" i="3"/>
  <c r="P10" i="3"/>
  <c r="Q10" i="3"/>
  <c r="R10" i="3"/>
  <c r="S10" i="3"/>
  <c r="T10" i="3"/>
  <c r="Q5" i="3"/>
  <c r="R5" i="3"/>
  <c r="S5" i="3"/>
  <c r="T5" i="3"/>
  <c r="P5" i="3"/>
  <c r="L10" i="3"/>
  <c r="M10" i="3"/>
  <c r="N10" i="3"/>
  <c r="K10" i="3"/>
  <c r="J6" i="3"/>
  <c r="K6" i="3"/>
  <c r="L6" i="3"/>
  <c r="M6" i="3"/>
  <c r="N6" i="3"/>
  <c r="J7" i="3"/>
  <c r="K7" i="3"/>
  <c r="L7" i="3"/>
  <c r="M7" i="3"/>
  <c r="N7" i="3"/>
  <c r="J8" i="3"/>
  <c r="K8" i="3"/>
  <c r="L8" i="3"/>
  <c r="M8" i="3"/>
  <c r="N8" i="3"/>
  <c r="J9" i="3"/>
  <c r="K9" i="3"/>
  <c r="L9" i="3"/>
  <c r="M9" i="3"/>
  <c r="N9" i="3"/>
  <c r="J10" i="3"/>
  <c r="K5" i="3"/>
  <c r="L5" i="3"/>
  <c r="M5" i="3"/>
  <c r="N5" i="3"/>
  <c r="J5" i="3"/>
  <c r="O29" i="1" l="1"/>
  <c r="P29" i="1"/>
  <c r="O30" i="1"/>
  <c r="P30" i="1"/>
  <c r="Q30" i="1"/>
  <c r="Q29" i="1"/>
  <c r="O24" i="1"/>
  <c r="P24" i="1"/>
  <c r="Q24" i="1"/>
  <c r="O25" i="1"/>
  <c r="P25" i="1"/>
  <c r="Q25" i="1"/>
  <c r="O26" i="1"/>
  <c r="P26" i="1"/>
  <c r="Q26" i="1"/>
  <c r="O27" i="1"/>
  <c r="P27" i="1"/>
  <c r="Q27" i="1"/>
  <c r="P23" i="1"/>
  <c r="Q23" i="1"/>
  <c r="O23" i="1"/>
  <c r="AA16" i="1"/>
  <c r="AE16" i="1"/>
  <c r="AA17" i="1"/>
  <c r="AE17" i="1"/>
  <c r="AA20" i="1"/>
  <c r="AB20" i="1"/>
  <c r="AE20" i="1"/>
  <c r="AF20" i="1"/>
  <c r="X19" i="1"/>
  <c r="X20" i="1"/>
  <c r="N17" i="1"/>
  <c r="X17" i="1" s="1"/>
  <c r="O17" i="1"/>
  <c r="Y17" i="1" s="1"/>
  <c r="P17" i="1"/>
  <c r="Q17" i="1"/>
  <c r="R17" i="1"/>
  <c r="AB17" i="1" s="1"/>
  <c r="S17" i="1"/>
  <c r="AC17" i="1" s="1"/>
  <c r="T17" i="1"/>
  <c r="U17" i="1"/>
  <c r="V17" i="1"/>
  <c r="AF17" i="1" s="1"/>
  <c r="N18" i="1"/>
  <c r="AD18" i="1" s="1"/>
  <c r="O18" i="1"/>
  <c r="Y18" i="1" s="1"/>
  <c r="P18" i="1"/>
  <c r="Q18" i="1"/>
  <c r="R18" i="1"/>
  <c r="AB18" i="1" s="1"/>
  <c r="S18" i="1"/>
  <c r="AC18" i="1" s="1"/>
  <c r="T18" i="1"/>
  <c r="U18" i="1"/>
  <c r="V18" i="1"/>
  <c r="AF18" i="1" s="1"/>
  <c r="N19" i="1"/>
  <c r="O19" i="1"/>
  <c r="Y19" i="1" s="1"/>
  <c r="P19" i="1"/>
  <c r="Z19" i="1" s="1"/>
  <c r="Q19" i="1"/>
  <c r="AA19" i="1" s="1"/>
  <c r="R19" i="1"/>
  <c r="AB19" i="1" s="1"/>
  <c r="S19" i="1"/>
  <c r="AC19" i="1" s="1"/>
  <c r="T19" i="1"/>
  <c r="AD19" i="1" s="1"/>
  <c r="U19" i="1"/>
  <c r="AE19" i="1" s="1"/>
  <c r="V19" i="1"/>
  <c r="AF19" i="1" s="1"/>
  <c r="N20" i="1"/>
  <c r="O20" i="1"/>
  <c r="Y20" i="1" s="1"/>
  <c r="P20" i="1"/>
  <c r="Z20" i="1" s="1"/>
  <c r="Q20" i="1"/>
  <c r="R20" i="1"/>
  <c r="S20" i="1"/>
  <c r="AC20" i="1" s="1"/>
  <c r="T20" i="1"/>
  <c r="AD20" i="1" s="1"/>
  <c r="U20" i="1"/>
  <c r="V20" i="1"/>
  <c r="O16" i="1"/>
  <c r="Y16" i="1" s="1"/>
  <c r="P16" i="1"/>
  <c r="Z16" i="1" s="1"/>
  <c r="Q16" i="1"/>
  <c r="R16" i="1"/>
  <c r="AB16" i="1" s="1"/>
  <c r="S16" i="1"/>
  <c r="AC16" i="1" s="1"/>
  <c r="T16" i="1"/>
  <c r="AD16" i="1" s="1"/>
  <c r="U16" i="1"/>
  <c r="V16" i="1"/>
  <c r="AF16" i="1" s="1"/>
  <c r="N16" i="1"/>
  <c r="X16" i="1" s="1"/>
  <c r="I5" i="1"/>
  <c r="N5" i="1" s="1"/>
  <c r="J5" i="1"/>
  <c r="O5" i="1" s="1"/>
  <c r="K5" i="1"/>
  <c r="P5" i="1" s="1"/>
  <c r="L5" i="1"/>
  <c r="Q5" i="1" s="1"/>
  <c r="I6" i="1"/>
  <c r="N6" i="1" s="1"/>
  <c r="J6" i="1"/>
  <c r="O6" i="1" s="1"/>
  <c r="K6" i="1"/>
  <c r="P6" i="1" s="1"/>
  <c r="L6" i="1"/>
  <c r="Q6" i="1" s="1"/>
  <c r="I7" i="1"/>
  <c r="N7" i="1" s="1"/>
  <c r="J7" i="1"/>
  <c r="O7" i="1" s="1"/>
  <c r="K7" i="1"/>
  <c r="P7" i="1" s="1"/>
  <c r="L7" i="1"/>
  <c r="Q7" i="1" s="1"/>
  <c r="I8" i="1"/>
  <c r="N8" i="1" s="1"/>
  <c r="J8" i="1"/>
  <c r="O8" i="1" s="1"/>
  <c r="K8" i="1"/>
  <c r="P8" i="1" s="1"/>
  <c r="L8" i="1"/>
  <c r="Q8" i="1" s="1"/>
  <c r="J4" i="1"/>
  <c r="O4" i="1" s="1"/>
  <c r="K4" i="1"/>
  <c r="P4" i="1" s="1"/>
  <c r="L4" i="1"/>
  <c r="Q4" i="1" s="1"/>
  <c r="I4" i="1"/>
  <c r="N4" i="1" s="1"/>
  <c r="N11" i="1" l="1"/>
  <c r="N10" i="1"/>
  <c r="AC22" i="1"/>
  <c r="AC23" i="1"/>
  <c r="Y22" i="1"/>
  <c r="Y23" i="1"/>
  <c r="Q11" i="1"/>
  <c r="Q10" i="1"/>
  <c r="AF22" i="1"/>
  <c r="AF23" i="1"/>
  <c r="AB22" i="1"/>
  <c r="AB23" i="1"/>
  <c r="O10" i="1"/>
  <c r="O11" i="1"/>
  <c r="Z22" i="1"/>
  <c r="P11" i="1"/>
  <c r="P10" i="1"/>
  <c r="AA23" i="1"/>
  <c r="AA18" i="1"/>
  <c r="AA22" i="1" s="1"/>
  <c r="Z18" i="1"/>
  <c r="AD17" i="1"/>
  <c r="AD22" i="1" s="1"/>
  <c r="Z17" i="1"/>
  <c r="Z23" i="1" s="1"/>
  <c r="AE18" i="1"/>
  <c r="AE22" i="1" s="1"/>
  <c r="X18" i="1"/>
  <c r="X22" i="1" s="1"/>
  <c r="AE23" i="1" l="1"/>
  <c r="X23" i="1"/>
  <c r="A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Jara-Oseguera, Andres</author>
  </authors>
  <commentList>
    <comment ref="M16" authorId="0" shapeId="0" xr:uid="{62B48A8A-20C2-48BC-BAF9-5E9CC92FC2A8}">
      <text>
        <r>
          <rPr>
            <b/>
            <sz val="9"/>
            <color indexed="81"/>
            <rFont val="Tahoma"/>
            <charset val="1"/>
          </rPr>
          <t>Jara-Oseguera, Andres:</t>
        </r>
        <r>
          <rPr>
            <sz val="9"/>
            <color indexed="81"/>
            <rFont val="Tahoma"/>
            <charset val="1"/>
          </rPr>
          <t xml:space="preserve">
outlier removed from group data</t>
        </r>
      </text>
    </comment>
  </commentList>
</comments>
</file>

<file path=xl/sharedStrings.xml><?xml version="1.0" encoding="utf-8"?>
<sst xmlns="http://schemas.openxmlformats.org/spreadsheetml/2006/main" count="224" uniqueCount="71">
  <si>
    <t>whole-cell</t>
  </si>
  <si>
    <t>gap-free -80mV</t>
  </si>
  <si>
    <t>rTRPV2 WT</t>
  </si>
  <si>
    <t>0.5 mM 2-APB</t>
  </si>
  <si>
    <t>10uM CBD</t>
  </si>
  <si>
    <t>raw</t>
  </si>
  <si>
    <t>subtracted</t>
  </si>
  <si>
    <t>control</t>
  </si>
  <si>
    <t>CBD+2APB</t>
  </si>
  <si>
    <t>0.5 mM 2APB</t>
  </si>
  <si>
    <t>6mM 2APB</t>
  </si>
  <si>
    <t>norm to 0.5mM 2APB</t>
  </si>
  <si>
    <t>no sensitization</t>
  </si>
  <si>
    <t>6mM 2APB sens</t>
  </si>
  <si>
    <t>ctrl</t>
  </si>
  <si>
    <t>mean</t>
  </si>
  <si>
    <t>sem</t>
  </si>
  <si>
    <t>6mM 2APB_1</t>
  </si>
  <si>
    <t>6mM 2APB_2</t>
  </si>
  <si>
    <t>6mM 2APB_3</t>
  </si>
  <si>
    <t>0.5 mM 2APB_1</t>
  </si>
  <si>
    <t>0.5 mM 2APB_2</t>
  </si>
  <si>
    <t>2APB+DMSO</t>
  </si>
  <si>
    <t>CBD+DMSO</t>
  </si>
  <si>
    <t>leak-subtracted</t>
  </si>
  <si>
    <t>norm to 2APB_1</t>
  </si>
  <si>
    <t>inside-out</t>
  </si>
  <si>
    <t>normalized 6mM peaks</t>
  </si>
  <si>
    <t>outside-out</t>
  </si>
  <si>
    <t>raw data</t>
  </si>
  <si>
    <t>0.5mM2APB</t>
  </si>
  <si>
    <t>norm to 0.5mM2APB</t>
  </si>
  <si>
    <t>raw data: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</si>
  <si>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</si>
  <si>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</si>
  <si>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</si>
  <si>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</si>
  <si>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</si>
  <si>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</si>
  <si>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</si>
  <si>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</si>
  <si>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</si>
  <si>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Imax</t>
  </si>
  <si>
    <t>I1</t>
  </si>
  <si>
    <t>0.5mM 2APB</t>
  </si>
  <si>
    <t>I2</t>
  </si>
  <si>
    <t>2APB+CBD</t>
  </si>
  <si>
    <t>Imax,2</t>
  </si>
  <si>
    <t>CBD</t>
  </si>
  <si>
    <t>6mM2APB</t>
  </si>
  <si>
    <t>gap-free -80 mV</t>
  </si>
  <si>
    <t>WT rTRVP2</t>
  </si>
  <si>
    <t>SEM_noCBD</t>
  </si>
  <si>
    <t>SEM_+CBD</t>
  </si>
  <si>
    <t>Mean_noCBD</t>
  </si>
  <si>
    <t>Mean_+CBD</t>
  </si>
  <si>
    <t>2APBconc_noCBD</t>
  </si>
  <si>
    <t>2APBconc_+CBD</t>
  </si>
  <si>
    <t>MEAN</t>
  </si>
  <si>
    <t>CBDconc</t>
  </si>
  <si>
    <t>SEM</t>
  </si>
  <si>
    <t>WT rTRPV2</t>
  </si>
  <si>
    <t>Vhold= 0mV</t>
  </si>
  <si>
    <t>300ms duration</t>
  </si>
  <si>
    <t>2APB</t>
  </si>
  <si>
    <t>RAW DATA</t>
  </si>
  <si>
    <t>NORM</t>
  </si>
  <si>
    <t>untransfected HEK293</t>
  </si>
  <si>
    <t>0.5 mM 2APB+10uM CBD</t>
  </si>
  <si>
    <t>NORM to 2-APB+CBD</t>
  </si>
  <si>
    <t>NORM to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</si>
</sst>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  <family val="2"/>
    </font>
    <font>
      <sz val="10"/>
      <color theme="4" tint="-0.499984740745262"/>
      <name val="Arial Unicode MS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0" borderId="0" xfId="0" applyFont="1" applyFill="1"/>
    <xf numFmtId="0" fontId="1" fillId="0" borderId="0" xfId="0" applyFont="1" applyFill="1"/>
    <xf numFmtId="0" fontId="1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1" fillId="6" borderId="0" xfId="0" applyFont="1" applyFill="1"/>
    <xf numFmtId="0" fontId="5" fillId="0" borderId="2" xfId="0" applyFont="1" applyBorder="1"/>
    <xf numFmtId="0" fontId="4" fillId="0" borderId="0" xfId="0" applyFont="1" applyFill="1" applyBorder="1"/>
    <xf numFmtId="0" fontId="5" fillId="0" borderId="1" xfId="0" applyFont="1" applyBorder="1"/>
    <xf numFmtId="0" fontId="0" fillId="0" borderId="0" xfId="0" applyFill="1"/>
    <xf numFmtId="0" fontId="3" fillId="3" borderId="0" xfId="0" applyFont="1" applyFill="1"/>
    <xf numFmtId="0" fontId="0" fillId="7" borderId="0" xfId="0" applyFill="1"/>
    <xf numFmtId="0" fontId="0" fillId="5" borderId="0" xfId="0" applyFill="1"/>
    <xf numFmtId="0" fontId="3" fillId="6" borderId="0" xfId="0" applyFont="1" applyFill="1"/>
    <xf numFmtId="11" fontId="0" fillId="0" borderId="0" xfId="0" applyNumberFormat="1"/>
    <xf numFmtId="0" fontId="0" fillId="8" borderId="0" xfId="0" applyFill="1"/>
    <xf numFmtId="0" fontId="0" fillId="9" borderId="0" xfId="0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8422-7B03-4E98-9912-4D888F9374DD}">
  <dimension ref="A1:AR30"/>
  <sheetViews>
    <sheetView workbookViewId="0">
      <selection activeCell="E24" sqref="E24"/>
    </sheetView>
  </sheetViews>
  <sheetFormatPr defaultRowHeight="14.4"/>
  <cols>
    <col min="1" max="1" width="14.88671875" style="1" bestFit="1" customWidth="1"/>
    <col min="2" max="2" width="15.109375" bestFit="1" customWidth="1"/>
    <col min="4" max="4" width="14.6640625" bestFit="1" customWidth="1"/>
    <col min="5" max="7" width="12.5546875" bestFit="1" customWidth="1"/>
    <col min="8" max="8" width="14.6640625" bestFit="1" customWidth="1"/>
    <col min="9" max="9" width="12.5546875" bestFit="1" customWidth="1"/>
    <col min="10" max="10" width="10" bestFit="1" customWidth="1"/>
    <col min="11" max="11" width="11.6640625" bestFit="1" customWidth="1"/>
    <col min="12" max="12" width="16" bestFit="1" customWidth="1"/>
    <col min="13" max="13" width="12.5546875" bestFit="1" customWidth="1"/>
    <col min="14" max="14" width="20.6640625" bestFit="1" customWidth="1"/>
    <col min="15" max="17" width="12.5546875" bestFit="1" customWidth="1"/>
    <col min="18" max="18" width="14.6640625" bestFit="1" customWidth="1"/>
    <col min="19" max="19" width="12.109375" bestFit="1" customWidth="1"/>
    <col min="20" max="20" width="12" bestFit="1" customWidth="1"/>
    <col min="21" max="21" width="11.109375" bestFit="1" customWidth="1"/>
    <col min="22" max="23" width="12.5546875" bestFit="1" customWidth="1"/>
    <col min="24" max="24" width="15.109375" bestFit="1" customWidth="1"/>
    <col min="25" max="27" width="12.5546875" bestFit="1" customWidth="1"/>
    <col min="28" max="28" width="14.6640625" bestFit="1" customWidth="1"/>
    <col min="29" max="29" width="12.109375" bestFit="1" customWidth="1"/>
    <col min="30" max="31" width="12.6640625" bestFit="1" customWidth="1"/>
    <col min="32" max="32" width="12" bestFit="1" customWidth="1"/>
  </cols>
  <sheetData>
    <row r="1" spans="1:44">
      <c r="A1" s="1" t="s">
        <v>0</v>
      </c>
      <c r="B1" s="3" t="s">
        <v>12</v>
      </c>
    </row>
    <row r="2" spans="1:44" s="1" customFormat="1">
      <c r="A2" s="1" t="s">
        <v>1</v>
      </c>
      <c r="C2" s="1" t="s">
        <v>5</v>
      </c>
      <c r="I2" s="1" t="s">
        <v>6</v>
      </c>
      <c r="N2" s="1" t="s">
        <v>11</v>
      </c>
    </row>
    <row r="3" spans="1:44" s="1" customFormat="1">
      <c r="A3" s="1" t="s">
        <v>2</v>
      </c>
      <c r="C3" s="1" t="s">
        <v>7</v>
      </c>
      <c r="D3" s="7" t="s">
        <v>9</v>
      </c>
      <c r="E3" s="8" t="s">
        <v>4</v>
      </c>
      <c r="F3" s="9" t="s">
        <v>8</v>
      </c>
      <c r="G3" s="6" t="s">
        <v>10</v>
      </c>
      <c r="I3" s="7" t="s">
        <v>9</v>
      </c>
      <c r="J3" s="8" t="s">
        <v>4</v>
      </c>
      <c r="K3" s="9" t="s">
        <v>8</v>
      </c>
      <c r="L3" s="6" t="s">
        <v>10</v>
      </c>
      <c r="N3" s="7" t="s">
        <v>9</v>
      </c>
      <c r="O3" s="8" t="s">
        <v>4</v>
      </c>
      <c r="P3" s="9" t="s">
        <v>8</v>
      </c>
      <c r="Q3" s="6" t="s">
        <v>10</v>
      </c>
      <c r="S3" s="1">
        <v>1</v>
      </c>
      <c r="T3" s="1">
        <v>0</v>
      </c>
    </row>
    <row r="4" spans="1:44">
      <c r="C4" s="2">
        <v>-5.1273200000000001</v>
      </c>
      <c r="D4" s="2">
        <v>-157.614</v>
      </c>
      <c r="E4" s="2">
        <v>-18.049299999999999</v>
      </c>
      <c r="F4" s="2">
        <v>-6019.05</v>
      </c>
      <c r="G4" s="2">
        <v>-6630.75</v>
      </c>
      <c r="I4">
        <f>D4-$C4</f>
        <v>-152.48668000000001</v>
      </c>
      <c r="J4">
        <f t="shared" ref="J4:L4" si="0">E4-$C4</f>
        <v>-12.921979999999998</v>
      </c>
      <c r="K4">
        <f t="shared" si="0"/>
        <v>-6013.9226800000006</v>
      </c>
      <c r="L4">
        <f t="shared" si="0"/>
        <v>-6625.6226800000004</v>
      </c>
      <c r="N4">
        <f>I4/$I4</f>
        <v>1</v>
      </c>
      <c r="O4">
        <f t="shared" ref="O4:Q4" si="1">J4/$I4</f>
        <v>8.4741696782958342E-2</v>
      </c>
      <c r="P4">
        <f t="shared" si="1"/>
        <v>39.439003328028392</v>
      </c>
      <c r="Q4">
        <f t="shared" si="1"/>
        <v>43.450501250338718</v>
      </c>
      <c r="S4">
        <v>0.24449291039125129</v>
      </c>
      <c r="T4">
        <v>7.3652558025770962E-2</v>
      </c>
    </row>
    <row r="5" spans="1:44">
      <c r="A5" s="1" t="s">
        <v>3</v>
      </c>
      <c r="C5" s="2">
        <v>-2.2361900000000001</v>
      </c>
      <c r="D5" s="2">
        <v>-9.6760199999999994</v>
      </c>
      <c r="E5" s="2">
        <v>-4.0333899999999998</v>
      </c>
      <c r="F5" s="2">
        <v>-3968.08</v>
      </c>
      <c r="G5" s="2">
        <v>-3735.04</v>
      </c>
      <c r="I5">
        <f t="shared" ref="I5:I8" si="2">D5-$C5</f>
        <v>-7.4398299999999988</v>
      </c>
      <c r="J5">
        <f t="shared" ref="J5:J8" si="3">E5-$C5</f>
        <v>-1.7971999999999997</v>
      </c>
      <c r="K5">
        <f t="shared" ref="K5:K8" si="4">F5-$C5</f>
        <v>-3965.8438099999998</v>
      </c>
      <c r="L5">
        <f t="shared" ref="L5:L8" si="5">G5-$C5</f>
        <v>-3732.8038099999999</v>
      </c>
      <c r="N5">
        <f t="shared" ref="N5:N8" si="6">I5/$I5</f>
        <v>1</v>
      </c>
      <c r="O5">
        <f t="shared" ref="O5:O8" si="7">J5/$I5</f>
        <v>0.24156465940754021</v>
      </c>
      <c r="P5">
        <f t="shared" ref="P5:P8" si="8">K5/$I5</f>
        <v>533.05570288568424</v>
      </c>
      <c r="Q5">
        <f t="shared" ref="Q5:Q8" si="9">L5/$I5</f>
        <v>501.73240652004154</v>
      </c>
      <c r="S5">
        <v>420.94857765522545</v>
      </c>
      <c r="T5">
        <v>165.98022461178635</v>
      </c>
    </row>
    <row r="6" spans="1:44">
      <c r="A6" s="1" t="s">
        <v>4</v>
      </c>
      <c r="C6" s="2">
        <v>-4.34361</v>
      </c>
      <c r="D6" s="2">
        <v>-66.4238</v>
      </c>
      <c r="E6" s="2">
        <v>-31.554400000000001</v>
      </c>
      <c r="F6" s="2">
        <v>-6195.8</v>
      </c>
      <c r="G6" s="2">
        <v>-6017.17</v>
      </c>
      <c r="I6">
        <f t="shared" si="2"/>
        <v>-62.080190000000002</v>
      </c>
      <c r="J6">
        <f t="shared" si="3"/>
        <v>-27.210790000000003</v>
      </c>
      <c r="K6">
        <f t="shared" si="4"/>
        <v>-6191.4563900000003</v>
      </c>
      <c r="L6">
        <f t="shared" si="5"/>
        <v>-6012.8263900000002</v>
      </c>
      <c r="N6">
        <f t="shared" si="6"/>
        <v>1</v>
      </c>
      <c r="O6">
        <f t="shared" si="7"/>
        <v>0.43831679638867088</v>
      </c>
      <c r="P6">
        <f t="shared" si="8"/>
        <v>99.733206196694951</v>
      </c>
      <c r="Q6">
        <f t="shared" si="9"/>
        <v>96.855798766079801</v>
      </c>
      <c r="S6">
        <v>406.08505408786112</v>
      </c>
      <c r="T6">
        <v>160.88636928709582</v>
      </c>
    </row>
    <row r="7" spans="1:44">
      <c r="A7" s="1" t="s">
        <v>10</v>
      </c>
      <c r="C7" s="2">
        <v>-14.8071</v>
      </c>
      <c r="D7" s="2">
        <v>-30.23</v>
      </c>
      <c r="E7" s="2">
        <v>-20.648900000000001</v>
      </c>
      <c r="F7" s="2">
        <v>-7358.84</v>
      </c>
      <c r="G7" s="2">
        <v>-7016.56</v>
      </c>
      <c r="I7">
        <f t="shared" si="2"/>
        <v>-15.4229</v>
      </c>
      <c r="J7">
        <f t="shared" si="3"/>
        <v>-5.841800000000001</v>
      </c>
      <c r="K7">
        <f t="shared" si="4"/>
        <v>-7344.0329000000002</v>
      </c>
      <c r="L7">
        <f t="shared" si="5"/>
        <v>-7001.7529000000004</v>
      </c>
      <c r="N7">
        <f t="shared" si="6"/>
        <v>1</v>
      </c>
      <c r="O7">
        <f t="shared" si="7"/>
        <v>0.37877441985618793</v>
      </c>
      <c r="P7">
        <f t="shared" si="8"/>
        <v>476.17717160845234</v>
      </c>
      <c r="Q7">
        <f t="shared" si="9"/>
        <v>453.98419882123341</v>
      </c>
    </row>
    <row r="8" spans="1:44">
      <c r="C8" s="2">
        <v>-5.7143600000000001</v>
      </c>
      <c r="D8" s="2">
        <v>-12.3543</v>
      </c>
      <c r="E8" s="2">
        <v>-6.2393599999999996</v>
      </c>
      <c r="F8" s="2">
        <v>-6355.74</v>
      </c>
      <c r="G8" s="2">
        <v>-6210.09</v>
      </c>
      <c r="I8">
        <f t="shared" si="2"/>
        <v>-6.6399400000000002</v>
      </c>
      <c r="J8">
        <f t="shared" si="3"/>
        <v>-0.52499999999999947</v>
      </c>
      <c r="K8">
        <f t="shared" si="4"/>
        <v>-6350.0256399999998</v>
      </c>
      <c r="L8">
        <f t="shared" si="5"/>
        <v>-6204.3756400000002</v>
      </c>
      <c r="N8">
        <f t="shared" si="6"/>
        <v>1</v>
      </c>
      <c r="O8">
        <f t="shared" si="7"/>
        <v>7.9066979520899208E-2</v>
      </c>
      <c r="P8">
        <f t="shared" si="8"/>
        <v>956.33780425726729</v>
      </c>
      <c r="Q8">
        <f t="shared" si="9"/>
        <v>934.40236508161217</v>
      </c>
    </row>
    <row r="10" spans="1:44">
      <c r="N10">
        <f t="shared" ref="N10:P10" si="10">AVERAGE(N4:N8)</f>
        <v>1</v>
      </c>
      <c r="O10">
        <f t="shared" si="10"/>
        <v>0.24449291039125129</v>
      </c>
      <c r="P10">
        <f t="shared" si="10"/>
        <v>420.94857765522545</v>
      </c>
      <c r="Q10">
        <f>AVERAGE(Q4:Q8)</f>
        <v>406.08505408786112</v>
      </c>
      <c r="R10" t="s">
        <v>15</v>
      </c>
    </row>
    <row r="11" spans="1:44">
      <c r="N11">
        <f t="shared" ref="N11:P11" si="11">STDEV(N4:N8)/SQRT(5)</f>
        <v>0</v>
      </c>
      <c r="O11">
        <f t="shared" si="11"/>
        <v>7.3652558025770962E-2</v>
      </c>
      <c r="P11">
        <f t="shared" si="11"/>
        <v>165.98022461178635</v>
      </c>
      <c r="Q11">
        <f>STDEV(Q4:Q8)/SQRT(5)</f>
        <v>160.88636928709582</v>
      </c>
      <c r="R11" t="s">
        <v>16</v>
      </c>
    </row>
    <row r="14" spans="1:44">
      <c r="B14" s="3" t="s">
        <v>13</v>
      </c>
      <c r="C14" s="1" t="s">
        <v>5</v>
      </c>
      <c r="D14" s="1"/>
      <c r="F14" s="1"/>
      <c r="J14" s="1"/>
      <c r="K14" s="1"/>
      <c r="L14" s="1"/>
      <c r="M14" s="1"/>
      <c r="N14" s="1" t="s">
        <v>24</v>
      </c>
      <c r="O14" s="1"/>
      <c r="P14" s="1"/>
      <c r="Q14" s="1"/>
      <c r="S14" s="1"/>
      <c r="T14" s="1"/>
      <c r="U14" s="1"/>
      <c r="V14" s="1"/>
      <c r="W14" s="1"/>
      <c r="X14" s="1" t="s">
        <v>25</v>
      </c>
      <c r="Y14" s="1"/>
      <c r="Z14" s="1"/>
      <c r="AA14" s="1"/>
      <c r="AB14" s="1"/>
      <c r="AN14">
        <v>1</v>
      </c>
      <c r="AO14">
        <v>1</v>
      </c>
      <c r="AP14">
        <v>1</v>
      </c>
      <c r="AQ14">
        <v>1</v>
      </c>
      <c r="AR14">
        <v>1</v>
      </c>
    </row>
    <row r="15" spans="1:44">
      <c r="C15" s="1" t="s">
        <v>7</v>
      </c>
      <c r="D15" s="7" t="s">
        <v>20</v>
      </c>
      <c r="E15" s="6" t="s">
        <v>17</v>
      </c>
      <c r="F15" s="6" t="s">
        <v>18</v>
      </c>
      <c r="G15" s="6" t="s">
        <v>19</v>
      </c>
      <c r="H15" s="7" t="s">
        <v>21</v>
      </c>
      <c r="I15" s="7" t="s">
        <v>22</v>
      </c>
      <c r="J15" s="8" t="s">
        <v>4</v>
      </c>
      <c r="K15" s="8" t="s">
        <v>23</v>
      </c>
      <c r="L15" s="9" t="s">
        <v>8</v>
      </c>
      <c r="M15" s="1"/>
      <c r="N15" s="7" t="s">
        <v>20</v>
      </c>
      <c r="O15" s="6" t="s">
        <v>17</v>
      </c>
      <c r="P15" s="6" t="s">
        <v>18</v>
      </c>
      <c r="Q15" s="6" t="s">
        <v>19</v>
      </c>
      <c r="R15" s="7" t="s">
        <v>21</v>
      </c>
      <c r="S15" s="7" t="s">
        <v>22</v>
      </c>
      <c r="T15" s="8" t="s">
        <v>4</v>
      </c>
      <c r="U15" s="8" t="s">
        <v>23</v>
      </c>
      <c r="V15" s="9" t="s">
        <v>8</v>
      </c>
      <c r="W15" s="1"/>
      <c r="X15" s="7" t="s">
        <v>20</v>
      </c>
      <c r="Y15" s="6" t="s">
        <v>17</v>
      </c>
      <c r="Z15" s="6" t="s">
        <v>18</v>
      </c>
      <c r="AA15" s="6" t="s">
        <v>19</v>
      </c>
      <c r="AB15" s="7" t="s">
        <v>21</v>
      </c>
      <c r="AC15" s="7" t="s">
        <v>22</v>
      </c>
      <c r="AD15" s="8" t="s">
        <v>4</v>
      </c>
      <c r="AE15" s="8" t="s">
        <v>23</v>
      </c>
      <c r="AF15" s="9" t="s">
        <v>8</v>
      </c>
      <c r="AH15">
        <v>1</v>
      </c>
      <c r="AI15">
        <v>0</v>
      </c>
      <c r="AN15">
        <v>0.90563052778908304</v>
      </c>
      <c r="AO15">
        <v>0.67707233904359776</v>
      </c>
      <c r="AP15">
        <v>12.678434213802806</v>
      </c>
      <c r="AQ15">
        <v>14.006387039716513</v>
      </c>
      <c r="AR15">
        <v>6.2513612458419274</v>
      </c>
    </row>
    <row r="16" spans="1:44">
      <c r="C16" s="2">
        <v>-13.8964</v>
      </c>
      <c r="D16" s="2">
        <v>-175.08199999999999</v>
      </c>
      <c r="E16" s="2">
        <v>-34082.400000000001</v>
      </c>
      <c r="F16" s="2">
        <v>-21754.7</v>
      </c>
      <c r="G16" s="2">
        <v>-21056</v>
      </c>
      <c r="H16" s="2">
        <v>-159.87100000000001</v>
      </c>
      <c r="I16" s="2">
        <v>-170.15299999999999</v>
      </c>
      <c r="J16" s="2">
        <v>-7.8851100000000001</v>
      </c>
      <c r="K16" s="2">
        <v>-7.1041100000000004</v>
      </c>
      <c r="L16" s="2">
        <v>-19478.7</v>
      </c>
      <c r="N16">
        <f>D16-$C16</f>
        <v>-161.18559999999999</v>
      </c>
      <c r="O16">
        <f t="shared" ref="O16:V16" si="12">E16-$C16</f>
        <v>-34068.503600000004</v>
      </c>
      <c r="P16">
        <f t="shared" si="12"/>
        <v>-21740.803599999999</v>
      </c>
      <c r="Q16">
        <f t="shared" si="12"/>
        <v>-21042.103599999999</v>
      </c>
      <c r="R16">
        <f t="shared" si="12"/>
        <v>-145.97460000000001</v>
      </c>
      <c r="S16">
        <f t="shared" si="12"/>
        <v>-156.25659999999999</v>
      </c>
      <c r="T16">
        <f t="shared" si="12"/>
        <v>6.0112899999999998</v>
      </c>
      <c r="U16">
        <f t="shared" si="12"/>
        <v>6.7922899999999995</v>
      </c>
      <c r="V16">
        <f t="shared" si="12"/>
        <v>-19464.803599999999</v>
      </c>
      <c r="X16">
        <f>N16/$N16</f>
        <v>1</v>
      </c>
      <c r="Y16">
        <f t="shared" ref="Y16:AF20" si="13">O16/$N16</f>
        <v>211.36195541040891</v>
      </c>
      <c r="Z16">
        <f t="shared" si="13"/>
        <v>134.88055756841803</v>
      </c>
      <c r="AA16">
        <f t="shared" si="13"/>
        <v>130.54580309903614</v>
      </c>
      <c r="AB16">
        <f t="shared" si="13"/>
        <v>0.90563052778908304</v>
      </c>
      <c r="AC16">
        <f t="shared" si="13"/>
        <v>0.96942034524175857</v>
      </c>
      <c r="AD16">
        <f t="shared" si="13"/>
        <v>-3.7294212386218127E-2</v>
      </c>
      <c r="AE16">
        <f t="shared" si="13"/>
        <v>-4.213955837246007E-2</v>
      </c>
      <c r="AF16">
        <f t="shared" si="13"/>
        <v>120.76018949583586</v>
      </c>
      <c r="AH16">
        <v>306.59077899927507</v>
      </c>
      <c r="AI16">
        <v>125.69895617548609</v>
      </c>
      <c r="AN16">
        <v>0.96942034524175857</v>
      </c>
      <c r="AO16">
        <v>0.65979946415523216</v>
      </c>
      <c r="AP16">
        <v>9.6665298272412965</v>
      </c>
      <c r="AQ16">
        <v>12.933683230504977</v>
      </c>
      <c r="AR16">
        <v>5.3378119715299839</v>
      </c>
    </row>
    <row r="17" spans="2:44">
      <c r="C17" s="2">
        <v>-157.16900000000001</v>
      </c>
      <c r="D17" s="2">
        <v>-206.43700000000001</v>
      </c>
      <c r="E17" s="2">
        <v>-9599.3700000000008</v>
      </c>
      <c r="F17" s="2">
        <v>-5449.42</v>
      </c>
      <c r="G17" s="2">
        <v>-4177.9799999999996</v>
      </c>
      <c r="H17" s="2">
        <v>-190.52699999999999</v>
      </c>
      <c r="I17" s="2">
        <v>-189.67599999999999</v>
      </c>
      <c r="J17" s="2">
        <v>-168.26400000000001</v>
      </c>
      <c r="K17" s="2">
        <v>-170.178</v>
      </c>
      <c r="L17" s="2">
        <v>-3643.86</v>
      </c>
      <c r="N17">
        <f t="shared" ref="N17:N20" si="14">D17-$C17</f>
        <v>-49.268000000000001</v>
      </c>
      <c r="O17">
        <f t="shared" ref="O17:O20" si="15">E17-$C17</f>
        <v>-9442.2010000000009</v>
      </c>
      <c r="P17">
        <f t="shared" ref="P17:P20" si="16">F17-$C17</f>
        <v>-5292.2510000000002</v>
      </c>
      <c r="Q17">
        <f t="shared" ref="Q17:Q20" si="17">G17-$C17</f>
        <v>-4020.8109999999997</v>
      </c>
      <c r="R17">
        <f t="shared" ref="R17:R20" si="18">H17-$C17</f>
        <v>-33.357999999999976</v>
      </c>
      <c r="S17">
        <f t="shared" ref="S17:S20" si="19">I17-$C17</f>
        <v>-32.506999999999977</v>
      </c>
      <c r="T17">
        <f t="shared" ref="T17:T20" si="20">J17-$C17</f>
        <v>-11.094999999999999</v>
      </c>
      <c r="U17">
        <f t="shared" ref="U17:U20" si="21">K17-$C17</f>
        <v>-13.008999999999986</v>
      </c>
      <c r="V17">
        <f t="shared" ref="V17:V20" si="22">L17-$C17</f>
        <v>-3486.6910000000003</v>
      </c>
      <c r="X17">
        <f t="shared" ref="X17:X20" si="23">N17/$N17</f>
        <v>1</v>
      </c>
      <c r="Y17">
        <f t="shared" si="13"/>
        <v>191.64977267191688</v>
      </c>
      <c r="Z17">
        <f t="shared" si="13"/>
        <v>107.41761386701307</v>
      </c>
      <c r="AA17">
        <f t="shared" si="13"/>
        <v>81.611005114881863</v>
      </c>
      <c r="AB17">
        <f t="shared" si="13"/>
        <v>0.67707233904359776</v>
      </c>
      <c r="AC17">
        <f t="shared" si="13"/>
        <v>0.65979946415523216</v>
      </c>
      <c r="AD17">
        <f t="shared" si="13"/>
        <v>0.22519688235771695</v>
      </c>
      <c r="AE17">
        <f t="shared" si="13"/>
        <v>0.26404562799382936</v>
      </c>
      <c r="AF17">
        <f t="shared" si="13"/>
        <v>70.769891207274497</v>
      </c>
      <c r="AJ17">
        <v>5.9134489677346505</v>
      </c>
      <c r="AK17">
        <v>2.405669502654701</v>
      </c>
      <c r="AN17">
        <v>-3.7294212386218127E-2</v>
      </c>
      <c r="AO17">
        <v>0.22519688235771695</v>
      </c>
      <c r="AP17">
        <v>7.971647214234559E-2</v>
      </c>
      <c r="AQ17">
        <v>0.23633776633346465</v>
      </c>
      <c r="AR17">
        <v>-0.1392354723012024</v>
      </c>
    </row>
    <row r="18" spans="2:44">
      <c r="C18" s="2">
        <v>-1.3162700000000001</v>
      </c>
      <c r="D18" s="2">
        <v>-16.857600000000001</v>
      </c>
      <c r="E18" s="2">
        <v>-6105.66</v>
      </c>
      <c r="F18" s="2">
        <v>-5641.43</v>
      </c>
      <c r="G18" s="2">
        <v>-4886.21</v>
      </c>
      <c r="H18" s="2">
        <v>-198.35599999999999</v>
      </c>
      <c r="I18" s="2">
        <v>-151.547</v>
      </c>
      <c r="J18" s="2">
        <v>-2.5551699999999999</v>
      </c>
      <c r="K18" s="2">
        <v>-2.9290400000000001</v>
      </c>
      <c r="L18" s="2">
        <v>-3896.35</v>
      </c>
      <c r="N18">
        <f t="shared" si="14"/>
        <v>-15.541330000000002</v>
      </c>
      <c r="O18">
        <f t="shared" si="15"/>
        <v>-6104.3437299999996</v>
      </c>
      <c r="P18">
        <f t="shared" si="16"/>
        <v>-5640.11373</v>
      </c>
      <c r="Q18">
        <f t="shared" si="17"/>
        <v>-4884.8937299999998</v>
      </c>
      <c r="R18">
        <f t="shared" si="18"/>
        <v>-197.03972999999999</v>
      </c>
      <c r="S18">
        <f t="shared" si="19"/>
        <v>-150.23072999999999</v>
      </c>
      <c r="T18">
        <f t="shared" si="20"/>
        <v>-1.2388999999999999</v>
      </c>
      <c r="U18">
        <f t="shared" si="21"/>
        <v>-1.61277</v>
      </c>
      <c r="V18">
        <f t="shared" si="22"/>
        <v>-3895.0337300000001</v>
      </c>
      <c r="X18">
        <f t="shared" si="23"/>
        <v>1</v>
      </c>
      <c r="Y18">
        <f t="shared" si="13"/>
        <v>392.78129542323592</v>
      </c>
      <c r="Z18">
        <f t="shared" si="13"/>
        <v>362.91062154912089</v>
      </c>
      <c r="AA18">
        <f t="shared" si="13"/>
        <v>314.31632492199827</v>
      </c>
      <c r="AB18">
        <f t="shared" si="13"/>
        <v>12.678434213802806</v>
      </c>
      <c r="AC18">
        <f t="shared" si="13"/>
        <v>9.6665298272412965</v>
      </c>
      <c r="AD18">
        <f t="shared" si="13"/>
        <v>7.971647214234559E-2</v>
      </c>
      <c r="AE18">
        <f t="shared" si="13"/>
        <v>0.10377297181129284</v>
      </c>
      <c r="AF18">
        <f t="shared" si="13"/>
        <v>250.62422135042493</v>
      </c>
      <c r="AH18">
        <v>5.9134489677346505</v>
      </c>
      <c r="AI18">
        <v>2.405669502654701</v>
      </c>
      <c r="AN18">
        <v>-4.213955837246007E-2</v>
      </c>
      <c r="AO18">
        <v>0.26404562799382936</v>
      </c>
      <c r="AP18">
        <v>0.10377297181129284</v>
      </c>
      <c r="AQ18">
        <v>0.3494364244008531</v>
      </c>
      <c r="AR18">
        <v>-9.8602516214156832E-2</v>
      </c>
    </row>
    <row r="19" spans="2:44">
      <c r="C19" s="2">
        <v>-4.8004199999999999</v>
      </c>
      <c r="D19" s="2">
        <v>-31.3949</v>
      </c>
      <c r="E19" s="2">
        <v>-23133.4</v>
      </c>
      <c r="F19" s="2">
        <v>-23956.2</v>
      </c>
      <c r="G19" s="2">
        <v>-20839.3</v>
      </c>
      <c r="H19" s="2">
        <v>-377.29300000000001</v>
      </c>
      <c r="I19" s="2">
        <v>-348.76499999999999</v>
      </c>
      <c r="J19" s="2">
        <v>-11.085699999999999</v>
      </c>
      <c r="K19" s="2">
        <v>-14.093500000000001</v>
      </c>
      <c r="L19" s="2">
        <v>-17993.8</v>
      </c>
      <c r="N19">
        <f t="shared" si="14"/>
        <v>-26.594480000000001</v>
      </c>
      <c r="O19">
        <f t="shared" si="15"/>
        <v>-23128.599580000002</v>
      </c>
      <c r="P19">
        <f t="shared" si="16"/>
        <v>-23951.399580000001</v>
      </c>
      <c r="Q19">
        <f t="shared" si="17"/>
        <v>-20834.49958</v>
      </c>
      <c r="R19">
        <f t="shared" si="18"/>
        <v>-372.49258000000003</v>
      </c>
      <c r="S19">
        <f t="shared" si="19"/>
        <v>-343.96458000000001</v>
      </c>
      <c r="T19">
        <f t="shared" si="20"/>
        <v>-6.2852799999999993</v>
      </c>
      <c r="U19">
        <f t="shared" si="21"/>
        <v>-9.2930799999999998</v>
      </c>
      <c r="V19">
        <f t="shared" si="22"/>
        <v>-17988.99958</v>
      </c>
      <c r="X19">
        <f t="shared" si="23"/>
        <v>1</v>
      </c>
      <c r="Y19">
        <f t="shared" si="13"/>
        <v>869.67669907439438</v>
      </c>
      <c r="Z19">
        <f t="shared" si="13"/>
        <v>900.6154502738915</v>
      </c>
      <c r="AA19">
        <f t="shared" si="13"/>
        <v>783.41443713131446</v>
      </c>
      <c r="AB19">
        <f t="shared" si="13"/>
        <v>14.006387039716513</v>
      </c>
      <c r="AC19">
        <f t="shared" si="13"/>
        <v>12.933683230504977</v>
      </c>
      <c r="AD19">
        <f t="shared" si="13"/>
        <v>0.23633776633346465</v>
      </c>
      <c r="AE19">
        <f t="shared" si="13"/>
        <v>0.3494364244008531</v>
      </c>
      <c r="AF19">
        <f t="shared" si="13"/>
        <v>676.41854926285453</v>
      </c>
      <c r="AH19">
        <v>7.2944287229221333E-2</v>
      </c>
      <c r="AI19">
        <v>7.3176813738198399E-2</v>
      </c>
    </row>
    <row r="20" spans="2:44">
      <c r="C20" s="2">
        <v>-101.678</v>
      </c>
      <c r="D20" s="2">
        <v>-155.489</v>
      </c>
      <c r="E20" s="2">
        <v>-13567.7</v>
      </c>
      <c r="F20" s="2">
        <v>-13572.7</v>
      </c>
      <c r="G20" s="2">
        <v>-12105.1</v>
      </c>
      <c r="H20" s="2">
        <v>-438.07</v>
      </c>
      <c r="I20" s="2">
        <v>-388.911</v>
      </c>
      <c r="J20" s="2">
        <v>-94.185599999999994</v>
      </c>
      <c r="K20" s="2">
        <v>-96.372100000000003</v>
      </c>
      <c r="L20" s="2">
        <v>-8406.56</v>
      </c>
      <c r="N20">
        <f t="shared" si="14"/>
        <v>-53.811000000000007</v>
      </c>
      <c r="O20">
        <f t="shared" si="15"/>
        <v>-13466.022000000001</v>
      </c>
      <c r="P20">
        <f t="shared" si="16"/>
        <v>-13471.022000000001</v>
      </c>
      <c r="Q20">
        <f t="shared" si="17"/>
        <v>-12003.422</v>
      </c>
      <c r="R20">
        <f t="shared" si="18"/>
        <v>-336.392</v>
      </c>
      <c r="S20">
        <f t="shared" si="19"/>
        <v>-287.233</v>
      </c>
      <c r="T20">
        <f t="shared" si="20"/>
        <v>7.4924000000000035</v>
      </c>
      <c r="U20">
        <f t="shared" si="21"/>
        <v>5.3058999999999941</v>
      </c>
      <c r="V20">
        <f t="shared" si="22"/>
        <v>-8304.8819999999996</v>
      </c>
      <c r="X20">
        <f t="shared" si="23"/>
        <v>1</v>
      </c>
      <c r="Y20">
        <f t="shared" si="13"/>
        <v>250.2466410213525</v>
      </c>
      <c r="Z20">
        <f t="shared" si="13"/>
        <v>250.33955882626228</v>
      </c>
      <c r="AA20">
        <f t="shared" si="13"/>
        <v>223.06632472914458</v>
      </c>
      <c r="AB20">
        <f t="shared" si="13"/>
        <v>6.2513612458419274</v>
      </c>
      <c r="AC20">
        <f t="shared" si="13"/>
        <v>5.3378119715299839</v>
      </c>
      <c r="AD20">
        <f t="shared" si="13"/>
        <v>-0.1392354723012024</v>
      </c>
      <c r="AE20">
        <f t="shared" si="13"/>
        <v>-9.8602516214156832E-2</v>
      </c>
      <c r="AF20">
        <f t="shared" si="13"/>
        <v>154.33428109494338</v>
      </c>
      <c r="AJ20">
        <v>0.11530258992387168</v>
      </c>
      <c r="AK20">
        <v>8.5912601056853888E-2</v>
      </c>
    </row>
    <row r="21" spans="2:44">
      <c r="AH21">
        <v>254.58142648226666</v>
      </c>
      <c r="AI21">
        <v>109.47751179016068</v>
      </c>
    </row>
    <row r="22" spans="2:44">
      <c r="X22">
        <f t="shared" ref="X22:AE22" si="24">AVERAGE(X16:X20)</f>
        <v>1</v>
      </c>
      <c r="Y22">
        <f t="shared" si="24"/>
        <v>383.14327272026168</v>
      </c>
      <c r="Z22">
        <f t="shared" si="24"/>
        <v>351.23276041694112</v>
      </c>
      <c r="AA22">
        <f t="shared" si="24"/>
        <v>306.59077899927507</v>
      </c>
      <c r="AB22">
        <f t="shared" si="24"/>
        <v>6.9037770732387855</v>
      </c>
      <c r="AC22">
        <f t="shared" si="24"/>
        <v>5.9134489677346505</v>
      </c>
      <c r="AD22">
        <f t="shared" si="24"/>
        <v>7.2944287229221333E-2</v>
      </c>
      <c r="AE22">
        <f t="shared" si="24"/>
        <v>0.11530258992387168</v>
      </c>
      <c r="AF22">
        <f>AVERAGE(AF16:AF20)</f>
        <v>254.58142648226666</v>
      </c>
      <c r="AG22" t="s">
        <v>15</v>
      </c>
    </row>
    <row r="23" spans="2:44">
      <c r="N23" t="s">
        <v>27</v>
      </c>
      <c r="O23">
        <f>O16/$O16</f>
        <v>1</v>
      </c>
      <c r="P23">
        <f t="shared" ref="P23:Q23" si="25">P16/$O16</f>
        <v>0.63814964858039724</v>
      </c>
      <c r="Q23">
        <f t="shared" si="25"/>
        <v>0.61764096970786808</v>
      </c>
      <c r="X23">
        <f t="shared" ref="X23:AE23" si="26">STDEV(X16:X20)/SQRT(5)</f>
        <v>0</v>
      </c>
      <c r="Y23">
        <f t="shared" si="26"/>
        <v>126.61906702702889</v>
      </c>
      <c r="Z23">
        <f t="shared" si="26"/>
        <v>144.63596576351082</v>
      </c>
      <c r="AA23">
        <f t="shared" si="26"/>
        <v>125.69895617548609</v>
      </c>
      <c r="AB23">
        <f t="shared" si="26"/>
        <v>2.8192995022376799</v>
      </c>
      <c r="AC23">
        <f t="shared" si="26"/>
        <v>2.405669502654701</v>
      </c>
      <c r="AD23">
        <f t="shared" si="26"/>
        <v>7.3176813738198399E-2</v>
      </c>
      <c r="AE23">
        <f t="shared" si="26"/>
        <v>8.5912601056853888E-2</v>
      </c>
      <c r="AF23">
        <f>STDEV(AF16:AF20)/SQRT(5)</f>
        <v>109.47751179016068</v>
      </c>
      <c r="AG23" t="s">
        <v>16</v>
      </c>
    </row>
    <row r="24" spans="2:44">
      <c r="O24">
        <f t="shared" ref="O24:Q24" si="27">O17/$O17</f>
        <v>1</v>
      </c>
      <c r="P24">
        <f t="shared" si="27"/>
        <v>0.56048912748203517</v>
      </c>
      <c r="Q24">
        <f t="shared" si="27"/>
        <v>0.42583408254071264</v>
      </c>
      <c r="S24">
        <v>1</v>
      </c>
      <c r="T24">
        <v>0</v>
      </c>
    </row>
    <row r="25" spans="2:44">
      <c r="O25">
        <f t="shared" ref="O25:Q25" si="28">O18/$O18</f>
        <v>1</v>
      </c>
      <c r="P25">
        <f t="shared" si="28"/>
        <v>0.9239508748960964</v>
      </c>
      <c r="Q25">
        <f t="shared" si="28"/>
        <v>0.80023241581122428</v>
      </c>
      <c r="S25">
        <v>0.83170719177722252</v>
      </c>
      <c r="T25">
        <v>9.7350481643135395E-2</v>
      </c>
    </row>
    <row r="26" spans="2:44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O26">
        <f t="shared" ref="O26:Q26" si="29">O19/$O19</f>
        <v>1</v>
      </c>
      <c r="P26">
        <f t="shared" si="29"/>
        <v>1.0355750030240265</v>
      </c>
      <c r="Q26">
        <f t="shared" si="29"/>
        <v>0.90081111517085632</v>
      </c>
      <c r="S26">
        <v>0.72718089456846147</v>
      </c>
      <c r="T26">
        <v>9.0899987600989815E-2</v>
      </c>
    </row>
    <row r="27" spans="2:44">
      <c r="C27" s="1"/>
      <c r="D27" s="1"/>
      <c r="E27" s="1"/>
      <c r="F27" s="1"/>
      <c r="H27" s="1"/>
      <c r="I27" s="1"/>
      <c r="J27" s="1"/>
      <c r="L27" s="1"/>
      <c r="M27" s="1"/>
      <c r="N27" s="1"/>
      <c r="O27">
        <f t="shared" ref="O27:Q27" si="30">O20/$O20</f>
        <v>1</v>
      </c>
      <c r="P27">
        <f t="shared" si="30"/>
        <v>1.0003713049035565</v>
      </c>
      <c r="Q27">
        <f t="shared" si="30"/>
        <v>0.89138588961164622</v>
      </c>
    </row>
    <row r="28" spans="2:44">
      <c r="C28" s="2"/>
      <c r="D28" s="2"/>
      <c r="E28" s="2"/>
      <c r="F28" s="2"/>
      <c r="S28">
        <v>1</v>
      </c>
      <c r="T28">
        <v>1</v>
      </c>
      <c r="U28">
        <v>1</v>
      </c>
      <c r="V28">
        <v>1</v>
      </c>
      <c r="W28">
        <v>1</v>
      </c>
    </row>
    <row r="29" spans="2:44">
      <c r="O29">
        <f t="shared" ref="O29:P29" si="31">AVERAGE(O23:O27)</f>
        <v>1</v>
      </c>
      <c r="P29">
        <f t="shared" si="31"/>
        <v>0.83170719177722252</v>
      </c>
      <c r="Q29">
        <f>AVERAGE(Q23:Q27)</f>
        <v>0.72718089456846147</v>
      </c>
      <c r="R29" t="s">
        <v>15</v>
      </c>
      <c r="S29">
        <v>0.63814964858039724</v>
      </c>
      <c r="T29">
        <v>0.56048912748203517</v>
      </c>
      <c r="U29">
        <v>0.9239508748960964</v>
      </c>
      <c r="V29">
        <v>1.0355750030240265</v>
      </c>
      <c r="W29">
        <v>1.0003713049035565</v>
      </c>
    </row>
    <row r="30" spans="2:44">
      <c r="O30">
        <f t="shared" ref="O30:P30" si="32">STDEV(O23:O27)/SQRT(5)</f>
        <v>0</v>
      </c>
      <c r="P30">
        <f t="shared" si="32"/>
        <v>9.7350481643135395E-2</v>
      </c>
      <c r="Q30">
        <f>STDEV(Q23:Q27)/SQRT(5)</f>
        <v>9.0899987600989815E-2</v>
      </c>
      <c r="R30" t="s">
        <v>16</v>
      </c>
      <c r="S30">
        <v>0.61764096970786808</v>
      </c>
      <c r="T30">
        <v>0.42583408254071264</v>
      </c>
      <c r="U30">
        <v>0.80023241581122428</v>
      </c>
      <c r="V30">
        <v>0.90081111517085632</v>
      </c>
      <c r="W30">
        <v>0.89138588961164622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149C-628E-4E68-A30D-8E8BE88D500D}">
  <dimension ref="A1:W13"/>
  <sheetViews>
    <sheetView topLeftCell="H1" workbookViewId="0">
      <selection activeCell="Q18" sqref="Q18"/>
    </sheetView>
  </sheetViews>
  <sheetFormatPr defaultRowHeight="14.4"/>
  <cols>
    <col min="1" max="1" width="14.88671875" bestFit="1" customWidth="1"/>
    <col min="4" max="4" width="11.5546875" bestFit="1" customWidth="1"/>
    <col min="5" max="5" width="9.88671875" bestFit="1" customWidth="1"/>
    <col min="6" max="6" width="10.109375" bestFit="1" customWidth="1"/>
    <col min="7" max="7" width="10.44140625" bestFit="1" customWidth="1"/>
    <col min="16" max="16" width="19.33203125" bestFit="1" customWidth="1"/>
    <col min="17" max="17" width="12" bestFit="1" customWidth="1"/>
  </cols>
  <sheetData>
    <row r="1" spans="1:23">
      <c r="A1" s="1" t="s">
        <v>28</v>
      </c>
    </row>
    <row r="2" spans="1:23">
      <c r="A2" s="1" t="s">
        <v>1</v>
      </c>
    </row>
    <row r="3" spans="1:23">
      <c r="A3" s="1" t="s">
        <v>2</v>
      </c>
      <c r="C3" s="1" t="s">
        <v>29</v>
      </c>
      <c r="D3" s="1"/>
      <c r="E3" s="1"/>
      <c r="F3" s="1"/>
      <c r="G3" s="1"/>
      <c r="J3" t="s">
        <v>24</v>
      </c>
      <c r="P3" t="s">
        <v>31</v>
      </c>
    </row>
    <row r="4" spans="1:23">
      <c r="A4" s="1"/>
      <c r="C4" s="1" t="s">
        <v>7</v>
      </c>
      <c r="D4" s="7" t="s">
        <v>30</v>
      </c>
      <c r="E4" s="6" t="s">
        <v>10</v>
      </c>
      <c r="F4" s="7" t="s">
        <v>30</v>
      </c>
      <c r="G4" s="8" t="s">
        <v>4</v>
      </c>
      <c r="H4" s="9" t="s">
        <v>8</v>
      </c>
      <c r="J4" s="7" t="s">
        <v>30</v>
      </c>
      <c r="K4" s="6" t="s">
        <v>10</v>
      </c>
      <c r="L4" s="7" t="s">
        <v>30</v>
      </c>
      <c r="M4" s="8" t="s">
        <v>4</v>
      </c>
      <c r="N4" s="9" t="s">
        <v>8</v>
      </c>
      <c r="P4" s="7" t="s">
        <v>30</v>
      </c>
      <c r="Q4" s="6" t="s">
        <v>10</v>
      </c>
      <c r="R4" s="7" t="s">
        <v>30</v>
      </c>
      <c r="S4" s="8" t="s">
        <v>4</v>
      </c>
      <c r="T4" s="9" t="s">
        <v>8</v>
      </c>
    </row>
    <row r="5" spans="1:23">
      <c r="A5" s="1" t="s">
        <v>3</v>
      </c>
      <c r="C5" s="2">
        <v>-5.1462899999999996</v>
      </c>
      <c r="D5" s="2">
        <v>-29.4438</v>
      </c>
      <c r="E5" s="2">
        <v>-3297</v>
      </c>
      <c r="F5" s="2">
        <v>-21.051200000000001</v>
      </c>
      <c r="G5" s="2">
        <v>-10.7041</v>
      </c>
      <c r="H5" s="2">
        <v>-3398.64</v>
      </c>
      <c r="J5">
        <f>D5-$C5</f>
        <v>-24.297509999999999</v>
      </c>
      <c r="K5">
        <f t="shared" ref="K5:N5" si="0">E5-$C5</f>
        <v>-3291.8537099999999</v>
      </c>
      <c r="L5">
        <f t="shared" si="0"/>
        <v>-15.904910000000001</v>
      </c>
      <c r="M5">
        <f t="shared" si="0"/>
        <v>-5.5578100000000008</v>
      </c>
      <c r="N5">
        <f t="shared" si="0"/>
        <v>-3393.4937099999997</v>
      </c>
      <c r="P5">
        <f>J5/$J5</f>
        <v>1</v>
      </c>
      <c r="Q5">
        <f t="shared" ref="Q5:T5" si="1">K5/$J5</f>
        <v>135.48111349681511</v>
      </c>
      <c r="R5">
        <f t="shared" si="1"/>
        <v>0.6545901205514475</v>
      </c>
      <c r="S5">
        <f t="shared" si="1"/>
        <v>0.22873989968519412</v>
      </c>
      <c r="T5">
        <f t="shared" si="1"/>
        <v>139.6642581894194</v>
      </c>
      <c r="V5">
        <v>1</v>
      </c>
      <c r="W5">
        <v>0</v>
      </c>
    </row>
    <row r="6" spans="1:23">
      <c r="A6" s="1" t="s">
        <v>4</v>
      </c>
      <c r="C6" s="2">
        <v>-6.0109300000000001</v>
      </c>
      <c r="D6" s="2">
        <v>-57.746899999999997</v>
      </c>
      <c r="E6" s="2">
        <v>-3856.36</v>
      </c>
      <c r="F6" s="2">
        <v>-199.66800000000001</v>
      </c>
      <c r="G6" s="2">
        <v>-17.900099999999998</v>
      </c>
      <c r="H6" s="2">
        <v>-5419.23</v>
      </c>
      <c r="J6">
        <f t="shared" ref="J6:J10" si="2">D6-$C6</f>
        <v>-51.735969999999995</v>
      </c>
      <c r="K6">
        <f t="shared" ref="K6:K9" si="3">E6-$C6</f>
        <v>-3850.3490700000002</v>
      </c>
      <c r="L6">
        <f t="shared" ref="L6:L9" si="4">F6-$C6</f>
        <v>-193.65707</v>
      </c>
      <c r="M6">
        <f t="shared" ref="M6:M9" si="5">G6-$C6</f>
        <v>-11.889169999999998</v>
      </c>
      <c r="N6">
        <f t="shared" ref="N6:N9" si="6">H6-$C6</f>
        <v>-5413.2190699999992</v>
      </c>
      <c r="P6">
        <f t="shared" ref="P6:P10" si="7">J6/$J6</f>
        <v>1</v>
      </c>
      <c r="Q6">
        <f t="shared" ref="Q6:Q10" si="8">K6/$J6</f>
        <v>74.423057497520603</v>
      </c>
      <c r="R6">
        <f t="shared" ref="R6:R10" si="9">L6/$J6</f>
        <v>3.7431804216679425</v>
      </c>
      <c r="S6">
        <f t="shared" ref="S6:S10" si="10">M6/$J6</f>
        <v>0.22980471807139211</v>
      </c>
      <c r="T6">
        <f t="shared" ref="T6:T10" si="11">N6/$J6</f>
        <v>104.63163385165099</v>
      </c>
      <c r="V6">
        <v>198.23185489694427</v>
      </c>
      <c r="W6">
        <v>61.568330556423589</v>
      </c>
    </row>
    <row r="7" spans="1:23">
      <c r="A7" s="1" t="s">
        <v>10</v>
      </c>
      <c r="C7" s="2">
        <v>-6.54704</v>
      </c>
      <c r="D7" s="2">
        <v>-17.264199999999999</v>
      </c>
      <c r="E7" s="2">
        <v>-2089.81</v>
      </c>
      <c r="F7" s="2">
        <v>-21.627400000000002</v>
      </c>
      <c r="G7" s="2">
        <v>-12.9175</v>
      </c>
      <c r="H7" s="2">
        <v>-3192.85</v>
      </c>
      <c r="J7">
        <f t="shared" si="2"/>
        <v>-10.71716</v>
      </c>
      <c r="K7">
        <f t="shared" si="3"/>
        <v>-2083.26296</v>
      </c>
      <c r="L7">
        <f t="shared" si="4"/>
        <v>-15.080360000000002</v>
      </c>
      <c r="M7">
        <f t="shared" si="5"/>
        <v>-6.3704600000000005</v>
      </c>
      <c r="N7">
        <f t="shared" si="6"/>
        <v>-3186.30296</v>
      </c>
      <c r="P7">
        <f t="shared" si="7"/>
        <v>1</v>
      </c>
      <c r="Q7">
        <f t="shared" si="8"/>
        <v>194.38572905508551</v>
      </c>
      <c r="R7">
        <f t="shared" si="9"/>
        <v>1.4071227825282073</v>
      </c>
      <c r="S7">
        <f t="shared" si="10"/>
        <v>0.5944168044519258</v>
      </c>
      <c r="T7">
        <f t="shared" si="11"/>
        <v>297.30851830149032</v>
      </c>
      <c r="V7">
        <v>1.6335088641924795</v>
      </c>
      <c r="W7">
        <v>0.57552612496340172</v>
      </c>
    </row>
    <row r="8" spans="1:23">
      <c r="C8" s="2">
        <v>-15.4839</v>
      </c>
      <c r="D8" s="2">
        <v>-28.6951</v>
      </c>
      <c r="E8" s="2">
        <v>-5906.09</v>
      </c>
      <c r="F8" s="2">
        <v>-18.427099999999999</v>
      </c>
      <c r="G8" s="2">
        <v>-14.4299</v>
      </c>
      <c r="H8" s="2">
        <v>-1528.88</v>
      </c>
      <c r="J8">
        <f t="shared" si="2"/>
        <v>-13.2112</v>
      </c>
      <c r="K8">
        <f t="shared" si="3"/>
        <v>-5890.6061</v>
      </c>
      <c r="L8">
        <f t="shared" si="4"/>
        <v>-2.9431999999999992</v>
      </c>
      <c r="M8">
        <f t="shared" si="5"/>
        <v>1.0540000000000003</v>
      </c>
      <c r="N8">
        <f t="shared" si="6"/>
        <v>-1513.3961000000002</v>
      </c>
      <c r="P8">
        <f t="shared" si="7"/>
        <v>1</v>
      </c>
      <c r="Q8">
        <f t="shared" si="8"/>
        <v>445.87971569577331</v>
      </c>
      <c r="R8">
        <f t="shared" si="9"/>
        <v>0.22278067094586404</v>
      </c>
      <c r="S8">
        <f t="shared" si="10"/>
        <v>-7.9780792055225896E-2</v>
      </c>
      <c r="T8">
        <f t="shared" si="11"/>
        <v>114.55402234467725</v>
      </c>
      <c r="V8">
        <v>0.35550143189469569</v>
      </c>
      <c r="W8">
        <v>0.14382791045326712</v>
      </c>
    </row>
    <row r="9" spans="1:23" ht="15" thickBot="1">
      <c r="C9" s="2">
        <v>-31.1463</v>
      </c>
      <c r="D9" s="2">
        <v>-60.306699999999999</v>
      </c>
      <c r="E9" s="2">
        <v>-7284.02</v>
      </c>
      <c r="F9" s="2">
        <v>-103.441</v>
      </c>
      <c r="G9" s="2">
        <v>-55.717199999999998</v>
      </c>
      <c r="H9" s="2">
        <v>-9597.36</v>
      </c>
      <c r="J9">
        <f t="shared" si="2"/>
        <v>-29.160399999999999</v>
      </c>
      <c r="K9">
        <f t="shared" si="3"/>
        <v>-7252.8737000000001</v>
      </c>
      <c r="L9">
        <f t="shared" si="4"/>
        <v>-72.294700000000006</v>
      </c>
      <c r="M9">
        <f t="shared" si="5"/>
        <v>-24.570899999999998</v>
      </c>
      <c r="N9">
        <f t="shared" si="6"/>
        <v>-9566.2137000000002</v>
      </c>
      <c r="P9">
        <f t="shared" si="7"/>
        <v>1</v>
      </c>
      <c r="Q9">
        <f t="shared" si="8"/>
        <v>248.72339542667453</v>
      </c>
      <c r="R9">
        <f t="shared" si="9"/>
        <v>2.4792081041412328</v>
      </c>
      <c r="S9">
        <f t="shared" si="10"/>
        <v>0.84261189832786931</v>
      </c>
      <c r="T9">
        <f t="shared" si="11"/>
        <v>328.05495466454511</v>
      </c>
      <c r="V9">
        <v>176.1308174415702</v>
      </c>
      <c r="W9">
        <v>48.465720749850796</v>
      </c>
    </row>
    <row r="10" spans="1:23" ht="15" thickBot="1">
      <c r="B10" s="11">
        <v>-120.83499999999999</v>
      </c>
      <c r="C10" s="12">
        <v>-78.506799999999998</v>
      </c>
      <c r="D10" s="10">
        <v>-100.08199999999999</v>
      </c>
      <c r="E10" s="2">
        <v>-2073.35</v>
      </c>
      <c r="F10" s="2">
        <v>-148.75700000000001</v>
      </c>
      <c r="G10" s="2">
        <v>-127.679</v>
      </c>
      <c r="H10" s="2">
        <v>-1686.58</v>
      </c>
      <c r="J10">
        <f t="shared" si="2"/>
        <v>-21.575199999999995</v>
      </c>
      <c r="K10">
        <f>E10-$B10</f>
        <v>-1952.5149999999999</v>
      </c>
      <c r="L10">
        <f t="shared" ref="L10:N10" si="12">F10-$B10</f>
        <v>-27.922000000000011</v>
      </c>
      <c r="M10">
        <f t="shared" si="12"/>
        <v>-6.8440000000000083</v>
      </c>
      <c r="N10">
        <f t="shared" si="12"/>
        <v>-1565.7449999999999</v>
      </c>
      <c r="P10">
        <f t="shared" si="7"/>
        <v>1</v>
      </c>
      <c r="Q10">
        <f t="shared" si="8"/>
        <v>90.498118209796445</v>
      </c>
      <c r="R10">
        <f t="shared" si="9"/>
        <v>1.2941710853201833</v>
      </c>
      <c r="S10">
        <f t="shared" si="10"/>
        <v>0.31721606288701887</v>
      </c>
      <c r="T10">
        <f t="shared" si="11"/>
        <v>72.571517297638039</v>
      </c>
    </row>
    <row r="12" spans="1:23">
      <c r="P12">
        <f t="shared" ref="P12:S12" si="13">AVERAGE(P5:P10)</f>
        <v>1</v>
      </c>
      <c r="Q12">
        <f t="shared" si="13"/>
        <v>198.23185489694427</v>
      </c>
      <c r="R12">
        <f t="shared" si="13"/>
        <v>1.6335088641924795</v>
      </c>
      <c r="S12">
        <f t="shared" si="13"/>
        <v>0.35550143189469569</v>
      </c>
      <c r="T12">
        <f>AVERAGE(T5:T10)</f>
        <v>176.1308174415702</v>
      </c>
      <c r="U12" t="s">
        <v>15</v>
      </c>
    </row>
    <row r="13" spans="1:23">
      <c r="P13">
        <f t="shared" ref="P13" si="14">STDEV(P5:P10)/SQRT(5)</f>
        <v>0</v>
      </c>
      <c r="Q13">
        <f t="shared" ref="Q13:S13" si="15">STDEV(Q5:Q10)/SQRT(6)</f>
        <v>56.203939122812997</v>
      </c>
      <c r="R13">
        <f t="shared" si="15"/>
        <v>0.52538106845998711</v>
      </c>
      <c r="S13">
        <f t="shared" si="15"/>
        <v>0.13129631825681248</v>
      </c>
      <c r="T13">
        <f>STDEV(T5:T10)/SQRT(6)</f>
        <v>44.242947534065799</v>
      </c>
      <c r="U13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D51C-B055-40B0-BF94-D9A8FDA24D44}">
  <dimension ref="A1:AF35"/>
  <sheetViews>
    <sheetView tabSelected="1" topLeftCell="D9" workbookViewId="0">
      <selection activeCell="L40" sqref="L40"/>
    </sheetView>
  </sheetViews>
  <sheetFormatPr defaultRowHeight="14.4"/>
  <cols>
    <col min="1" max="1" width="14.88671875" bestFit="1" customWidth="1"/>
    <col min="3" max="3" width="19.6640625" style="1" bestFit="1" customWidth="1"/>
    <col min="4" max="4" width="11.6640625" bestFit="1" customWidth="1"/>
    <col min="5" max="5" width="10.5546875" bestFit="1" customWidth="1"/>
    <col min="6" max="6" width="11.6640625" bestFit="1" customWidth="1"/>
    <col min="7" max="7" width="19.6640625" bestFit="1" customWidth="1"/>
    <col min="8" max="8" width="10.109375" bestFit="1" customWidth="1"/>
    <col min="17" max="17" width="12.6640625" bestFit="1" customWidth="1"/>
    <col min="18" max="18" width="12" bestFit="1" customWidth="1"/>
    <col min="19" max="20" width="12.6640625" bestFit="1" customWidth="1"/>
  </cols>
  <sheetData>
    <row r="1" spans="1:32">
      <c r="A1" s="1" t="s">
        <v>26</v>
      </c>
    </row>
    <row r="2" spans="1:32">
      <c r="A2" s="1" t="s">
        <v>1</v>
      </c>
    </row>
    <row r="3" spans="1:32">
      <c r="A3" s="1" t="s">
        <v>2</v>
      </c>
      <c r="C3" s="4"/>
      <c r="D3" s="4"/>
      <c r="E3" s="4"/>
      <c r="F3" s="4"/>
      <c r="G3" s="4"/>
      <c r="H3" s="13"/>
      <c r="I3" s="13"/>
    </row>
    <row r="4" spans="1:32">
      <c r="A4" s="1"/>
      <c r="C4" s="4"/>
      <c r="D4" s="4"/>
      <c r="E4" s="5"/>
      <c r="F4" s="4"/>
      <c r="G4" s="4"/>
      <c r="H4" s="5"/>
      <c r="I4" s="13"/>
    </row>
    <row r="5" spans="1:32">
      <c r="A5" s="1" t="s">
        <v>3</v>
      </c>
    </row>
    <row r="6" spans="1:32">
      <c r="A6" s="1" t="s">
        <v>4</v>
      </c>
    </row>
    <row r="7" spans="1:32">
      <c r="A7" s="1" t="s">
        <v>10</v>
      </c>
      <c r="C7" s="1" t="s">
        <v>32</v>
      </c>
    </row>
    <row r="8" spans="1:32">
      <c r="G8" t="s">
        <v>33</v>
      </c>
      <c r="J8" t="s">
        <v>34</v>
      </c>
      <c r="M8" t="s">
        <v>35</v>
      </c>
      <c r="P8" t="s">
        <v>36</v>
      </c>
      <c r="S8" t="s">
        <v>37</v>
      </c>
      <c r="V8" t="s">
        <v>38</v>
      </c>
      <c r="Y8" t="s">
        <v>39</v>
      </c>
      <c r="AB8" t="s">
        <v>40</v>
      </c>
      <c r="AE8" t="s">
        <v>41</v>
      </c>
    </row>
    <row r="9" spans="1:32">
      <c r="D9" s="1" t="s">
        <v>42</v>
      </c>
      <c r="E9" s="1" t="s">
        <v>10</v>
      </c>
      <c r="G9">
        <v>-415.69680499604101</v>
      </c>
      <c r="H9">
        <v>-1.3713894879951301</v>
      </c>
      <c r="J9">
        <v>-1403.1457303636801</v>
      </c>
      <c r="K9">
        <v>-2.5862885102654301</v>
      </c>
      <c r="M9">
        <v>-188.43663066286601</v>
      </c>
      <c r="N9">
        <v>-6.7077396947293702</v>
      </c>
      <c r="P9">
        <v>-340.59429267527503</v>
      </c>
      <c r="Q9">
        <v>-36.737691495289198</v>
      </c>
      <c r="S9">
        <v>-312.74159382924603</v>
      </c>
      <c r="T9">
        <v>-4.4850854044044297</v>
      </c>
      <c r="V9">
        <v>-194.968251038153</v>
      </c>
      <c r="W9">
        <v>-5.8424878962335001</v>
      </c>
      <c r="Y9">
        <v>-2810.9944273193901</v>
      </c>
      <c r="Z9">
        <v>-6.6334824502162197</v>
      </c>
      <c r="AB9">
        <v>-2008.10185861165</v>
      </c>
      <c r="AC9">
        <v>-41.641907389096502</v>
      </c>
      <c r="AE9">
        <v>-2555.0932580612098</v>
      </c>
      <c r="AF9">
        <v>-1.4616766222083999</v>
      </c>
    </row>
    <row r="10" spans="1:32">
      <c r="D10" s="1" t="s">
        <v>43</v>
      </c>
      <c r="E10" s="1" t="s">
        <v>44</v>
      </c>
      <c r="G10">
        <v>-4.2959388825734299</v>
      </c>
      <c r="H10">
        <v>-1.3713894879951301</v>
      </c>
      <c r="J10">
        <v>-4.58867814986613</v>
      </c>
      <c r="K10">
        <v>-2.5862885102654301</v>
      </c>
      <c r="M10">
        <v>-4.57992696851547</v>
      </c>
      <c r="N10">
        <v>-2.5976466553344899</v>
      </c>
      <c r="P10">
        <v>-35.1975523922682</v>
      </c>
      <c r="Q10">
        <v>-32.825023209851402</v>
      </c>
      <c r="S10">
        <v>-5.4330867108843197</v>
      </c>
      <c r="T10">
        <v>-4.4850854044044297</v>
      </c>
      <c r="V10">
        <v>-8.7416829963118801</v>
      </c>
      <c r="W10">
        <v>-5.8424878962335001</v>
      </c>
      <c r="Y10">
        <v>-5.0217580820599803</v>
      </c>
      <c r="Z10">
        <v>-4.7371001625385896</v>
      </c>
      <c r="AB10">
        <v>-32.715148124185099</v>
      </c>
      <c r="AC10">
        <v>-14.130260852551601</v>
      </c>
      <c r="AE10">
        <v>-5.0152400000000004</v>
      </c>
      <c r="AF10">
        <v>-1.4616766222083999</v>
      </c>
    </row>
    <row r="11" spans="1:32">
      <c r="E11" s="1" t="s">
        <v>48</v>
      </c>
      <c r="G11" s="2">
        <v>-1.53362</v>
      </c>
      <c r="H11">
        <v>-1.3713894879951301</v>
      </c>
      <c r="J11" s="2">
        <v>-2.7946</v>
      </c>
      <c r="K11">
        <v>-2.5862885102654301</v>
      </c>
      <c r="M11" s="2">
        <v>-4.5424800000000003</v>
      </c>
      <c r="N11">
        <v>-2.5976466553344899</v>
      </c>
      <c r="P11" s="2">
        <v>-35.749000000000002</v>
      </c>
      <c r="Q11">
        <v>-32.825023209851402</v>
      </c>
      <c r="S11" s="2">
        <v>-5.3644699999999998</v>
      </c>
      <c r="T11">
        <v>-4.4850854044044297</v>
      </c>
      <c r="V11" s="2">
        <v>-9.7589400000000008</v>
      </c>
      <c r="W11">
        <v>-5.8424878962335001</v>
      </c>
      <c r="Y11" s="2">
        <v>-4.8716799999999996</v>
      </c>
      <c r="Z11">
        <v>-4.7371001625385896</v>
      </c>
      <c r="AB11" s="2">
        <v>-13.792299999999999</v>
      </c>
      <c r="AC11">
        <v>-14.130260852551601</v>
      </c>
      <c r="AE11" s="2">
        <v>-2.6614300000000002</v>
      </c>
      <c r="AF11">
        <v>-1.4616766222083999</v>
      </c>
    </row>
    <row r="12" spans="1:32">
      <c r="D12" s="1" t="s">
        <v>45</v>
      </c>
      <c r="E12" s="1" t="s">
        <v>46</v>
      </c>
      <c r="G12">
        <v>-399.05368946936301</v>
      </c>
      <c r="H12">
        <v>-1.82205683650006</v>
      </c>
      <c r="J12">
        <v>-1411.3529739493099</v>
      </c>
      <c r="K12">
        <v>-4.58867814986613</v>
      </c>
      <c r="M12">
        <v>-141.73812257351301</v>
      </c>
      <c r="N12">
        <v>-2.5976466553344899</v>
      </c>
      <c r="P12">
        <v>-430.70416198304099</v>
      </c>
      <c r="Q12">
        <v>-32.825023209851402</v>
      </c>
      <c r="S12">
        <v>-230.26389977112601</v>
      </c>
      <c r="T12">
        <v>-5.3552853151888504</v>
      </c>
      <c r="V12">
        <v>-220.15722439504299</v>
      </c>
      <c r="W12">
        <v>-9.7890987478338598</v>
      </c>
      <c r="Y12">
        <v>-2705.2732606438799</v>
      </c>
      <c r="Z12">
        <v>-5.0217580820599803</v>
      </c>
      <c r="AB12">
        <v>-2716.83659078047</v>
      </c>
      <c r="AC12">
        <v>-14.130260852551601</v>
      </c>
      <c r="AE12">
        <v>-2507.4485043111099</v>
      </c>
      <c r="AF12">
        <v>-2.6541251134278698</v>
      </c>
    </row>
    <row r="13" spans="1:32">
      <c r="D13" s="1" t="s">
        <v>47</v>
      </c>
      <c r="E13" s="1" t="s">
        <v>10</v>
      </c>
      <c r="G13">
        <v>-168.14849163248601</v>
      </c>
      <c r="H13">
        <v>-3.1319100501266002</v>
      </c>
      <c r="J13">
        <v>-527.24746913038803</v>
      </c>
      <c r="K13">
        <v>-5.8594591366864401</v>
      </c>
      <c r="M13">
        <v>-98.232444451779699</v>
      </c>
      <c r="N13">
        <v>-5.5671332125839896</v>
      </c>
      <c r="P13">
        <v>-130.38670561166401</v>
      </c>
      <c r="Q13">
        <v>-38.566509345505096</v>
      </c>
      <c r="S13">
        <v>-153.789275407052</v>
      </c>
      <c r="T13">
        <v>-5.7425348625707304</v>
      </c>
      <c r="V13">
        <v>-110.101679592851</v>
      </c>
      <c r="W13">
        <v>-12.3287874109604</v>
      </c>
      <c r="Y13">
        <v>-591.32060189172898</v>
      </c>
      <c r="Z13">
        <v>-8.22471819159394</v>
      </c>
      <c r="AB13">
        <v>-1671.40329023396</v>
      </c>
      <c r="AC13">
        <v>-13.980644247357199</v>
      </c>
      <c r="AE13">
        <v>-700.26355686109605</v>
      </c>
      <c r="AF13">
        <v>-5.6469154773454502</v>
      </c>
    </row>
    <row r="16" spans="1:32">
      <c r="C16" s="1" t="s">
        <v>6</v>
      </c>
      <c r="E16" s="1" t="s">
        <v>10</v>
      </c>
      <c r="G16">
        <f>G9-H9</f>
        <v>-414.32541550804586</v>
      </c>
      <c r="H16">
        <f>J9-K9</f>
        <v>-1400.5594418534147</v>
      </c>
      <c r="I16">
        <f>M9-N9</f>
        <v>-181.72889096813662</v>
      </c>
      <c r="J16">
        <f>P9-Q9</f>
        <v>-303.85660117998583</v>
      </c>
      <c r="K16">
        <f>S9-T9</f>
        <v>-308.25650842484163</v>
      </c>
      <c r="L16">
        <f>V9-W9</f>
        <v>-189.12576314191949</v>
      </c>
      <c r="M16" s="21">
        <f>Y9-Z9</f>
        <v>-2804.3609448691736</v>
      </c>
      <c r="N16">
        <f>AB9-AC9</f>
        <v>-1966.4599512225534</v>
      </c>
      <c r="O16">
        <f>AE9-AF9</f>
        <v>-2553.6315814390014</v>
      </c>
    </row>
    <row r="17" spans="3:21">
      <c r="E17" s="1" t="s">
        <v>44</v>
      </c>
      <c r="G17">
        <f t="shared" ref="G17:G20" si="0">G10-H10</f>
        <v>-2.9245493945782997</v>
      </c>
      <c r="H17">
        <f t="shared" ref="H17:H20" si="1">J10-K10</f>
        <v>-2.0023896396006999</v>
      </c>
      <c r="I17">
        <f t="shared" ref="I17:I20" si="2">M10-N10</f>
        <v>-1.9822803131809801</v>
      </c>
      <c r="J17">
        <f t="shared" ref="J17:J20" si="3">P10-Q10</f>
        <v>-2.3725291824167982</v>
      </c>
      <c r="K17">
        <f t="shared" ref="K17:K20" si="4">S10-T10</f>
        <v>-0.94800130647989</v>
      </c>
      <c r="L17">
        <f t="shared" ref="L17:L20" si="5">V10-W10</f>
        <v>-2.89919510007838</v>
      </c>
      <c r="M17" s="21">
        <f t="shared" ref="M17:M20" si="6">Y10-Z10</f>
        <v>-0.28465791952139075</v>
      </c>
      <c r="N17">
        <f t="shared" ref="N17:N20" si="7">AB10-AC10</f>
        <v>-18.584887271633498</v>
      </c>
      <c r="O17">
        <f t="shared" ref="O17:O20" si="8">AE10-AF10</f>
        <v>-3.5535633777916003</v>
      </c>
    </row>
    <row r="18" spans="3:21">
      <c r="E18" s="1" t="s">
        <v>48</v>
      </c>
      <c r="G18">
        <f t="shared" si="0"/>
        <v>-0.16223051200486993</v>
      </c>
      <c r="H18">
        <f t="shared" si="1"/>
        <v>-0.20831148973456992</v>
      </c>
      <c r="I18">
        <f t="shared" si="2"/>
        <v>-1.9448333446655104</v>
      </c>
      <c r="J18">
        <f t="shared" si="3"/>
        <v>-2.9239767901486005</v>
      </c>
      <c r="K18">
        <f t="shared" si="4"/>
        <v>-0.87938459559557014</v>
      </c>
      <c r="L18">
        <f t="shared" si="5"/>
        <v>-3.9164521037665008</v>
      </c>
      <c r="M18" s="21">
        <f t="shared" si="6"/>
        <v>-0.13457983746141</v>
      </c>
      <c r="N18">
        <f t="shared" si="7"/>
        <v>0.33796085255160158</v>
      </c>
      <c r="O18">
        <f t="shared" si="8"/>
        <v>-1.1997533777916003</v>
      </c>
    </row>
    <row r="19" spans="3:21">
      <c r="E19" s="1" t="s">
        <v>46</v>
      </c>
      <c r="G19">
        <f t="shared" si="0"/>
        <v>-397.23163263286295</v>
      </c>
      <c r="H19">
        <f t="shared" si="1"/>
        <v>-1406.7642957994437</v>
      </c>
      <c r="I19">
        <f t="shared" si="2"/>
        <v>-139.14047591817851</v>
      </c>
      <c r="J19">
        <f t="shared" si="3"/>
        <v>-397.8791387731896</v>
      </c>
      <c r="K19">
        <f t="shared" si="4"/>
        <v>-224.90861445593717</v>
      </c>
      <c r="L19">
        <f t="shared" si="5"/>
        <v>-210.36812564720913</v>
      </c>
      <c r="M19" s="21">
        <f t="shared" si="6"/>
        <v>-2700.25150256182</v>
      </c>
      <c r="N19">
        <f t="shared" si="7"/>
        <v>-2702.7063299279184</v>
      </c>
      <c r="O19">
        <f t="shared" si="8"/>
        <v>-2504.7943791976822</v>
      </c>
    </row>
    <row r="20" spans="3:21">
      <c r="E20" s="1" t="s">
        <v>10</v>
      </c>
      <c r="G20">
        <f t="shared" si="0"/>
        <v>-165.01658158235941</v>
      </c>
      <c r="H20">
        <f t="shared" si="1"/>
        <v>-521.38800999370153</v>
      </c>
      <c r="I20">
        <f t="shared" si="2"/>
        <v>-92.665311239195717</v>
      </c>
      <c r="J20">
        <f t="shared" si="3"/>
        <v>-91.820196266158916</v>
      </c>
      <c r="K20">
        <f t="shared" si="4"/>
        <v>-148.04674054448128</v>
      </c>
      <c r="L20">
        <f t="shared" si="5"/>
        <v>-97.772892181890597</v>
      </c>
      <c r="M20" s="21">
        <f t="shared" si="6"/>
        <v>-583.095883700135</v>
      </c>
      <c r="N20">
        <f t="shared" si="7"/>
        <v>-1657.4226459866027</v>
      </c>
      <c r="O20">
        <f t="shared" si="8"/>
        <v>-694.61664138375056</v>
      </c>
    </row>
    <row r="22" spans="3:21">
      <c r="C22" s="1" t="s">
        <v>11</v>
      </c>
      <c r="Q22" s="14" t="s">
        <v>49</v>
      </c>
      <c r="R22" s="15" t="s">
        <v>44</v>
      </c>
      <c r="S22" s="16" t="s">
        <v>48</v>
      </c>
      <c r="T22" s="17" t="s">
        <v>46</v>
      </c>
      <c r="U22" s="14" t="s">
        <v>49</v>
      </c>
    </row>
    <row r="23" spans="3:21">
      <c r="E23" s="1" t="s">
        <v>10</v>
      </c>
      <c r="G23">
        <f>G16/G$17</f>
        <v>141.67153964851695</v>
      </c>
      <c r="H23">
        <f t="shared" ref="H23:O23" si="9">H16/H$17</f>
        <v>699.44401137268301</v>
      </c>
      <c r="I23">
        <f t="shared" si="9"/>
        <v>91.676686571393589</v>
      </c>
      <c r="J23">
        <f t="shared" si="9"/>
        <v>128.07286141385185</v>
      </c>
      <c r="K23">
        <f t="shared" si="9"/>
        <v>325.16464515165802</v>
      </c>
      <c r="L23">
        <f t="shared" si="9"/>
        <v>65.233886169580813</v>
      </c>
      <c r="N23">
        <f t="shared" si="9"/>
        <v>105.80962491088134</v>
      </c>
      <c r="O23">
        <f t="shared" si="9"/>
        <v>718.61152031175618</v>
      </c>
      <c r="Q23">
        <v>141.67153964851695</v>
      </c>
      <c r="R23">
        <v>1</v>
      </c>
      <c r="S23">
        <v>5.547196853834041E-2</v>
      </c>
      <c r="T23">
        <v>135.82661088551765</v>
      </c>
      <c r="U23">
        <v>56.424617716587989</v>
      </c>
    </row>
    <row r="24" spans="3:21">
      <c r="E24" s="1" t="s">
        <v>44</v>
      </c>
      <c r="G24">
        <f t="shared" ref="G24:O27" si="10">G17/G$17</f>
        <v>1</v>
      </c>
      <c r="H24">
        <f t="shared" si="10"/>
        <v>1</v>
      </c>
      <c r="I24">
        <f t="shared" si="10"/>
        <v>1</v>
      </c>
      <c r="J24">
        <f t="shared" si="10"/>
        <v>1</v>
      </c>
      <c r="K24">
        <f t="shared" si="10"/>
        <v>1</v>
      </c>
      <c r="L24">
        <f t="shared" si="10"/>
        <v>1</v>
      </c>
      <c r="N24">
        <f t="shared" si="10"/>
        <v>1</v>
      </c>
      <c r="O24">
        <f t="shared" si="10"/>
        <v>1</v>
      </c>
      <c r="Q24">
        <v>699.44401137268301</v>
      </c>
      <c r="R24">
        <v>1</v>
      </c>
      <c r="S24">
        <v>0.10403144603570247</v>
      </c>
      <c r="T24">
        <v>702.54273592824279</v>
      </c>
      <c r="U24">
        <v>260.38289435899821</v>
      </c>
    </row>
    <row r="25" spans="3:21">
      <c r="E25" s="1" t="s">
        <v>48</v>
      </c>
      <c r="G25">
        <f t="shared" si="10"/>
        <v>5.547196853834041E-2</v>
      </c>
      <c r="H25">
        <f t="shared" si="10"/>
        <v>0.10403144603570247</v>
      </c>
      <c r="I25">
        <f t="shared" si="10"/>
        <v>0.98110914573157504</v>
      </c>
      <c r="J25">
        <f t="shared" si="10"/>
        <v>1.2324302739113477</v>
      </c>
      <c r="K25">
        <f t="shared" si="10"/>
        <v>0.92761960303714475</v>
      </c>
      <c r="L25">
        <f t="shared" si="10"/>
        <v>1.3508756632696499</v>
      </c>
      <c r="N25">
        <f t="shared" si="10"/>
        <v>-1.8184713612303598E-2</v>
      </c>
      <c r="O25">
        <f t="shared" si="10"/>
        <v>0.3376198058798095</v>
      </c>
      <c r="Q25">
        <v>91.676686571393589</v>
      </c>
      <c r="R25">
        <v>1</v>
      </c>
      <c r="S25">
        <v>0.98110914573157504</v>
      </c>
      <c r="T25">
        <v>70.192129232670808</v>
      </c>
      <c r="U25">
        <v>46.74682517050023</v>
      </c>
    </row>
    <row r="26" spans="3:21">
      <c r="E26" s="1" t="s">
        <v>46</v>
      </c>
      <c r="G26">
        <f t="shared" si="10"/>
        <v>135.82661088551765</v>
      </c>
      <c r="H26">
        <f t="shared" si="10"/>
        <v>702.54273592824279</v>
      </c>
      <c r="I26">
        <f t="shared" si="10"/>
        <v>70.192129232670808</v>
      </c>
      <c r="J26">
        <f t="shared" si="10"/>
        <v>167.70252678952781</v>
      </c>
      <c r="K26">
        <f t="shared" si="10"/>
        <v>237.24504694098559</v>
      </c>
      <c r="L26">
        <f t="shared" si="10"/>
        <v>72.56087237506776</v>
      </c>
      <c r="N26">
        <f t="shared" si="10"/>
        <v>145.42495149018825</v>
      </c>
      <c r="O26">
        <f t="shared" si="10"/>
        <v>704.8683568869717</v>
      </c>
      <c r="Q26">
        <v>128.07286141385185</v>
      </c>
      <c r="R26">
        <v>1</v>
      </c>
      <c r="S26">
        <v>1.2324302739113477</v>
      </c>
      <c r="T26">
        <v>167.70252678952781</v>
      </c>
      <c r="U26">
        <v>38.701398046714623</v>
      </c>
    </row>
    <row r="27" spans="3:21">
      <c r="E27" s="1" t="s">
        <v>10</v>
      </c>
      <c r="G27">
        <f t="shared" si="10"/>
        <v>56.424617716587989</v>
      </c>
      <c r="H27">
        <f t="shared" si="10"/>
        <v>260.38289435899821</v>
      </c>
      <c r="I27">
        <f t="shared" si="10"/>
        <v>46.74682517050023</v>
      </c>
      <c r="J27">
        <f t="shared" si="10"/>
        <v>38.701398046714623</v>
      </c>
      <c r="K27">
        <f t="shared" si="10"/>
        <v>156.16723261089916</v>
      </c>
      <c r="L27">
        <f t="shared" si="10"/>
        <v>33.72415060278189</v>
      </c>
      <c r="N27">
        <f t="shared" si="10"/>
        <v>89.181205232079165</v>
      </c>
      <c r="O27">
        <f t="shared" si="10"/>
        <v>195.47045248294614</v>
      </c>
      <c r="Q27">
        <v>325.16464515165802</v>
      </c>
      <c r="R27">
        <v>1</v>
      </c>
      <c r="S27">
        <v>0.92761960303714475</v>
      </c>
      <c r="T27">
        <v>237.24504694098559</v>
      </c>
      <c r="U27">
        <v>156.16723261089916</v>
      </c>
    </row>
    <row r="28" spans="3:21">
      <c r="Q28">
        <v>65.233886169580813</v>
      </c>
      <c r="R28">
        <v>1</v>
      </c>
      <c r="S28">
        <v>1.3508756632696499</v>
      </c>
      <c r="T28">
        <v>72.56087237506776</v>
      </c>
      <c r="U28">
        <v>33.72415060278189</v>
      </c>
    </row>
    <row r="30" spans="3:21">
      <c r="G30" t="s">
        <v>15</v>
      </c>
      <c r="H30" t="s">
        <v>16</v>
      </c>
      <c r="Q30">
        <v>105.80962491088134</v>
      </c>
      <c r="R30">
        <v>1</v>
      </c>
      <c r="S30">
        <v>-1.8184713612303598E-2</v>
      </c>
      <c r="T30">
        <v>145.42495149018825</v>
      </c>
      <c r="U30">
        <v>89.181205232079165</v>
      </c>
    </row>
    <row r="31" spans="3:21">
      <c r="E31" s="1" t="s">
        <v>10</v>
      </c>
      <c r="G31">
        <f>AVERAGE(G23:O23)</f>
        <v>284.46059694379022</v>
      </c>
      <c r="H31">
        <f>STDEV(G23:O23)/SQRT(8)</f>
        <v>96.763986935069511</v>
      </c>
      <c r="Q31">
        <v>718.61152031175618</v>
      </c>
      <c r="R31">
        <v>1</v>
      </c>
      <c r="S31">
        <v>0.3376198058798095</v>
      </c>
      <c r="T31">
        <v>704.8683568869717</v>
      </c>
      <c r="U31">
        <v>195.47045248294614</v>
      </c>
    </row>
    <row r="32" spans="3:21">
      <c r="E32" s="1" t="s">
        <v>44</v>
      </c>
      <c r="G32">
        <f t="shared" ref="G32:G35" si="11">AVERAGE(G24:O24)</f>
        <v>1</v>
      </c>
    </row>
    <row r="33" spans="5:8">
      <c r="E33" s="1" t="s">
        <v>48</v>
      </c>
      <c r="G33">
        <f t="shared" si="11"/>
        <v>0.6213716490989083</v>
      </c>
      <c r="H33">
        <f t="shared" ref="H33:H35" si="12">STDEV(G25:O25)/SQRT(8)</f>
        <v>0.19848526435060485</v>
      </c>
    </row>
    <row r="34" spans="5:8">
      <c r="E34" s="1" t="s">
        <v>46</v>
      </c>
      <c r="G34">
        <f t="shared" si="11"/>
        <v>279.54540381614652</v>
      </c>
      <c r="H34">
        <f t="shared" si="12"/>
        <v>94.438120681940617</v>
      </c>
    </row>
    <row r="35" spans="5:8">
      <c r="E35" s="1" t="s">
        <v>10</v>
      </c>
      <c r="G35">
        <f t="shared" si="11"/>
        <v>109.59984702768844</v>
      </c>
      <c r="H35">
        <f t="shared" si="12"/>
        <v>29.957275923191833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E19D-2831-4C8D-A562-2A0EC7D8927F}">
  <dimension ref="A2:H9"/>
  <sheetViews>
    <sheetView workbookViewId="0">
      <selection activeCell="E17" sqref="E17"/>
    </sheetView>
  </sheetViews>
  <sheetFormatPr defaultRowHeight="14.4"/>
  <cols>
    <col min="1" max="1" width="15.33203125" style="1" bestFit="1" customWidth="1"/>
    <col min="3" max="3" width="11.5546875" bestFit="1" customWidth="1"/>
    <col min="4" max="4" width="10.33203125" bestFit="1" customWidth="1"/>
    <col min="5" max="5" width="12.88671875" bestFit="1" customWidth="1"/>
    <col min="6" max="6" width="11.5546875" bestFit="1" customWidth="1"/>
    <col min="7" max="7" width="16.5546875" bestFit="1" customWidth="1"/>
    <col min="8" max="8" width="15.33203125" bestFit="1" customWidth="1"/>
  </cols>
  <sheetData>
    <row r="2" spans="1:8">
      <c r="A2" s="1" t="s">
        <v>0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</row>
    <row r="3" spans="1:8">
      <c r="A3" s="1" t="s">
        <v>50</v>
      </c>
      <c r="C3">
        <v>1E-3</v>
      </c>
      <c r="D3">
        <v>7.0000000000000001E-3</v>
      </c>
      <c r="E3">
        <v>4.1000000000000003E-3</v>
      </c>
      <c r="F3">
        <v>2.5000000000000001E-2</v>
      </c>
      <c r="G3" s="18">
        <v>2.5000000000000001E-5</v>
      </c>
      <c r="H3" s="18">
        <v>1.0000000000000001E-5</v>
      </c>
    </row>
    <row r="4" spans="1:8">
      <c r="C4">
        <v>8.0000000000000002E-3</v>
      </c>
      <c r="D4">
        <v>2.1999999999999999E-2</v>
      </c>
      <c r="E4">
        <v>2.7E-2</v>
      </c>
      <c r="F4">
        <v>8.8999999999999996E-2</v>
      </c>
      <c r="G4">
        <v>4.0000000000000002E-4</v>
      </c>
      <c r="H4" s="18">
        <v>5.0000000000000002E-5</v>
      </c>
    </row>
    <row r="5" spans="1:8">
      <c r="A5" s="1" t="s">
        <v>51</v>
      </c>
      <c r="C5">
        <v>1.9E-2</v>
      </c>
      <c r="D5">
        <v>2.9000000000000001E-2</v>
      </c>
      <c r="E5">
        <v>0.16</v>
      </c>
      <c r="F5">
        <v>0.22</v>
      </c>
      <c r="G5">
        <v>8.0000000000000004E-4</v>
      </c>
      <c r="H5">
        <v>1E-4</v>
      </c>
    </row>
    <row r="6" spans="1:8">
      <c r="C6">
        <v>3.5000000000000003E-2</v>
      </c>
      <c r="D6">
        <v>0.04</v>
      </c>
      <c r="E6">
        <v>0.45</v>
      </c>
      <c r="F6">
        <v>0.59</v>
      </c>
      <c r="G6">
        <v>1.5E-3</v>
      </c>
      <c r="H6">
        <v>2.0000000000000001E-4</v>
      </c>
    </row>
    <row r="7" spans="1:8">
      <c r="C7">
        <v>0.01</v>
      </c>
      <c r="D7">
        <v>1.7999999999999999E-2</v>
      </c>
      <c r="E7">
        <v>0.92</v>
      </c>
      <c r="F7">
        <v>1.07</v>
      </c>
      <c r="G7">
        <v>3.0000000000000001E-3</v>
      </c>
      <c r="H7">
        <v>4.0000000000000002E-4</v>
      </c>
    </row>
    <row r="8" spans="1:8">
      <c r="C8">
        <v>0</v>
      </c>
      <c r="D8">
        <v>0</v>
      </c>
      <c r="E8">
        <v>1</v>
      </c>
      <c r="F8">
        <v>1</v>
      </c>
      <c r="G8">
        <v>4.0000000000000001E-3</v>
      </c>
      <c r="H8">
        <v>5.9999999999999897E-4</v>
      </c>
    </row>
    <row r="9" spans="1:8">
      <c r="G9">
        <v>0.02</v>
      </c>
      <c r="H9">
        <v>0.02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B47B-A679-479C-BD1E-1D30763CC892}">
  <dimension ref="A2:E9"/>
  <sheetViews>
    <sheetView workbookViewId="0">
      <selection activeCell="I12" sqref="I12"/>
    </sheetView>
  </sheetViews>
  <sheetFormatPr defaultRowHeight="14.4"/>
  <cols>
    <col min="1" max="1" width="15.33203125" bestFit="1" customWidth="1"/>
  </cols>
  <sheetData>
    <row r="2" spans="1:5">
      <c r="A2" s="1" t="s">
        <v>0</v>
      </c>
    </row>
    <row r="3" spans="1:5">
      <c r="A3" s="1" t="s">
        <v>50</v>
      </c>
      <c r="C3" t="s">
        <v>60</v>
      </c>
      <c r="D3" t="s">
        <v>58</v>
      </c>
      <c r="E3" t="s">
        <v>59</v>
      </c>
    </row>
    <row r="4" spans="1:5">
      <c r="A4" s="1"/>
      <c r="C4">
        <v>0.08</v>
      </c>
      <c r="D4">
        <v>0.18</v>
      </c>
      <c r="E4" s="18">
        <v>4.9999999999999998E-7</v>
      </c>
    </row>
    <row r="5" spans="1:5">
      <c r="A5" s="1" t="s">
        <v>51</v>
      </c>
      <c r="C5">
        <v>0.04</v>
      </c>
      <c r="D5">
        <v>0.31</v>
      </c>
      <c r="E5" s="18">
        <v>9.9999999999999995E-7</v>
      </c>
    </row>
    <row r="6" spans="1:5">
      <c r="C6">
        <v>6.6000000000000003E-2</v>
      </c>
      <c r="D6">
        <v>0.53</v>
      </c>
      <c r="E6" s="18">
        <v>5.0000000000000004E-6</v>
      </c>
    </row>
    <row r="7" spans="1:5">
      <c r="C7">
        <v>0.08</v>
      </c>
      <c r="D7">
        <v>0.93</v>
      </c>
      <c r="E7" s="18">
        <v>1.0000000000000001E-5</v>
      </c>
    </row>
    <row r="8" spans="1:5">
      <c r="C8">
        <v>0</v>
      </c>
      <c r="D8">
        <v>1</v>
      </c>
      <c r="E8" s="18">
        <v>2.0000000000000002E-5</v>
      </c>
    </row>
    <row r="9" spans="1:5">
      <c r="E9">
        <v>1E-4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7B06-2985-43C7-B9BB-3ECCD62A6FBB}">
  <dimension ref="A2:BC24"/>
  <sheetViews>
    <sheetView topLeftCell="AL1" workbookViewId="0">
      <selection activeCell="AX7" sqref="AX7"/>
    </sheetView>
  </sheetViews>
  <sheetFormatPr defaultRowHeight="14.4"/>
  <cols>
    <col min="1" max="1" width="14.6640625" style="1" bestFit="1" customWidth="1"/>
  </cols>
  <sheetData>
    <row r="2" spans="1:55" s="1" customFormat="1">
      <c r="A2" s="1" t="s">
        <v>0</v>
      </c>
      <c r="D2" s="1" t="s">
        <v>65</v>
      </c>
      <c r="X2" s="1" t="s">
        <v>66</v>
      </c>
      <c r="AR2" s="1" t="s">
        <v>58</v>
      </c>
      <c r="AV2" s="1" t="s">
        <v>60</v>
      </c>
    </row>
    <row r="3" spans="1:55">
      <c r="A3" s="1" t="s">
        <v>61</v>
      </c>
      <c r="D3" t="s">
        <v>14</v>
      </c>
      <c r="E3" t="s">
        <v>64</v>
      </c>
      <c r="F3" t="s">
        <v>48</v>
      </c>
      <c r="H3" t="s">
        <v>14</v>
      </c>
      <c r="I3" t="s">
        <v>64</v>
      </c>
      <c r="J3" t="s">
        <v>48</v>
      </c>
      <c r="L3" t="s">
        <v>14</v>
      </c>
      <c r="M3" t="s">
        <v>64</v>
      </c>
      <c r="N3" t="s">
        <v>48</v>
      </c>
      <c r="P3" t="s">
        <v>14</v>
      </c>
      <c r="Q3" t="s">
        <v>64</v>
      </c>
      <c r="R3" t="s">
        <v>48</v>
      </c>
      <c r="T3" t="s">
        <v>14</v>
      </c>
      <c r="U3" t="s">
        <v>64</v>
      </c>
      <c r="V3" t="s">
        <v>48</v>
      </c>
      <c r="X3" t="s">
        <v>14</v>
      </c>
      <c r="Y3" t="s">
        <v>64</v>
      </c>
      <c r="Z3" t="s">
        <v>48</v>
      </c>
      <c r="AB3" t="s">
        <v>14</v>
      </c>
      <c r="AC3" t="s">
        <v>64</v>
      </c>
      <c r="AD3" t="s">
        <v>48</v>
      </c>
      <c r="AF3" t="s">
        <v>14</v>
      </c>
      <c r="AG3" t="s">
        <v>64</v>
      </c>
      <c r="AH3" t="s">
        <v>48</v>
      </c>
      <c r="AJ3" t="s">
        <v>14</v>
      </c>
      <c r="AK3" t="s">
        <v>64</v>
      </c>
      <c r="AL3" t="s">
        <v>48</v>
      </c>
      <c r="AN3" t="s">
        <v>14</v>
      </c>
      <c r="AO3" t="s">
        <v>64</v>
      </c>
      <c r="AP3" t="s">
        <v>48</v>
      </c>
      <c r="AR3" t="s">
        <v>14</v>
      </c>
      <c r="AS3" t="s">
        <v>64</v>
      </c>
      <c r="AT3" t="s">
        <v>48</v>
      </c>
      <c r="AV3" t="s">
        <v>14</v>
      </c>
      <c r="AW3" t="s">
        <v>64</v>
      </c>
      <c r="AX3" t="s">
        <v>48</v>
      </c>
    </row>
    <row r="4" spans="1:55">
      <c r="D4">
        <v>-17.8252658843994</v>
      </c>
      <c r="E4">
        <v>-2859.95263671875</v>
      </c>
      <c r="F4">
        <v>-81.226158142089801</v>
      </c>
      <c r="H4">
        <v>-277.31378173828102</v>
      </c>
      <c r="I4">
        <v>-2127.79663085937</v>
      </c>
      <c r="J4">
        <v>-327.14147949218699</v>
      </c>
      <c r="L4">
        <v>-472.56991577148398</v>
      </c>
      <c r="M4">
        <v>-1017.49053955078</v>
      </c>
      <c r="N4">
        <v>-392.24087524414</v>
      </c>
      <c r="P4">
        <v>-24.066940307617099</v>
      </c>
      <c r="Q4">
        <v>-168.587158203125</v>
      </c>
      <c r="R4">
        <v>-50.620838165283203</v>
      </c>
      <c r="T4">
        <v>-568.33892822265602</v>
      </c>
      <c r="U4">
        <v>-8808.939453125</v>
      </c>
      <c r="V4">
        <v>-1097.62658691406</v>
      </c>
      <c r="X4">
        <f>H4/$I$24</f>
        <v>-5.5357501410891553E-2</v>
      </c>
      <c r="Y4">
        <f t="shared" ref="Y4:Z4" si="0">I4/$I$24</f>
        <v>-0.42475171719396709</v>
      </c>
      <c r="Z4">
        <f t="shared" si="0"/>
        <v>-6.5304128770784356E-2</v>
      </c>
      <c r="AB4">
        <f>H4/$I$24</f>
        <v>-5.5357501410891553E-2</v>
      </c>
      <c r="AC4">
        <f t="shared" ref="AC4:AD4" si="1">I4/$I$24</f>
        <v>-0.42475171719396709</v>
      </c>
      <c r="AD4">
        <f t="shared" si="1"/>
        <v>-6.5304128770784356E-2</v>
      </c>
      <c r="AF4">
        <f>L4/$M$24</f>
        <v>-0.15699504401976858</v>
      </c>
      <c r="AG4">
        <f t="shared" ref="AG4:AH4" si="2">M4/$M$24</f>
        <v>-0.33802611362953788</v>
      </c>
      <c r="AH4">
        <f t="shared" si="2"/>
        <v>-0.13030849281798948</v>
      </c>
      <c r="AJ4">
        <f>P4/$Q$24</f>
        <v>-4.1377941642513544E-2</v>
      </c>
      <c r="AK4">
        <f t="shared" ref="AK4:AL4" si="3">Q4/$Q$24</f>
        <v>-0.28984945758137332</v>
      </c>
      <c r="AL4">
        <f t="shared" si="3"/>
        <v>-8.7031673354642514E-2</v>
      </c>
      <c r="AN4">
        <f>T4/$U$24</f>
        <v>-4.2876632087358889E-2</v>
      </c>
      <c r="AO4">
        <f t="shared" ref="AO4:AP4" si="4">U4/$U$24</f>
        <v>-0.66456411351694666</v>
      </c>
      <c r="AP4">
        <f t="shared" si="4"/>
        <v>-8.2807157840822918E-2</v>
      </c>
      <c r="AR4">
        <f>AVERAGE(X4,AB4,AF4,AJ4,AN4)</f>
        <v>-7.0392924114284827E-2</v>
      </c>
      <c r="AS4">
        <f t="shared" ref="AS4:AT4" si="5">AVERAGE(Y4,AC4,AG4,AK4,AO4)</f>
        <v>-0.42838862382315845</v>
      </c>
      <c r="AT4">
        <f t="shared" si="5"/>
        <v>-8.6151116311004722E-2</v>
      </c>
      <c r="AV4">
        <f>STDEV(X4,AB4,AF4,AJ4,AN4)/SQRT(5)</f>
        <v>2.1852998167999137E-2</v>
      </c>
      <c r="AW4">
        <f t="shared" ref="AW4:AX4" si="6">STDEV(Y4,AC4,AG4,AK4,AO4)/SQRT(5)</f>
        <v>6.4484029008437596E-2</v>
      </c>
      <c r="AX4">
        <f t="shared" si="6"/>
        <v>1.1897531504352516E-2</v>
      </c>
      <c r="AZ4">
        <v>-100</v>
      </c>
    </row>
    <row r="5" spans="1:55">
      <c r="A5" s="1" t="s">
        <v>62</v>
      </c>
      <c r="D5">
        <v>-10.4510192871093</v>
      </c>
      <c r="E5">
        <v>-2712.88842773437</v>
      </c>
      <c r="F5">
        <v>-77.868759155273395</v>
      </c>
      <c r="H5">
        <v>-223.40573120117099</v>
      </c>
      <c r="I5">
        <v>-1928.81982421875</v>
      </c>
      <c r="J5">
        <v>-260.62701416015602</v>
      </c>
      <c r="L5">
        <v>-438.43844604492102</v>
      </c>
      <c r="M5">
        <v>-997.28076171875</v>
      </c>
      <c r="N5">
        <v>-372.79571533203102</v>
      </c>
      <c r="P5">
        <v>-23.285923004150298</v>
      </c>
      <c r="Q5">
        <v>-254.04444885253901</v>
      </c>
      <c r="R5">
        <v>-15.4492635726928</v>
      </c>
      <c r="T5">
        <v>-510.72042846679602</v>
      </c>
      <c r="U5">
        <v>-8164.072265625</v>
      </c>
      <c r="V5">
        <v>-986.99591064453102</v>
      </c>
      <c r="X5">
        <f t="shared" ref="X5:X24" si="7">H5/$I$24</f>
        <v>-4.4596352199479918E-2</v>
      </c>
      <c r="Y5">
        <f t="shared" ref="Y5:Y24" si="8">I5/$I$24</f>
        <v>-0.3850318778650359</v>
      </c>
      <c r="Z5">
        <f t="shared" ref="Z5:Z24" si="9">J5/$I$24</f>
        <v>-5.2026481387440045E-2</v>
      </c>
      <c r="AB5">
        <f t="shared" ref="AB5:AB24" si="10">H5/$I$24</f>
        <v>-4.4596352199479918E-2</v>
      </c>
      <c r="AC5">
        <f t="shared" ref="AC5:AC24" si="11">I5/$I$24</f>
        <v>-0.3850318778650359</v>
      </c>
      <c r="AD5">
        <f t="shared" ref="AD5:AD24" si="12">J5/$I$24</f>
        <v>-5.2026481387440045E-2</v>
      </c>
      <c r="AF5">
        <f t="shared" ref="AF5:AF24" si="13">L5/$M$24</f>
        <v>-0.14565604123235396</v>
      </c>
      <c r="AG5">
        <f t="shared" ref="AG5:AG24" si="14">M5/$M$24</f>
        <v>-0.33131211247440817</v>
      </c>
      <c r="AH5">
        <f t="shared" ref="AH5:AH24" si="15">N5/$M$24</f>
        <v>-0.12384850957637915</v>
      </c>
      <c r="AJ5">
        <f t="shared" ref="AJ5:AJ24" si="16">P5/$Q$24</f>
        <v>-4.0035149912797309E-2</v>
      </c>
      <c r="AK5">
        <f t="shared" ref="AK5:AK24" si="17">Q5/$Q$24</f>
        <v>-0.43677493876934237</v>
      </c>
      <c r="AL5">
        <f t="shared" ref="AL5:AL24" si="18">R5/$Q$24</f>
        <v>-2.6561694937530966E-2</v>
      </c>
      <c r="AN5">
        <f t="shared" ref="AN5:AN24" si="19">T5/$U$24</f>
        <v>-3.8529776553138405E-2</v>
      </c>
      <c r="AO5">
        <f t="shared" ref="AO5:AO24" si="20">U5/$U$24</f>
        <v>-0.61591403559581026</v>
      </c>
      <c r="AP5">
        <f t="shared" ref="AP5:AP24" si="21">V5/$U$24</f>
        <v>-7.4460957064433425E-2</v>
      </c>
      <c r="AR5">
        <f t="shared" ref="AR5:AR24" si="22">AVERAGE(X5,AB5,AF5,AJ5,AN5)</f>
        <v>-6.2682734419449909E-2</v>
      </c>
      <c r="AS5">
        <f t="shared" ref="AS5:AS24" si="23">AVERAGE(Y5,AC5,AG5,AK5,AO5)</f>
        <v>-0.43081296851392653</v>
      </c>
      <c r="AT5">
        <f t="shared" ref="AT5:AT24" si="24">AVERAGE(Z5,AD5,AH5,AL5,AP5)</f>
        <v>-6.5784824870644715E-2</v>
      </c>
      <c r="AV5">
        <f t="shared" ref="AV5:AV24" si="25">STDEV(X5,AB5,AF5,AJ5,AN5)/SQRT(5)</f>
        <v>2.0778694069599025E-2</v>
      </c>
      <c r="AW5">
        <f t="shared" ref="AW5:AW23" si="26">STDEV(Y5,AC5,AG5,AK5,AO5)/SQRT(5)</f>
        <v>4.9188508311789232E-2</v>
      </c>
      <c r="AX5">
        <f t="shared" ref="AX5:AX24" si="27">STDEV(Z5,AD5,AH5,AL5,AP5)/SQRT(5)</f>
        <v>1.6376362086868754E-2</v>
      </c>
      <c r="AZ5">
        <v>-90</v>
      </c>
    </row>
    <row r="6" spans="1:55">
      <c r="A6" s="1" t="s">
        <v>63</v>
      </c>
      <c r="D6">
        <v>-6.7088637351989702</v>
      </c>
      <c r="E6">
        <v>-2553.50732421875</v>
      </c>
      <c r="F6">
        <v>-128.59313964843699</v>
      </c>
      <c r="H6">
        <v>-192.84953308105401</v>
      </c>
      <c r="I6">
        <v>-1696.17395019531</v>
      </c>
      <c r="J6">
        <v>-269.37542724609301</v>
      </c>
      <c r="L6">
        <v>-376.78918457031199</v>
      </c>
      <c r="M6">
        <v>-1015.95629882812</v>
      </c>
      <c r="N6">
        <v>-309.78192138671801</v>
      </c>
      <c r="P6">
        <v>-17.630769729614201</v>
      </c>
      <c r="Q6">
        <v>-218.53448486328099</v>
      </c>
      <c r="R6">
        <v>-12.8488512039184</v>
      </c>
      <c r="T6">
        <v>-449.7783203125</v>
      </c>
      <c r="U6">
        <v>-7183.61279296875</v>
      </c>
      <c r="V6">
        <v>-863.66296386718705</v>
      </c>
      <c r="X6">
        <f t="shared" si="7"/>
        <v>-3.8496710234544144E-2</v>
      </c>
      <c r="Y6">
        <f t="shared" si="8"/>
        <v>-0.33859100421366745</v>
      </c>
      <c r="Z6">
        <f t="shared" si="9"/>
        <v>-5.3772843528954076E-2</v>
      </c>
      <c r="AB6">
        <f t="shared" si="10"/>
        <v>-3.8496710234544144E-2</v>
      </c>
      <c r="AC6">
        <f t="shared" si="11"/>
        <v>-0.33859100421366745</v>
      </c>
      <c r="AD6">
        <f t="shared" si="12"/>
        <v>-5.3772843528954076E-2</v>
      </c>
      <c r="AF6">
        <f t="shared" si="13"/>
        <v>-0.12517520189836498</v>
      </c>
      <c r="AG6">
        <f t="shared" si="14"/>
        <v>-0.33751641510292363</v>
      </c>
      <c r="AH6">
        <f t="shared" si="15"/>
        <v>-0.10291435142509973</v>
      </c>
      <c r="AJ6">
        <f t="shared" si="16"/>
        <v>-3.031232685418174E-2</v>
      </c>
      <c r="AK6">
        <f t="shared" si="17"/>
        <v>-0.37572317236718622</v>
      </c>
      <c r="AL6">
        <f t="shared" si="18"/>
        <v>-2.2090843642505208E-2</v>
      </c>
      <c r="AN6">
        <f t="shared" si="19"/>
        <v>-3.3932181315150238E-2</v>
      </c>
      <c r="AO6">
        <f t="shared" si="20"/>
        <v>-0.54194620056273557</v>
      </c>
      <c r="AP6">
        <f t="shared" si="21"/>
        <v>-6.5156471447445574E-2</v>
      </c>
      <c r="AR6">
        <f t="shared" si="22"/>
        <v>-5.3282626107357046E-2</v>
      </c>
      <c r="AS6">
        <f t="shared" si="23"/>
        <v>-0.38647355929203603</v>
      </c>
      <c r="AT6">
        <f t="shared" si="24"/>
        <v>-5.9541470714591725E-2</v>
      </c>
      <c r="AV6">
        <f t="shared" si="25"/>
        <v>1.8038657699089331E-2</v>
      </c>
      <c r="AW6">
        <f t="shared" si="26"/>
        <v>3.9540860594795613E-2</v>
      </c>
      <c r="AX6">
        <f t="shared" si="27"/>
        <v>1.3003535291727717E-2</v>
      </c>
      <c r="AZ6">
        <v>-80</v>
      </c>
      <c r="BC6">
        <f>(AT7-AR7)/(AS7-AR7)</f>
        <v>3.6321444550334522E-2</v>
      </c>
    </row>
    <row r="7" spans="1:55">
      <c r="D7">
        <v>-8.1697053909301705</v>
      </c>
      <c r="E7">
        <v>-2155.24291992187</v>
      </c>
      <c r="F7">
        <v>-65.770576477050696</v>
      </c>
      <c r="H7">
        <v>-165.432037353515</v>
      </c>
      <c r="I7">
        <v>-1410.30151367187</v>
      </c>
      <c r="J7">
        <v>-229.698486328125</v>
      </c>
      <c r="L7">
        <v>-323.29846191406199</v>
      </c>
      <c r="M7">
        <v>-772.90350341796795</v>
      </c>
      <c r="N7">
        <v>-292.03045654296801</v>
      </c>
      <c r="P7">
        <v>-16.1338176727294</v>
      </c>
      <c r="Q7">
        <v>-125.306953430175</v>
      </c>
      <c r="R7">
        <v>-17.445121765136701</v>
      </c>
      <c r="T7">
        <v>-381.793853759765</v>
      </c>
      <c r="U7">
        <v>-6035.8388671875</v>
      </c>
      <c r="V7">
        <v>-756.42578125</v>
      </c>
      <c r="X7">
        <f t="shared" si="7"/>
        <v>-3.302361744807468E-2</v>
      </c>
      <c r="Y7">
        <f t="shared" si="8"/>
        <v>-0.2815250202983185</v>
      </c>
      <c r="Z7">
        <f t="shared" si="9"/>
        <v>-4.5852514798522731E-2</v>
      </c>
      <c r="AB7">
        <f t="shared" si="10"/>
        <v>-3.302361744807468E-2</v>
      </c>
      <c r="AC7">
        <f t="shared" si="11"/>
        <v>-0.2815250202983185</v>
      </c>
      <c r="AD7">
        <f t="shared" si="12"/>
        <v>-4.5852514798522731E-2</v>
      </c>
      <c r="AF7">
        <f t="shared" si="13"/>
        <v>-0.10740475549921663</v>
      </c>
      <c r="AG7">
        <f t="shared" si="14"/>
        <v>-0.25677051266380951</v>
      </c>
      <c r="AH7">
        <f t="shared" si="15"/>
        <v>-9.7017039912981523E-2</v>
      </c>
      <c r="AJ7">
        <f t="shared" si="16"/>
        <v>-2.7738638879735905E-2</v>
      </c>
      <c r="AK7">
        <f t="shared" si="17"/>
        <v>-0.21543842882237624</v>
      </c>
      <c r="AL7">
        <f t="shared" si="18"/>
        <v>-2.9993144999653679E-2</v>
      </c>
      <c r="AN7">
        <f t="shared" si="19"/>
        <v>-2.8803296392287805E-2</v>
      </c>
      <c r="AO7">
        <f t="shared" si="20"/>
        <v>-0.45535582659506257</v>
      </c>
      <c r="AP7">
        <f t="shared" si="21"/>
        <v>-5.7066282658968438E-2</v>
      </c>
      <c r="AR7">
        <f t="shared" si="22"/>
        <v>-4.5998785133477937E-2</v>
      </c>
      <c r="AS7">
        <f t="shared" si="23"/>
        <v>-0.29812296173557706</v>
      </c>
      <c r="AT7">
        <f t="shared" si="24"/>
        <v>-5.5156299433729829E-2</v>
      </c>
      <c r="AV7">
        <f t="shared" si="25"/>
        <v>1.5389153524062152E-2</v>
      </c>
      <c r="AW7">
        <f t="shared" si="26"/>
        <v>4.1121718190718734E-2</v>
      </c>
      <c r="AX7">
        <f t="shared" si="27"/>
        <v>1.1318734000633081E-2</v>
      </c>
      <c r="AZ7">
        <v>-70</v>
      </c>
      <c r="BC7">
        <f>1/BC6</f>
        <v>27.531944623353091</v>
      </c>
    </row>
    <row r="8" spans="1:55">
      <c r="D8">
        <v>-9.8306617736816406</v>
      </c>
      <c r="E8">
        <v>-1963.26098632812</v>
      </c>
      <c r="F8">
        <v>-95.241485595703097</v>
      </c>
      <c r="H8">
        <v>-133.63003540039</v>
      </c>
      <c r="I8">
        <v>-1297.79553222656</v>
      </c>
      <c r="J8">
        <v>-173.67181396484301</v>
      </c>
      <c r="L8">
        <v>-272.040771484375</v>
      </c>
      <c r="M8">
        <v>-718.70788574218705</v>
      </c>
      <c r="N8">
        <v>-249.87586975097599</v>
      </c>
      <c r="P8">
        <v>-15.0996913909912</v>
      </c>
      <c r="Q8">
        <v>-102.310096740722</v>
      </c>
      <c r="R8">
        <v>-17.3498840332031</v>
      </c>
      <c r="T8">
        <v>-331.67288208007801</v>
      </c>
      <c r="U8">
        <v>-4983.076171875</v>
      </c>
      <c r="V8">
        <v>-644.34588623046795</v>
      </c>
      <c r="X8">
        <f t="shared" si="7"/>
        <v>-2.6675287563587467E-2</v>
      </c>
      <c r="Y8">
        <f t="shared" si="8"/>
        <v>-0.25906652585367418</v>
      </c>
      <c r="Z8">
        <f t="shared" si="9"/>
        <v>-3.4668445348541251E-2</v>
      </c>
      <c r="AB8">
        <f t="shared" si="10"/>
        <v>-2.6675287563587467E-2</v>
      </c>
      <c r="AC8">
        <f t="shared" si="11"/>
        <v>-0.25906652585367418</v>
      </c>
      <c r="AD8">
        <f t="shared" si="12"/>
        <v>-3.4668445348541251E-2</v>
      </c>
      <c r="AF8">
        <f t="shared" si="13"/>
        <v>-9.0376156985443087E-2</v>
      </c>
      <c r="AG8">
        <f t="shared" si="14"/>
        <v>-0.23876588922349279</v>
      </c>
      <c r="AH8">
        <f t="shared" si="15"/>
        <v>-8.3012633394128607E-2</v>
      </c>
      <c r="AJ8">
        <f t="shared" si="16"/>
        <v>-2.5960680552261684E-2</v>
      </c>
      <c r="AK8">
        <f t="shared" si="17"/>
        <v>-0.17590026643468512</v>
      </c>
      <c r="AL8">
        <f t="shared" si="18"/>
        <v>-2.9829404147524392E-2</v>
      </c>
      <c r="AN8">
        <f t="shared" si="19"/>
        <v>-2.5022069459106552E-2</v>
      </c>
      <c r="AO8">
        <f t="shared" si="20"/>
        <v>-0.37593329099052192</v>
      </c>
      <c r="AP8">
        <f t="shared" si="21"/>
        <v>-4.8610749904647574E-2</v>
      </c>
      <c r="AR8">
        <f t="shared" si="22"/>
        <v>-3.894189642479725E-2</v>
      </c>
      <c r="AS8">
        <f t="shared" si="23"/>
        <v>-0.26174649967120966</v>
      </c>
      <c r="AT8">
        <f t="shared" si="24"/>
        <v>-4.6157935628676615E-2</v>
      </c>
      <c r="AV8">
        <f t="shared" si="25"/>
        <v>1.2862146192631242E-2</v>
      </c>
      <c r="AW8">
        <f t="shared" si="26"/>
        <v>3.236562377629619E-2</v>
      </c>
      <c r="AX8">
        <f t="shared" si="27"/>
        <v>9.7337627857392549E-3</v>
      </c>
      <c r="AZ8">
        <v>-60</v>
      </c>
    </row>
    <row r="9" spans="1:55">
      <c r="A9" s="1" t="s">
        <v>44</v>
      </c>
      <c r="D9">
        <v>-8.0746498107910103</v>
      </c>
      <c r="E9">
        <v>-1568.83764648437</v>
      </c>
      <c r="F9">
        <v>-78.485343933105398</v>
      </c>
      <c r="H9">
        <v>-106.68576049804599</v>
      </c>
      <c r="I9">
        <v>-989.91815185546795</v>
      </c>
      <c r="J9">
        <v>-159.93888854980401</v>
      </c>
      <c r="L9">
        <v>-217.27114868164</v>
      </c>
      <c r="M9">
        <v>-609.10186767578102</v>
      </c>
      <c r="N9">
        <v>-207.80905151367099</v>
      </c>
      <c r="P9">
        <v>-10.6811513900756</v>
      </c>
      <c r="Q9">
        <v>-83.226600646972599</v>
      </c>
      <c r="R9">
        <v>-20.418205261230401</v>
      </c>
      <c r="T9">
        <v>-266.187408447265</v>
      </c>
      <c r="U9">
        <v>-3932.4052734375</v>
      </c>
      <c r="V9">
        <v>-549.19616699218705</v>
      </c>
      <c r="X9">
        <f t="shared" si="7"/>
        <v>-2.1296659330355096E-2</v>
      </c>
      <c r="Y9">
        <f t="shared" si="8"/>
        <v>-0.19760790518418578</v>
      </c>
      <c r="Z9">
        <f t="shared" si="9"/>
        <v>-3.1927072621685003E-2</v>
      </c>
      <c r="AB9">
        <f t="shared" si="10"/>
        <v>-2.1296659330355096E-2</v>
      </c>
      <c r="AC9">
        <f t="shared" si="11"/>
        <v>-0.19760790518418578</v>
      </c>
      <c r="AD9">
        <f t="shared" si="12"/>
        <v>-3.1927072621685003E-2</v>
      </c>
      <c r="AF9">
        <f t="shared" si="13"/>
        <v>-7.2180840153172665E-2</v>
      </c>
      <c r="AG9">
        <f t="shared" si="14"/>
        <v>-0.20235307271342134</v>
      </c>
      <c r="AH9">
        <f t="shared" si="15"/>
        <v>-6.9037384948286221E-2</v>
      </c>
      <c r="AJ9">
        <f t="shared" si="16"/>
        <v>-1.8363948771399106E-2</v>
      </c>
      <c r="AK9">
        <f t="shared" si="17"/>
        <v>-0.14309028819859082</v>
      </c>
      <c r="AL9">
        <f t="shared" si="18"/>
        <v>-3.5104724362351056E-2</v>
      </c>
      <c r="AN9">
        <f t="shared" si="19"/>
        <v>-2.0081713589412256E-2</v>
      </c>
      <c r="AO9">
        <f t="shared" si="20"/>
        <v>-0.29666856475035364</v>
      </c>
      <c r="AP9">
        <f t="shared" si="21"/>
        <v>-4.1432463670140376E-2</v>
      </c>
      <c r="AR9">
        <f t="shared" si="22"/>
        <v>-3.0643964234938849E-2</v>
      </c>
      <c r="AS9">
        <f t="shared" si="23"/>
        <v>-0.20746554720614746</v>
      </c>
      <c r="AT9">
        <f t="shared" si="24"/>
        <v>-4.1885743644829533E-2</v>
      </c>
      <c r="AV9">
        <f t="shared" si="25"/>
        <v>1.039811568864514E-2</v>
      </c>
      <c r="AW9">
        <f t="shared" si="26"/>
        <v>2.4821196505393335E-2</v>
      </c>
      <c r="AX9">
        <f t="shared" si="27"/>
        <v>7.0062456701532059E-3</v>
      </c>
      <c r="AZ9">
        <v>-50</v>
      </c>
    </row>
    <row r="10" spans="1:55">
      <c r="A10" s="1" t="s">
        <v>4</v>
      </c>
      <c r="D10">
        <v>-3.8272039890289302</v>
      </c>
      <c r="E10">
        <v>-1134.71875</v>
      </c>
      <c r="F10">
        <v>-66.418197631835895</v>
      </c>
      <c r="H10">
        <v>-83.894218444824205</v>
      </c>
      <c r="I10">
        <v>-747.88397216796795</v>
      </c>
      <c r="J10">
        <v>-120.608428955078</v>
      </c>
      <c r="L10">
        <v>-167.92312622070301</v>
      </c>
      <c r="M10">
        <v>-505.87319946289</v>
      </c>
      <c r="N10">
        <v>-160.45245361328099</v>
      </c>
      <c r="P10">
        <v>-9.58917236328125</v>
      </c>
      <c r="Q10">
        <v>-76.044143676757798</v>
      </c>
      <c r="R10">
        <v>-6.9772205352783203</v>
      </c>
      <c r="T10">
        <v>-206.53169250488199</v>
      </c>
      <c r="U10">
        <v>-2840.01782226562</v>
      </c>
      <c r="V10">
        <v>-422.76159667968699</v>
      </c>
      <c r="X10">
        <f t="shared" si="7"/>
        <v>-1.6747001489843039E-2</v>
      </c>
      <c r="Y10">
        <f t="shared" si="8"/>
        <v>-0.14929293374803945</v>
      </c>
      <c r="Z10">
        <f t="shared" si="9"/>
        <v>-2.4075908648302471E-2</v>
      </c>
      <c r="AB10">
        <f t="shared" si="10"/>
        <v>-1.6747001489843039E-2</v>
      </c>
      <c r="AC10">
        <f t="shared" si="11"/>
        <v>-0.14929293374803945</v>
      </c>
      <c r="AD10">
        <f t="shared" si="12"/>
        <v>-2.4075908648302471E-2</v>
      </c>
      <c r="AF10">
        <f t="shared" si="13"/>
        <v>-5.5786662910858188E-2</v>
      </c>
      <c r="AG10">
        <f t="shared" si="14"/>
        <v>-0.16805891058139583</v>
      </c>
      <c r="AH10">
        <f t="shared" si="15"/>
        <v>-5.3304789783270766E-2</v>
      </c>
      <c r="AJ10">
        <f t="shared" si="16"/>
        <v>-1.6486525057872677E-2</v>
      </c>
      <c r="AK10">
        <f t="shared" si="17"/>
        <v>-0.13074159403287039</v>
      </c>
      <c r="AL10">
        <f t="shared" si="18"/>
        <v>-1.1995834137849257E-2</v>
      </c>
      <c r="AN10">
        <f t="shared" si="19"/>
        <v>-1.5581166367759558E-2</v>
      </c>
      <c r="AO10">
        <f t="shared" si="20"/>
        <v>-0.21425665784962675</v>
      </c>
      <c r="AP10">
        <f t="shared" si="21"/>
        <v>-3.1893985334043411E-2</v>
      </c>
      <c r="AR10">
        <f t="shared" si="22"/>
        <v>-2.4269671463235297E-2</v>
      </c>
      <c r="AS10">
        <f t="shared" si="23"/>
        <v>-0.16232860599199439</v>
      </c>
      <c r="AT10">
        <f t="shared" si="24"/>
        <v>-2.9069285310353677E-2</v>
      </c>
      <c r="AV10">
        <f t="shared" si="25"/>
        <v>7.8821613968761989E-3</v>
      </c>
      <c r="AW10">
        <f t="shared" si="26"/>
        <v>1.4260006638542844E-2</v>
      </c>
      <c r="AX10">
        <f t="shared" si="27"/>
        <v>6.8436429012578683E-3</v>
      </c>
      <c r="AZ10">
        <v>-40</v>
      </c>
    </row>
    <row r="11" spans="1:55">
      <c r="D11">
        <v>-5.5832157135009703</v>
      </c>
      <c r="E11">
        <v>-695.399658203125</v>
      </c>
      <c r="F11">
        <v>-46.325374603271399</v>
      </c>
      <c r="H11">
        <v>-61.624210357666001</v>
      </c>
      <c r="I11">
        <v>-523.11639404296795</v>
      </c>
      <c r="J11">
        <v>-77.746955871582003</v>
      </c>
      <c r="L11">
        <v>-124.260772705078</v>
      </c>
      <c r="M11">
        <v>-372.31906127929602</v>
      </c>
      <c r="N11">
        <v>-123.375686645507</v>
      </c>
      <c r="P11">
        <v>-7.2533478736877397</v>
      </c>
      <c r="Q11">
        <v>-40.381435394287102</v>
      </c>
      <c r="R11">
        <v>-8.5631408691406197</v>
      </c>
      <c r="T11">
        <v>-150.456130981445</v>
      </c>
      <c r="U11">
        <v>-1760.97827148437</v>
      </c>
      <c r="V11">
        <v>-285.55172729492102</v>
      </c>
      <c r="X11">
        <f t="shared" si="7"/>
        <v>-1.2301452493403652E-2</v>
      </c>
      <c r="Y11">
        <f t="shared" si="8"/>
        <v>-0.10442472905520445</v>
      </c>
      <c r="Z11">
        <f t="shared" si="9"/>
        <v>-1.551988217958627E-2</v>
      </c>
      <c r="AB11">
        <f t="shared" si="10"/>
        <v>-1.2301452493403652E-2</v>
      </c>
      <c r="AC11">
        <f t="shared" si="11"/>
        <v>-0.10442472905520445</v>
      </c>
      <c r="AD11">
        <f t="shared" si="12"/>
        <v>-1.551988217958627E-2</v>
      </c>
      <c r="AF11">
        <f t="shared" si="13"/>
        <v>-4.1281352937832014E-2</v>
      </c>
      <c r="AG11">
        <f t="shared" si="14"/>
        <v>-0.12369015771881504</v>
      </c>
      <c r="AH11">
        <f t="shared" si="15"/>
        <v>-4.0987313642806673E-2</v>
      </c>
      <c r="AJ11">
        <f t="shared" si="16"/>
        <v>-1.2470575868562378E-2</v>
      </c>
      <c r="AK11">
        <f t="shared" si="17"/>
        <v>-6.9427216581283036E-2</v>
      </c>
      <c r="AL11">
        <f t="shared" si="18"/>
        <v>-1.4722483981388389E-2</v>
      </c>
      <c r="AN11">
        <f t="shared" si="19"/>
        <v>-1.1350713197762149E-2</v>
      </c>
      <c r="AO11">
        <f t="shared" si="20"/>
        <v>-0.13285174340668829</v>
      </c>
      <c r="AP11">
        <f t="shared" si="21"/>
        <v>-2.1542596758984588E-2</v>
      </c>
      <c r="AR11">
        <f t="shared" si="22"/>
        <v>-1.7941109398192767E-2</v>
      </c>
      <c r="AS11">
        <f t="shared" si="23"/>
        <v>-0.10696371516343905</v>
      </c>
      <c r="AT11">
        <f t="shared" si="24"/>
        <v>-2.1658431748470441E-2</v>
      </c>
      <c r="AV11">
        <f t="shared" si="25"/>
        <v>5.8384008413032238E-3</v>
      </c>
      <c r="AW11">
        <f t="shared" si="26"/>
        <v>1.089000806612506E-2</v>
      </c>
      <c r="AX11">
        <f t="shared" si="27"/>
        <v>4.9854289989777921E-3</v>
      </c>
      <c r="AZ11">
        <v>-30</v>
      </c>
    </row>
    <row r="12" spans="1:55">
      <c r="D12">
        <v>-3.8121955394744802</v>
      </c>
      <c r="E12">
        <v>-333.47634887695301</v>
      </c>
      <c r="F12">
        <v>-23.315635681152301</v>
      </c>
      <c r="H12">
        <v>-39.257575988769503</v>
      </c>
      <c r="I12">
        <v>-259.01626586914</v>
      </c>
      <c r="J12">
        <v>-48.457469940185497</v>
      </c>
      <c r="L12">
        <v>-80.274658203125</v>
      </c>
      <c r="M12">
        <v>-185.89387512207</v>
      </c>
      <c r="N12">
        <v>-77.008636474609304</v>
      </c>
      <c r="P12">
        <v>-2.6323215961456299</v>
      </c>
      <c r="Q12">
        <v>-23.842359542846602</v>
      </c>
      <c r="R12">
        <v>-3.2422335147857599</v>
      </c>
      <c r="T12">
        <v>-97.256095886230398</v>
      </c>
      <c r="U12">
        <v>-794.04876708984295</v>
      </c>
      <c r="V12">
        <v>-160.42994689941401</v>
      </c>
      <c r="X12">
        <f t="shared" si="7"/>
        <v>-7.8366149152928888E-3</v>
      </c>
      <c r="Y12">
        <f t="shared" si="8"/>
        <v>-5.1704943091602076E-2</v>
      </c>
      <c r="Z12">
        <f t="shared" si="9"/>
        <v>-9.6731018695410086E-3</v>
      </c>
      <c r="AB12">
        <f t="shared" si="10"/>
        <v>-7.8366149152928888E-3</v>
      </c>
      <c r="AC12">
        <f t="shared" si="11"/>
        <v>-5.1704943091602076E-2</v>
      </c>
      <c r="AD12">
        <f t="shared" si="12"/>
        <v>-9.6731018695410086E-3</v>
      </c>
      <c r="AF12">
        <f t="shared" si="13"/>
        <v>-2.6668484551533877E-2</v>
      </c>
      <c r="AG12">
        <f t="shared" si="14"/>
        <v>-6.1756823982648874E-2</v>
      </c>
      <c r="AH12">
        <f t="shared" si="15"/>
        <v>-2.5583461557209822E-2</v>
      </c>
      <c r="AJ12">
        <f t="shared" si="16"/>
        <v>-4.5257123671499358E-3</v>
      </c>
      <c r="AK12">
        <f t="shared" si="17"/>
        <v>-4.0991823188737203E-2</v>
      </c>
      <c r="AL12">
        <f t="shared" si="18"/>
        <v>-5.5743250887503376E-3</v>
      </c>
      <c r="AN12">
        <f t="shared" si="19"/>
        <v>-7.3371955262813322E-3</v>
      </c>
      <c r="AO12">
        <f t="shared" si="20"/>
        <v>-5.9904636397867847E-2</v>
      </c>
      <c r="AP12">
        <f t="shared" si="21"/>
        <v>-1.2103157935199286E-2</v>
      </c>
      <c r="AR12">
        <f t="shared" si="22"/>
        <v>-1.0840924455110184E-2</v>
      </c>
      <c r="AS12">
        <f t="shared" si="23"/>
        <v>-5.3212633950491618E-2</v>
      </c>
      <c r="AT12">
        <f t="shared" si="24"/>
        <v>-1.2521429664048293E-2</v>
      </c>
      <c r="AV12">
        <f t="shared" si="25"/>
        <v>4.0045064012347977E-3</v>
      </c>
      <c r="AW12">
        <f t="shared" si="26"/>
        <v>3.6856516329400717E-3</v>
      </c>
      <c r="AX12">
        <f t="shared" si="27"/>
        <v>3.4298675837936836E-3</v>
      </c>
      <c r="AZ12">
        <v>-20</v>
      </c>
    </row>
    <row r="13" spans="1:55">
      <c r="D13">
        <v>-2.3613598346710201</v>
      </c>
      <c r="E13">
        <v>-62.115505218505803</v>
      </c>
      <c r="F13">
        <v>-7.0672278404235804</v>
      </c>
      <c r="H13">
        <v>-19.025197982788001</v>
      </c>
      <c r="I13">
        <v>-47.195964813232401</v>
      </c>
      <c r="J13">
        <v>-19.123811721801701</v>
      </c>
      <c r="L13">
        <v>-38.965316772460902</v>
      </c>
      <c r="M13">
        <v>-59.5706977844238</v>
      </c>
      <c r="N13">
        <v>-37.486251831054602</v>
      </c>
      <c r="P13">
        <v>3.0155992507934499</v>
      </c>
      <c r="Q13">
        <v>-3.8408668041229199</v>
      </c>
      <c r="R13">
        <v>0.55072426795959395</v>
      </c>
      <c r="T13">
        <v>-42.599224090576101</v>
      </c>
      <c r="U13">
        <v>-84.349189758300696</v>
      </c>
      <c r="V13">
        <v>-56.448989868163999</v>
      </c>
      <c r="X13">
        <f t="shared" si="7"/>
        <v>-3.7978185489844821E-3</v>
      </c>
      <c r="Y13">
        <f t="shared" si="8"/>
        <v>-9.4212796506544638E-3</v>
      </c>
      <c r="Z13">
        <f t="shared" si="9"/>
        <v>-3.8175038677680118E-3</v>
      </c>
      <c r="AB13">
        <f t="shared" si="10"/>
        <v>-3.7978185489844821E-3</v>
      </c>
      <c r="AC13">
        <f t="shared" si="11"/>
        <v>-9.4212796506544638E-3</v>
      </c>
      <c r="AD13">
        <f t="shared" si="12"/>
        <v>-3.8175038677680118E-3</v>
      </c>
      <c r="AF13">
        <f t="shared" si="13"/>
        <v>-1.2944881630795217E-2</v>
      </c>
      <c r="AG13">
        <f t="shared" si="14"/>
        <v>-1.9790308288427625E-2</v>
      </c>
      <c r="AH13">
        <f t="shared" si="15"/>
        <v>-1.2453513353140268E-2</v>
      </c>
      <c r="AJ13">
        <f t="shared" si="16"/>
        <v>5.1846760835255303E-3</v>
      </c>
      <c r="AK13">
        <f t="shared" si="17"/>
        <v>-6.6035466264635981E-3</v>
      </c>
      <c r="AL13">
        <f t="shared" si="18"/>
        <v>9.4685225165642701E-4</v>
      </c>
      <c r="AN13">
        <f t="shared" si="19"/>
        <v>-3.2137711633629666E-3</v>
      </c>
      <c r="AO13">
        <f t="shared" si="20"/>
        <v>-6.3634725628307015E-3</v>
      </c>
      <c r="AP13">
        <f t="shared" si="21"/>
        <v>-4.2586253555591544E-3</v>
      </c>
      <c r="AR13">
        <f t="shared" si="22"/>
        <v>-3.7139227617203237E-3</v>
      </c>
      <c r="AS13">
        <f t="shared" si="23"/>
        <v>-1.031997735580617E-2</v>
      </c>
      <c r="AT13">
        <f t="shared" si="24"/>
        <v>-4.6800588385158045E-3</v>
      </c>
      <c r="AV13">
        <f t="shared" si="25"/>
        <v>2.8693195332582249E-3</v>
      </c>
      <c r="AW13">
        <f t="shared" si="26"/>
        <v>2.4573183620228822E-3</v>
      </c>
      <c r="AX13">
        <f t="shared" si="27"/>
        <v>2.1651135287014292E-3</v>
      </c>
      <c r="AZ13">
        <v>-10</v>
      </c>
    </row>
    <row r="14" spans="1:55">
      <c r="D14">
        <v>-1.2106972932815501</v>
      </c>
      <c r="E14">
        <v>194.220611572265</v>
      </c>
      <c r="F14">
        <v>3.7305014133453298</v>
      </c>
      <c r="H14">
        <v>1.64176821708679</v>
      </c>
      <c r="I14">
        <v>122.60555267333901</v>
      </c>
      <c r="J14">
        <v>9.2961854934692294</v>
      </c>
      <c r="L14">
        <v>-8.524454198778E-3</v>
      </c>
      <c r="M14">
        <v>45.545566558837798</v>
      </c>
      <c r="N14">
        <v>0.51812523603439298</v>
      </c>
      <c r="P14">
        <v>2.0971794128417902</v>
      </c>
      <c r="Q14">
        <v>16.3458251953125</v>
      </c>
      <c r="R14">
        <v>3.19254422187805</v>
      </c>
      <c r="T14">
        <v>7.8977456092834402</v>
      </c>
      <c r="U14">
        <v>609.7587890625</v>
      </c>
      <c r="V14">
        <v>47.413059234619098</v>
      </c>
      <c r="X14">
        <f t="shared" si="7"/>
        <v>3.2773050738427482E-4</v>
      </c>
      <c r="Y14">
        <f t="shared" si="8"/>
        <v>2.4474575380112062E-2</v>
      </c>
      <c r="Z14">
        <f t="shared" si="9"/>
        <v>1.8557087150335232E-3</v>
      </c>
      <c r="AB14">
        <f t="shared" si="10"/>
        <v>3.2773050738427482E-4</v>
      </c>
      <c r="AC14">
        <f t="shared" si="11"/>
        <v>2.4474575380112062E-2</v>
      </c>
      <c r="AD14">
        <f t="shared" si="12"/>
        <v>1.8557087150335232E-3</v>
      </c>
      <c r="AF14">
        <f t="shared" si="13"/>
        <v>-2.8319556906131969E-6</v>
      </c>
      <c r="AG14">
        <f t="shared" si="14"/>
        <v>1.5130942508552962E-2</v>
      </c>
      <c r="AH14">
        <f t="shared" si="15"/>
        <v>1.7212922685985537E-4</v>
      </c>
      <c r="AJ14">
        <f t="shared" si="16"/>
        <v>3.6056501677940267E-3</v>
      </c>
      <c r="AK14">
        <f t="shared" si="17"/>
        <v>2.8103140340457147E-2</v>
      </c>
      <c r="AL14">
        <f t="shared" si="18"/>
        <v>5.488895007655141E-3</v>
      </c>
      <c r="AN14">
        <f t="shared" si="19"/>
        <v>5.9582181686512379E-4</v>
      </c>
      <c r="AO14">
        <f t="shared" si="20"/>
        <v>4.600142971453082E-2</v>
      </c>
      <c r="AP14">
        <f t="shared" si="21"/>
        <v>3.5769365707472535E-3</v>
      </c>
      <c r="AR14">
        <f t="shared" si="22"/>
        <v>9.7082020874741741E-4</v>
      </c>
      <c r="AS14">
        <f t="shared" si="23"/>
        <v>2.7636932664753013E-2</v>
      </c>
      <c r="AT14">
        <f t="shared" si="24"/>
        <v>2.589875647065859E-3</v>
      </c>
      <c r="AV14">
        <f t="shared" si="25"/>
        <v>6.6551032945843126E-4</v>
      </c>
      <c r="AW14">
        <f t="shared" si="26"/>
        <v>5.0688899103580806E-3</v>
      </c>
      <c r="AX14">
        <f t="shared" si="27"/>
        <v>9.0283172409726348E-4</v>
      </c>
      <c r="AZ14">
        <v>0</v>
      </c>
    </row>
    <row r="15" spans="1:55">
      <c r="D15">
        <v>-0.14008067548274999</v>
      </c>
      <c r="E15">
        <v>507.59381103515602</v>
      </c>
      <c r="F15">
        <v>21.605821609496999</v>
      </c>
      <c r="H15">
        <v>18.136711120605401</v>
      </c>
      <c r="I15">
        <v>328.44189453125</v>
      </c>
      <c r="J15">
        <v>41.995662689208899</v>
      </c>
      <c r="L15">
        <v>37.345668792724602</v>
      </c>
      <c r="M15">
        <v>179.82260131835901</v>
      </c>
      <c r="N15">
        <v>38.4447631835937</v>
      </c>
      <c r="P15">
        <v>3.50735163688659</v>
      </c>
      <c r="Q15">
        <v>33.158676147460902</v>
      </c>
      <c r="R15">
        <v>3.78053545951843</v>
      </c>
      <c r="T15">
        <v>55.448513031005803</v>
      </c>
      <c r="U15">
        <v>1425.97473144531</v>
      </c>
      <c r="V15">
        <v>165.59585571289</v>
      </c>
      <c r="X15">
        <f t="shared" si="7"/>
        <v>3.6204584033093191E-3</v>
      </c>
      <c r="Y15">
        <f t="shared" si="8"/>
        <v>6.5563718203766858E-2</v>
      </c>
      <c r="Z15">
        <f t="shared" si="9"/>
        <v>8.3831930097266055E-3</v>
      </c>
      <c r="AB15">
        <f t="shared" si="10"/>
        <v>3.6204584033093191E-3</v>
      </c>
      <c r="AC15">
        <f t="shared" si="11"/>
        <v>6.5563718203766858E-2</v>
      </c>
      <c r="AD15">
        <f t="shared" si="12"/>
        <v>8.3831930097266055E-3</v>
      </c>
      <c r="AF15">
        <f t="shared" si="13"/>
        <v>1.2406809490802735E-2</v>
      </c>
      <c r="AG15">
        <f t="shared" si="14"/>
        <v>5.9739852808100846E-2</v>
      </c>
      <c r="AH15">
        <f t="shared" si="15"/>
        <v>1.2771945667519947E-2</v>
      </c>
      <c r="AJ15">
        <f t="shared" si="16"/>
        <v>6.0301388334326623E-3</v>
      </c>
      <c r="AK15">
        <f t="shared" si="17"/>
        <v>5.7009231295529421E-2</v>
      </c>
      <c r="AL15">
        <f t="shared" si="18"/>
        <v>6.4998198201329715E-3</v>
      </c>
      <c r="AN15">
        <f t="shared" si="19"/>
        <v>4.1831473702785985E-3</v>
      </c>
      <c r="AO15">
        <f t="shared" si="20"/>
        <v>0.10757840241078466</v>
      </c>
      <c r="AP15">
        <f t="shared" si="21"/>
        <v>1.249288448848138E-2</v>
      </c>
      <c r="AR15">
        <f t="shared" si="22"/>
        <v>5.9722025002265271E-3</v>
      </c>
      <c r="AS15">
        <f t="shared" si="23"/>
        <v>7.1090984584389727E-2</v>
      </c>
      <c r="AT15">
        <f t="shared" si="24"/>
        <v>9.7062071991175034E-3</v>
      </c>
      <c r="AV15">
        <f t="shared" si="25"/>
        <v>1.668377094583842E-3</v>
      </c>
      <c r="AW15">
        <f t="shared" si="26"/>
        <v>9.2724780269722203E-3</v>
      </c>
      <c r="AX15">
        <f t="shared" si="27"/>
        <v>1.2439046544343655E-3</v>
      </c>
      <c r="AZ15">
        <v>10</v>
      </c>
    </row>
    <row r="16" spans="1:55">
      <c r="D16">
        <v>0.97556179761886597</v>
      </c>
      <c r="E16">
        <v>809.39489746093705</v>
      </c>
      <c r="F16">
        <v>43.755504608154297</v>
      </c>
      <c r="H16">
        <v>38.2049140930175</v>
      </c>
      <c r="I16">
        <v>547.20770263671795</v>
      </c>
      <c r="J16">
        <v>75.886924743652301</v>
      </c>
      <c r="L16">
        <v>74.682647705078097</v>
      </c>
      <c r="M16">
        <v>304.296142578125</v>
      </c>
      <c r="N16">
        <v>84.132789611816406</v>
      </c>
      <c r="P16">
        <v>4.5631732940673801</v>
      </c>
      <c r="Q16">
        <v>68.475158691406193</v>
      </c>
      <c r="R16">
        <v>9.23394775390625</v>
      </c>
      <c r="T16">
        <v>102.27051544189401</v>
      </c>
      <c r="U16">
        <v>2374.27954101562</v>
      </c>
      <c r="V16">
        <v>271.62265014648398</v>
      </c>
      <c r="X16">
        <f t="shared" si="7"/>
        <v>7.6264820758284628E-3</v>
      </c>
      <c r="Y16">
        <f t="shared" si="8"/>
        <v>0.10923384687513082</v>
      </c>
      <c r="Z16">
        <f t="shared" si="9"/>
        <v>1.5148581932107595E-2</v>
      </c>
      <c r="AB16">
        <f t="shared" si="10"/>
        <v>7.6264820758284628E-3</v>
      </c>
      <c r="AC16">
        <f t="shared" si="11"/>
        <v>0.10923384687513082</v>
      </c>
      <c r="AD16">
        <f t="shared" si="12"/>
        <v>1.5148581932107595E-2</v>
      </c>
      <c r="AF16">
        <f t="shared" si="13"/>
        <v>2.4810732068778693E-2</v>
      </c>
      <c r="AG16">
        <f t="shared" si="14"/>
        <v>0.10109189075463625</v>
      </c>
      <c r="AH16">
        <f t="shared" si="15"/>
        <v>2.7950215550750626E-2</v>
      </c>
      <c r="AJ16">
        <f t="shared" si="16"/>
        <v>7.8453977054506255E-3</v>
      </c>
      <c r="AK16">
        <f t="shared" si="17"/>
        <v>0.11772834785309669</v>
      </c>
      <c r="AL16">
        <f t="shared" si="18"/>
        <v>1.587579253563131E-2</v>
      </c>
      <c r="AN16">
        <f t="shared" si="19"/>
        <v>7.7154934251991688E-3</v>
      </c>
      <c r="AO16">
        <f t="shared" si="20"/>
        <v>0.17912042497428193</v>
      </c>
      <c r="AP16">
        <f t="shared" si="21"/>
        <v>2.0491759157418788E-2</v>
      </c>
      <c r="AR16">
        <f t="shared" si="22"/>
        <v>1.1124917470217082E-2</v>
      </c>
      <c r="AS16">
        <f t="shared" si="23"/>
        <v>0.1232816714664553</v>
      </c>
      <c r="AT16">
        <f t="shared" si="24"/>
        <v>1.892298622160318E-2</v>
      </c>
      <c r="AV16">
        <f t="shared" si="25"/>
        <v>3.4216885002134869E-3</v>
      </c>
      <c r="AW16">
        <f t="shared" si="26"/>
        <v>1.4205412552964421E-2</v>
      </c>
      <c r="AX16">
        <f t="shared" si="27"/>
        <v>2.467078867062425E-3</v>
      </c>
      <c r="AZ16">
        <v>20</v>
      </c>
    </row>
    <row r="17" spans="4:52">
      <c r="D17">
        <v>2.11121606826782</v>
      </c>
      <c r="E17">
        <v>1187.71240234375</v>
      </c>
      <c r="F17">
        <v>88.231185913085895</v>
      </c>
      <c r="H17">
        <v>53.077388763427699</v>
      </c>
      <c r="I17">
        <v>772.62158203125</v>
      </c>
      <c r="J17">
        <v>105.72420501708901</v>
      </c>
      <c r="L17">
        <v>109.189559936523</v>
      </c>
      <c r="M17">
        <v>482.788818359375</v>
      </c>
      <c r="N17">
        <v>119.282417297363</v>
      </c>
      <c r="P17">
        <v>8.9455547332763601</v>
      </c>
      <c r="Q17">
        <v>88.967758178710895</v>
      </c>
      <c r="R17">
        <v>14.674937248229901</v>
      </c>
      <c r="T17">
        <v>146.55416870117099</v>
      </c>
      <c r="U17">
        <v>3527.18017578125</v>
      </c>
      <c r="V17">
        <v>428.950103759765</v>
      </c>
      <c r="X17">
        <f t="shared" si="7"/>
        <v>1.0595332135821823E-2</v>
      </c>
      <c r="Y17">
        <f t="shared" si="8"/>
        <v>0.15423106651708129</v>
      </c>
      <c r="Z17">
        <f t="shared" si="9"/>
        <v>2.1104713194248659E-2</v>
      </c>
      <c r="AB17">
        <f t="shared" si="10"/>
        <v>1.0595332135821823E-2</v>
      </c>
      <c r="AC17">
        <f t="shared" si="11"/>
        <v>0.15423106651708129</v>
      </c>
      <c r="AD17">
        <f t="shared" si="12"/>
        <v>2.1104713194248659E-2</v>
      </c>
      <c r="AF17">
        <f t="shared" si="13"/>
        <v>3.6274462670245144E-2</v>
      </c>
      <c r="AG17">
        <f t="shared" si="14"/>
        <v>0.16038992170469396</v>
      </c>
      <c r="AH17">
        <f t="shared" si="15"/>
        <v>3.9627466178865728E-2</v>
      </c>
      <c r="AJ17">
        <f t="shared" si="16"/>
        <v>1.5379962595256423E-2</v>
      </c>
      <c r="AK17">
        <f t="shared" si="17"/>
        <v>0.15296097713006077</v>
      </c>
      <c r="AL17">
        <f t="shared" si="18"/>
        <v>2.5230406911036493E-2</v>
      </c>
      <c r="AN17">
        <f t="shared" si="19"/>
        <v>1.1056341313659011E-2</v>
      </c>
      <c r="AO17">
        <f t="shared" si="20"/>
        <v>0.26609756818127067</v>
      </c>
      <c r="AP17">
        <f t="shared" si="21"/>
        <v>3.236085875774556E-2</v>
      </c>
      <c r="AR17">
        <f t="shared" si="22"/>
        <v>1.6780286170160846E-2</v>
      </c>
      <c r="AS17">
        <f t="shared" si="23"/>
        <v>0.17758212001003759</v>
      </c>
      <c r="AT17">
        <f t="shared" si="24"/>
        <v>2.7885631647229021E-2</v>
      </c>
      <c r="AV17">
        <f t="shared" si="25"/>
        <v>4.9560805131924493E-3</v>
      </c>
      <c r="AW17">
        <f t="shared" si="26"/>
        <v>2.2166754749740173E-2</v>
      </c>
      <c r="AX17">
        <f t="shared" si="27"/>
        <v>3.5840637856396117E-3</v>
      </c>
      <c r="AZ17">
        <v>30</v>
      </c>
    </row>
    <row r="18" spans="4:52">
      <c r="D18">
        <v>3.0767719745635902</v>
      </c>
      <c r="E18">
        <v>1546.24853515625</v>
      </c>
      <c r="F18">
        <v>100.22059631347599</v>
      </c>
      <c r="H18">
        <v>70.170989990234304</v>
      </c>
      <c r="I18">
        <v>1208.33483886718</v>
      </c>
      <c r="J18">
        <v>177.577224731445</v>
      </c>
      <c r="L18">
        <v>147.94160461425699</v>
      </c>
      <c r="M18">
        <v>692.93127441406205</v>
      </c>
      <c r="N18">
        <v>159.62371826171801</v>
      </c>
      <c r="P18">
        <v>23.8138332366943</v>
      </c>
      <c r="Q18">
        <v>138.101638793945</v>
      </c>
      <c r="R18">
        <v>16.650091171264599</v>
      </c>
      <c r="T18">
        <v>190.83793640136699</v>
      </c>
      <c r="U18">
        <v>4562.6123046875</v>
      </c>
      <c r="V18">
        <v>605.54266357421795</v>
      </c>
      <c r="X18">
        <f t="shared" si="7"/>
        <v>1.4007564474578108E-2</v>
      </c>
      <c r="Y18">
        <f t="shared" si="8"/>
        <v>0.24120834214632769</v>
      </c>
      <c r="Z18">
        <f t="shared" si="9"/>
        <v>3.5448045196291751E-2</v>
      </c>
      <c r="AB18">
        <f t="shared" si="10"/>
        <v>1.4007564474578108E-2</v>
      </c>
      <c r="AC18">
        <f t="shared" si="11"/>
        <v>0.24120834214632769</v>
      </c>
      <c r="AD18">
        <f t="shared" si="12"/>
        <v>3.5448045196291751E-2</v>
      </c>
      <c r="AF18">
        <f t="shared" si="13"/>
        <v>4.9148492008538457E-2</v>
      </c>
      <c r="AG18">
        <f t="shared" si="14"/>
        <v>0.23020249977553578</v>
      </c>
      <c r="AH18">
        <f t="shared" si="15"/>
        <v>5.3029471066066848E-2</v>
      </c>
      <c r="AJ18">
        <f t="shared" si="16"/>
        <v>4.0942778324032369E-2</v>
      </c>
      <c r="AK18">
        <f t="shared" si="17"/>
        <v>0.23743614592099879</v>
      </c>
      <c r="AL18">
        <f t="shared" si="18"/>
        <v>2.8626260422853482E-2</v>
      </c>
      <c r="AN18">
        <f t="shared" si="19"/>
        <v>1.4397197835772008E-2</v>
      </c>
      <c r="AO18">
        <f t="shared" si="20"/>
        <v>0.34421265099177145</v>
      </c>
      <c r="AP18">
        <f t="shared" si="21"/>
        <v>4.5683356726005236E-2</v>
      </c>
      <c r="AR18">
        <f t="shared" si="22"/>
        <v>2.6500719423499807E-2</v>
      </c>
      <c r="AS18">
        <f t="shared" si="23"/>
        <v>0.2588535961961923</v>
      </c>
      <c r="AT18">
        <f t="shared" si="24"/>
        <v>3.9647035721501814E-2</v>
      </c>
      <c r="AV18">
        <f t="shared" si="25"/>
        <v>7.6816265996539033E-3</v>
      </c>
      <c r="AW18">
        <f t="shared" si="26"/>
        <v>2.1434167489034178E-2</v>
      </c>
      <c r="AX18">
        <f t="shared" si="27"/>
        <v>4.3142048981578062E-3</v>
      </c>
      <c r="AZ18">
        <v>40</v>
      </c>
    </row>
    <row r="19" spans="4:52">
      <c r="D19">
        <v>3.8922414779663002</v>
      </c>
      <c r="E19">
        <v>2312.6748046875</v>
      </c>
      <c r="F19">
        <v>170.55603027343699</v>
      </c>
      <c r="H19">
        <v>100.10902404785099</v>
      </c>
      <c r="I19">
        <v>1627.9453125</v>
      </c>
      <c r="J19">
        <v>236.65148925781199</v>
      </c>
      <c r="L19">
        <v>183.93191528320301</v>
      </c>
      <c r="M19">
        <v>959.00769042968705</v>
      </c>
      <c r="N19">
        <v>213.09420776367099</v>
      </c>
      <c r="P19">
        <v>29.7148628234863</v>
      </c>
      <c r="Q19">
        <v>169.40036010742099</v>
      </c>
      <c r="R19">
        <v>26.7907905578613</v>
      </c>
      <c r="T19">
        <v>236.12469482421801</v>
      </c>
      <c r="U19">
        <v>5952.36572265625</v>
      </c>
      <c r="V19">
        <v>811.34088134765602</v>
      </c>
      <c r="X19">
        <f t="shared" si="7"/>
        <v>1.9983808252278027E-2</v>
      </c>
      <c r="Y19">
        <f t="shared" si="8"/>
        <v>0.32497117297482231</v>
      </c>
      <c r="Z19">
        <f t="shared" si="9"/>
        <v>4.7240476359889837E-2</v>
      </c>
      <c r="AB19">
        <f t="shared" si="10"/>
        <v>1.9983808252278027E-2</v>
      </c>
      <c r="AC19">
        <f t="shared" si="11"/>
        <v>0.32497117297482231</v>
      </c>
      <c r="AD19">
        <f t="shared" si="12"/>
        <v>4.7240476359889837E-2</v>
      </c>
      <c r="AF19">
        <f t="shared" si="13"/>
        <v>6.1105030542169085E-2</v>
      </c>
      <c r="AG19">
        <f t="shared" si="14"/>
        <v>0.31859720551299309</v>
      </c>
      <c r="AH19">
        <f t="shared" si="15"/>
        <v>7.0793195698036382E-2</v>
      </c>
      <c r="AJ19">
        <f t="shared" si="16"/>
        <v>5.1088332962556382E-2</v>
      </c>
      <c r="AK19">
        <f t="shared" si="17"/>
        <v>0.29124758382880866</v>
      </c>
      <c r="AL19">
        <f t="shared" si="18"/>
        <v>4.6061017898030708E-2</v>
      </c>
      <c r="AN19">
        <f t="shared" si="19"/>
        <v>1.7813721995744689E-2</v>
      </c>
      <c r="AO19">
        <f t="shared" si="20"/>
        <v>0.44905844464652361</v>
      </c>
      <c r="AP19">
        <f t="shared" si="21"/>
        <v>6.1209188284474421E-2</v>
      </c>
      <c r="AR19">
        <f t="shared" si="22"/>
        <v>3.3994940401005244E-2</v>
      </c>
      <c r="AS19">
        <f t="shared" si="23"/>
        <v>0.34176911598759396</v>
      </c>
      <c r="AT19">
        <f t="shared" si="24"/>
        <v>5.4508870920064248E-2</v>
      </c>
      <c r="AV19">
        <f t="shared" si="25"/>
        <v>9.1695052592336169E-3</v>
      </c>
      <c r="AW19">
        <f t="shared" si="26"/>
        <v>2.7536071315384322E-2</v>
      </c>
      <c r="AX19">
        <f t="shared" si="27"/>
        <v>4.9350725724396265E-3</v>
      </c>
      <c r="AZ19">
        <v>50</v>
      </c>
    </row>
    <row r="20" spans="4:52">
      <c r="D20">
        <v>5.6932787895202601</v>
      </c>
      <c r="E20">
        <v>2819.21215820312</v>
      </c>
      <c r="F20">
        <v>207.44662475585901</v>
      </c>
      <c r="H20">
        <v>111.833129882812</v>
      </c>
      <c r="I20">
        <v>1959.14306640625</v>
      </c>
      <c r="J20">
        <v>305.199462890625</v>
      </c>
      <c r="L20">
        <v>212.21617126464801</v>
      </c>
      <c r="M20">
        <v>1266.44104003906</v>
      </c>
      <c r="N20">
        <v>276.11355590820301</v>
      </c>
      <c r="P20">
        <v>40.692497253417898</v>
      </c>
      <c r="Q20">
        <v>179.66676330566401</v>
      </c>
      <c r="R20">
        <v>26.264936447143501</v>
      </c>
      <c r="T20">
        <v>275.416900634765</v>
      </c>
      <c r="U20">
        <v>7099.94921875</v>
      </c>
      <c r="V20">
        <v>1168.72009277343</v>
      </c>
      <c r="X20">
        <f t="shared" si="7"/>
        <v>2.2324179514146343E-2</v>
      </c>
      <c r="Y20">
        <f t="shared" si="8"/>
        <v>0.39108501706228488</v>
      </c>
      <c r="Z20">
        <f t="shared" si="9"/>
        <v>6.0924053581715237E-2</v>
      </c>
      <c r="AB20">
        <f t="shared" si="10"/>
        <v>2.2324179514146343E-2</v>
      </c>
      <c r="AC20">
        <f t="shared" si="11"/>
        <v>0.39108501706228488</v>
      </c>
      <c r="AD20">
        <f t="shared" si="12"/>
        <v>6.0924053581715237E-2</v>
      </c>
      <c r="AF20">
        <f t="shared" si="13"/>
        <v>7.0501498376191352E-2</v>
      </c>
      <c r="AG20">
        <f t="shared" si="14"/>
        <v>0.42073132502475585</v>
      </c>
      <c r="AH20">
        <f t="shared" si="15"/>
        <v>9.1729199040306145E-2</v>
      </c>
      <c r="AJ20">
        <f t="shared" si="16"/>
        <v>6.9962020727128371E-2</v>
      </c>
      <c r="AK20">
        <f t="shared" si="17"/>
        <v>0.30889846204538718</v>
      </c>
      <c r="AL20">
        <f t="shared" si="18"/>
        <v>4.515692454724983E-2</v>
      </c>
      <c r="AN20">
        <f t="shared" si="19"/>
        <v>2.0778005047247354E-2</v>
      </c>
      <c r="AO20">
        <f t="shared" si="20"/>
        <v>0.53563445221547923</v>
      </c>
      <c r="AP20">
        <f t="shared" si="21"/>
        <v>8.8170594943513328E-2</v>
      </c>
      <c r="AR20">
        <f t="shared" si="22"/>
        <v>4.1177976635771954E-2</v>
      </c>
      <c r="AS20">
        <f t="shared" si="23"/>
        <v>0.40948685468203844</v>
      </c>
      <c r="AT20">
        <f t="shared" si="24"/>
        <v>6.938096513889995E-2</v>
      </c>
      <c r="AV20">
        <f t="shared" si="25"/>
        <v>1.1864822573754411E-2</v>
      </c>
      <c r="AW20">
        <f t="shared" si="26"/>
        <v>3.6629861087328644E-2</v>
      </c>
      <c r="AX20">
        <f t="shared" si="27"/>
        <v>8.8947641774933493E-3</v>
      </c>
      <c r="AZ20">
        <v>60</v>
      </c>
    </row>
    <row r="21" spans="4:52">
      <c r="D21">
        <v>4.8027663230895996</v>
      </c>
      <c r="E21">
        <v>3175.833984375</v>
      </c>
      <c r="F21">
        <v>296.63656616210898</v>
      </c>
      <c r="H21">
        <v>139.598220825195</v>
      </c>
      <c r="I21">
        <v>2440.2333984375</v>
      </c>
      <c r="J21">
        <v>377.40707397460898</v>
      </c>
      <c r="L21">
        <v>241.63412475585901</v>
      </c>
      <c r="M21">
        <v>1535.91333007812</v>
      </c>
      <c r="N21">
        <v>324.72412109375</v>
      </c>
      <c r="P21">
        <v>24.0235500335693</v>
      </c>
      <c r="Q21">
        <v>308.54934692382801</v>
      </c>
      <c r="R21">
        <v>37.229618072509702</v>
      </c>
      <c r="T21">
        <v>317.35067749023398</v>
      </c>
      <c r="U21">
        <v>8520.8330078125</v>
      </c>
      <c r="V21">
        <v>1352.7119140625</v>
      </c>
      <c r="X21">
        <f t="shared" si="7"/>
        <v>2.7866659413205493E-2</v>
      </c>
      <c r="Y21">
        <f t="shared" si="8"/>
        <v>0.48712048478137759</v>
      </c>
      <c r="Z21">
        <f t="shared" si="9"/>
        <v>7.5338169271901886E-2</v>
      </c>
      <c r="AB21">
        <f t="shared" si="10"/>
        <v>2.7866659413205493E-2</v>
      </c>
      <c r="AC21">
        <f t="shared" si="11"/>
        <v>0.48712048478137759</v>
      </c>
      <c r="AD21">
        <f t="shared" si="12"/>
        <v>7.5338169271901886E-2</v>
      </c>
      <c r="AF21">
        <f t="shared" si="13"/>
        <v>8.0274598078876366E-2</v>
      </c>
      <c r="AG21">
        <f t="shared" si="14"/>
        <v>0.51025419269974237</v>
      </c>
      <c r="AH21">
        <f t="shared" si="15"/>
        <v>0.1078783815558117</v>
      </c>
      <c r="AJ21">
        <f t="shared" si="16"/>
        <v>4.1303341373245657E-2</v>
      </c>
      <c r="AK21">
        <f t="shared" si="17"/>
        <v>0.53048442002447105</v>
      </c>
      <c r="AL21">
        <f t="shared" si="18"/>
        <v>6.4008342742671628E-2</v>
      </c>
      <c r="AN21">
        <f t="shared" si="19"/>
        <v>2.3941573532496284E-2</v>
      </c>
      <c r="AO21">
        <f t="shared" si="20"/>
        <v>0.64282878369132312</v>
      </c>
      <c r="AP21">
        <f t="shared" si="21"/>
        <v>0.10205130808270536</v>
      </c>
      <c r="AR21">
        <f t="shared" si="22"/>
        <v>4.0250566362205857E-2</v>
      </c>
      <c r="AS21">
        <f t="shared" si="23"/>
        <v>0.53156167319565839</v>
      </c>
      <c r="AT21">
        <f t="shared" si="24"/>
        <v>8.4922874184998484E-2</v>
      </c>
      <c r="AV21">
        <f t="shared" si="25"/>
        <v>1.043009347955097E-2</v>
      </c>
      <c r="AW21">
        <f t="shared" si="26"/>
        <v>2.8970310261438356E-2</v>
      </c>
      <c r="AX21">
        <f t="shared" si="27"/>
        <v>8.4896682162318247E-3</v>
      </c>
      <c r="AZ21">
        <v>70</v>
      </c>
    </row>
    <row r="22" spans="4:52">
      <c r="D22">
        <v>4.7577400207519496</v>
      </c>
      <c r="E22">
        <v>3853.95629882812</v>
      </c>
      <c r="F22">
        <v>422.32369995117102</v>
      </c>
      <c r="H22">
        <v>163.11412048339801</v>
      </c>
      <c r="I22">
        <v>3361.28588867187</v>
      </c>
      <c r="J22">
        <v>486.215576171875</v>
      </c>
      <c r="L22">
        <v>267.22445678710898</v>
      </c>
      <c r="M22">
        <v>2009.11206054687</v>
      </c>
      <c r="N22">
        <v>379.83694458007801</v>
      </c>
      <c r="P22">
        <v>16.162744522094702</v>
      </c>
      <c r="Q22">
        <v>378.02301025390602</v>
      </c>
      <c r="R22">
        <v>60.165283203125</v>
      </c>
      <c r="T22">
        <v>368.51330566406199</v>
      </c>
      <c r="U22">
        <v>10069.32421875</v>
      </c>
      <c r="V22">
        <v>1737.55627441406</v>
      </c>
      <c r="X22">
        <f t="shared" si="7"/>
        <v>3.2560913843502549E-2</v>
      </c>
      <c r="Y22">
        <f t="shared" si="8"/>
        <v>0.67098139572511928</v>
      </c>
      <c r="Z22">
        <f t="shared" si="9"/>
        <v>9.7058571251731326E-2</v>
      </c>
      <c r="AB22">
        <f t="shared" si="10"/>
        <v>3.2560913843502549E-2</v>
      </c>
      <c r="AC22">
        <f t="shared" si="11"/>
        <v>0.67098139572511928</v>
      </c>
      <c r="AD22">
        <f t="shared" si="12"/>
        <v>9.7058571251731326E-2</v>
      </c>
      <c r="AF22">
        <f t="shared" si="13"/>
        <v>8.877610265977591E-2</v>
      </c>
      <c r="AG22">
        <f t="shared" si="14"/>
        <v>0.66745813869947801</v>
      </c>
      <c r="AH22">
        <f t="shared" si="15"/>
        <v>0.12618771496981973</v>
      </c>
      <c r="AJ22">
        <f t="shared" si="16"/>
        <v>2.7788372392581341E-2</v>
      </c>
      <c r="AK22">
        <f t="shared" si="17"/>
        <v>0.64992948243042126</v>
      </c>
      <c r="AL22">
        <f t="shared" si="18"/>
        <v>0.10344129937016897</v>
      </c>
      <c r="AN22">
        <f t="shared" si="19"/>
        <v>2.7801385127123067E-2</v>
      </c>
      <c r="AO22">
        <f t="shared" si="20"/>
        <v>0.75965007578459509</v>
      </c>
      <c r="AP22">
        <f t="shared" si="21"/>
        <v>0.13108474082906185</v>
      </c>
      <c r="AR22">
        <f t="shared" si="22"/>
        <v>4.1897537573297082E-2</v>
      </c>
      <c r="AS22">
        <f t="shared" si="23"/>
        <v>0.68380009767294658</v>
      </c>
      <c r="AT22">
        <f t="shared" si="24"/>
        <v>0.11096617953450265</v>
      </c>
      <c r="AV22">
        <f t="shared" si="25"/>
        <v>1.1767996868187157E-2</v>
      </c>
      <c r="AW22">
        <f t="shared" si="26"/>
        <v>1.9359927193548197E-2</v>
      </c>
      <c r="AX22">
        <f t="shared" si="27"/>
        <v>7.3481923197244196E-3</v>
      </c>
      <c r="AZ22">
        <v>80</v>
      </c>
    </row>
    <row r="23" spans="4:52">
      <c r="D23">
        <v>5.7833309173583896</v>
      </c>
      <c r="E23">
        <v>4389.07177734375</v>
      </c>
      <c r="F23">
        <v>496.15109252929602</v>
      </c>
      <c r="H23">
        <v>180.63276672363199</v>
      </c>
      <c r="I23">
        <v>4153.50244140625</v>
      </c>
      <c r="J23">
        <v>576.302490234375</v>
      </c>
      <c r="L23">
        <v>295.01416015625</v>
      </c>
      <c r="M23">
        <v>2587.76538085937</v>
      </c>
      <c r="N23">
        <v>481.01666259765602</v>
      </c>
      <c r="P23">
        <v>15.9819536209106</v>
      </c>
      <c r="Q23">
        <v>469.41439819335898</v>
      </c>
      <c r="R23">
        <v>69.179695129394503</v>
      </c>
      <c r="T23">
        <v>412.821685791015</v>
      </c>
      <c r="U23">
        <v>11713.244140625</v>
      </c>
      <c r="V23">
        <v>2290.962890625</v>
      </c>
      <c r="X23">
        <f t="shared" si="7"/>
        <v>3.6057993858357042E-2</v>
      </c>
      <c r="Y23">
        <f t="shared" si="8"/>
        <v>0.82912401907700883</v>
      </c>
      <c r="Z23">
        <f t="shared" si="9"/>
        <v>0.11504176141652542</v>
      </c>
      <c r="AB23">
        <f t="shared" si="10"/>
        <v>3.6057993858357042E-2</v>
      </c>
      <c r="AC23">
        <f t="shared" si="11"/>
        <v>0.82912401907700883</v>
      </c>
      <c r="AD23">
        <f t="shared" si="12"/>
        <v>0.11504176141652542</v>
      </c>
      <c r="AF23">
        <f t="shared" si="13"/>
        <v>9.8008272457576387E-2</v>
      </c>
      <c r="AG23">
        <f t="shared" si="14"/>
        <v>0.85969573246660969</v>
      </c>
      <c r="AH23">
        <f t="shared" si="15"/>
        <v>0.15980118411786143</v>
      </c>
      <c r="AJ23">
        <f t="shared" si="16"/>
        <v>2.7477541216574912E-2</v>
      </c>
      <c r="AK23">
        <f t="shared" si="17"/>
        <v>0.80705737107982056</v>
      </c>
      <c r="AL23">
        <f t="shared" si="18"/>
        <v>0.11893964713931622</v>
      </c>
      <c r="AN23">
        <f t="shared" si="19"/>
        <v>3.1144098460224073E-2</v>
      </c>
      <c r="AO23">
        <f t="shared" si="20"/>
        <v>0.88367070180741825</v>
      </c>
      <c r="AP23">
        <f t="shared" si="21"/>
        <v>0.17283484925853543</v>
      </c>
      <c r="AR23">
        <f t="shared" si="22"/>
        <v>4.5749179970217893E-2</v>
      </c>
      <c r="AS23">
        <f t="shared" si="23"/>
        <v>0.84173436870157325</v>
      </c>
      <c r="AT23">
        <f t="shared" si="24"/>
        <v>0.13633184066975279</v>
      </c>
      <c r="AV23">
        <f t="shared" si="25"/>
        <v>1.3164368789974182E-2</v>
      </c>
      <c r="AW23">
        <f t="shared" si="26"/>
        <v>1.3419766432451236E-2</v>
      </c>
      <c r="AX23">
        <f t="shared" si="27"/>
        <v>1.2434434170752531E-2</v>
      </c>
      <c r="AZ23">
        <v>90</v>
      </c>
    </row>
    <row r="24" spans="4:52">
      <c r="D24">
        <v>7.4242753982543901</v>
      </c>
      <c r="E24">
        <v>4841.55859375</v>
      </c>
      <c r="F24">
        <v>738.63409423828102</v>
      </c>
      <c r="H24">
        <v>203.06707763671801</v>
      </c>
      <c r="I24">
        <v>5009.5068359375</v>
      </c>
      <c r="J24">
        <v>688.79528808593705</v>
      </c>
      <c r="L24">
        <v>322.88937377929602</v>
      </c>
      <c r="M24">
        <v>3010.09448242187</v>
      </c>
      <c r="N24">
        <v>555.274169921875</v>
      </c>
      <c r="P24">
        <v>17.384893417358398</v>
      </c>
      <c r="Q24">
        <v>581.636962890625</v>
      </c>
      <c r="R24">
        <v>84.214920043945298</v>
      </c>
      <c r="T24">
        <v>462.29110717773398</v>
      </c>
      <c r="U24">
        <v>13255.2138671875</v>
      </c>
      <c r="V24">
        <v>2883.99658203125</v>
      </c>
      <c r="X24">
        <f t="shared" si="7"/>
        <v>4.0536341058553561E-2</v>
      </c>
      <c r="Y24">
        <f t="shared" si="8"/>
        <v>1</v>
      </c>
      <c r="Z24">
        <f t="shared" si="9"/>
        <v>0.13749762414627648</v>
      </c>
      <c r="AB24">
        <f t="shared" si="10"/>
        <v>4.0536341058553561E-2</v>
      </c>
      <c r="AC24">
        <f t="shared" si="11"/>
        <v>1</v>
      </c>
      <c r="AD24">
        <f t="shared" si="12"/>
        <v>0.13749762414627648</v>
      </c>
      <c r="AF24">
        <f t="shared" si="13"/>
        <v>0.10726885008589658</v>
      </c>
      <c r="AG24">
        <f t="shared" si="14"/>
        <v>1</v>
      </c>
      <c r="AH24">
        <f t="shared" si="15"/>
        <v>0.18447067796859021</v>
      </c>
      <c r="AJ24">
        <f t="shared" si="16"/>
        <v>2.988959527427347E-2</v>
      </c>
      <c r="AK24">
        <f t="shared" si="17"/>
        <v>1</v>
      </c>
      <c r="AL24">
        <f t="shared" si="18"/>
        <v>0.14478949141301675</v>
      </c>
      <c r="AN24">
        <f t="shared" si="19"/>
        <v>3.4876171128563102E-2</v>
      </c>
      <c r="AO24">
        <f t="shared" si="20"/>
        <v>1</v>
      </c>
      <c r="AP24">
        <f t="shared" si="21"/>
        <v>0.21757450395956368</v>
      </c>
      <c r="AR24">
        <f t="shared" si="22"/>
        <v>5.0621459721168063E-2</v>
      </c>
      <c r="AS24">
        <f t="shared" si="23"/>
        <v>1</v>
      </c>
      <c r="AT24">
        <f t="shared" si="24"/>
        <v>0.16436598432674471</v>
      </c>
      <c r="AV24">
        <f t="shared" si="25"/>
        <v>1.4300472699041793E-2</v>
      </c>
      <c r="AX24">
        <f t="shared" si="27"/>
        <v>1.5909748427182204E-2</v>
      </c>
      <c r="AZ24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B43C-8DE3-447C-9D1F-7EABCF7DDBCE}">
  <dimension ref="A1:BQ23"/>
  <sheetViews>
    <sheetView topLeftCell="BB1" workbookViewId="0">
      <selection activeCell="BQ10" sqref="BQ10"/>
    </sheetView>
  </sheetViews>
  <sheetFormatPr defaultRowHeight="14.4"/>
  <cols>
    <col min="1" max="1" width="23" bestFit="1" customWidth="1"/>
    <col min="23" max="23" width="19.5546875" bestFit="1" customWidth="1"/>
    <col min="42" max="42" width="12.6640625" bestFit="1" customWidth="1"/>
    <col min="45" max="45" width="12" bestFit="1" customWidth="1"/>
    <col min="47" max="47" width="15.88671875" bestFit="1" customWidth="1"/>
  </cols>
  <sheetData>
    <row r="1" spans="1:69">
      <c r="W1" s="1" t="s">
        <v>69</v>
      </c>
      <c r="AO1" t="s">
        <v>58</v>
      </c>
      <c r="AR1" t="s">
        <v>60</v>
      </c>
      <c r="AU1" s="1" t="s">
        <v>70</v>
      </c>
      <c r="BM1" s="17" t="s">
        <v>46</v>
      </c>
      <c r="BN1" s="17"/>
      <c r="BP1" s="20" t="s">
        <v>7</v>
      </c>
      <c r="BQ1" s="20"/>
    </row>
    <row r="2" spans="1:69">
      <c r="A2" s="1" t="s">
        <v>0</v>
      </c>
      <c r="C2" s="19" t="s">
        <v>7</v>
      </c>
      <c r="D2" s="19"/>
      <c r="E2" s="19"/>
      <c r="F2" s="19"/>
      <c r="G2" s="19"/>
      <c r="H2" s="19"/>
      <c r="I2" s="19"/>
      <c r="J2" s="19"/>
      <c r="N2" s="17" t="s">
        <v>46</v>
      </c>
      <c r="O2" s="17"/>
      <c r="P2" s="17"/>
      <c r="Q2" s="17"/>
      <c r="R2" s="17"/>
      <c r="S2" s="17"/>
      <c r="T2" s="17"/>
      <c r="U2" s="17"/>
      <c r="W2" s="20" t="s">
        <v>7</v>
      </c>
      <c r="X2" s="20"/>
      <c r="Y2" s="20"/>
      <c r="Z2" s="20"/>
      <c r="AA2" s="20"/>
      <c r="AB2" s="20"/>
      <c r="AC2" s="20"/>
      <c r="AD2" s="20"/>
      <c r="AF2" s="17" t="s">
        <v>46</v>
      </c>
      <c r="AG2" s="17"/>
      <c r="AH2" s="17"/>
      <c r="AI2" s="17"/>
      <c r="AJ2" s="17"/>
      <c r="AK2" s="17"/>
      <c r="AL2" s="17"/>
      <c r="AM2" s="17"/>
      <c r="AO2" s="20" t="s">
        <v>14</v>
      </c>
      <c r="AP2" s="17" t="s">
        <v>46</v>
      </c>
      <c r="AR2" s="20" t="s">
        <v>14</v>
      </c>
      <c r="AS2" s="17" t="s">
        <v>46</v>
      </c>
      <c r="AU2" s="20" t="s">
        <v>7</v>
      </c>
      <c r="AV2" s="20"/>
      <c r="AW2" s="20"/>
      <c r="AX2" s="20"/>
      <c r="AY2" s="20"/>
      <c r="AZ2" s="20"/>
      <c r="BA2" s="20"/>
      <c r="BB2" s="20"/>
      <c r="BD2" s="17" t="s">
        <v>46</v>
      </c>
      <c r="BE2" s="17"/>
      <c r="BF2" s="17"/>
      <c r="BG2" s="17"/>
      <c r="BH2" s="17"/>
      <c r="BI2" s="17"/>
      <c r="BJ2" s="17"/>
      <c r="BK2" s="17"/>
      <c r="BM2" t="s">
        <v>15</v>
      </c>
      <c r="BN2" t="s">
        <v>16</v>
      </c>
      <c r="BP2" t="s">
        <v>15</v>
      </c>
      <c r="BQ2" t="s">
        <v>16</v>
      </c>
    </row>
    <row r="3" spans="1:69">
      <c r="A3" s="1" t="s">
        <v>67</v>
      </c>
      <c r="C3">
        <v>-5.9676804542541504</v>
      </c>
      <c r="D3">
        <v>-10.335109710693301</v>
      </c>
      <c r="E3">
        <v>-24.525438308715799</v>
      </c>
      <c r="F3">
        <v>-18.303297042846602</v>
      </c>
      <c r="G3">
        <v>-18.938280105590799</v>
      </c>
      <c r="H3">
        <v>-10.970983505249</v>
      </c>
      <c r="I3">
        <v>-14.5502004623413</v>
      </c>
      <c r="J3">
        <v>-66.293022155761705</v>
      </c>
      <c r="N3">
        <v>-7.7487363815307599</v>
      </c>
      <c r="O3">
        <v>-8.4621610641479403</v>
      </c>
      <c r="P3">
        <v>-25.0448703765869</v>
      </c>
      <c r="Q3">
        <v>-21.135911941528299</v>
      </c>
      <c r="R3">
        <v>-10.69820022583</v>
      </c>
      <c r="S3">
        <v>-7.8998026847839302</v>
      </c>
      <c r="T3">
        <v>-11.6055889129638</v>
      </c>
      <c r="U3">
        <v>-19.111631393432599</v>
      </c>
      <c r="W3">
        <f>C3/N$23</f>
        <v>-1.0955638408423096</v>
      </c>
      <c r="X3">
        <f t="shared" ref="X3:AD18" si="0">D3/O$23</f>
        <v>-0.83812887519103685</v>
      </c>
      <c r="Y3">
        <f t="shared" si="0"/>
        <v>-1.0371541997411797</v>
      </c>
      <c r="Z3">
        <f t="shared" si="0"/>
        <v>-0.69768714527913556</v>
      </c>
      <c r="AA3">
        <f t="shared" si="0"/>
        <v>-1.7168772176150471</v>
      </c>
      <c r="AB3">
        <f t="shared" si="0"/>
        <v>-0.83591701336954372</v>
      </c>
      <c r="AC3">
        <f t="shared" si="0"/>
        <v>-1.5570679465581543</v>
      </c>
      <c r="AD3">
        <f t="shared" si="0"/>
        <v>-6.567770083878524</v>
      </c>
      <c r="AF3">
        <f>N3/N$23</f>
        <v>-1.4225351804439699</v>
      </c>
      <c r="AG3">
        <f t="shared" ref="AG3:AM3" si="1">O3/O$23</f>
        <v>-0.68624153326998683</v>
      </c>
      <c r="AH3">
        <f t="shared" si="1"/>
        <v>-1.0591204188110057</v>
      </c>
      <c r="AI3">
        <f t="shared" si="1"/>
        <v>-0.80566108012322757</v>
      </c>
      <c r="AJ3">
        <f t="shared" si="1"/>
        <v>-0.96986083925273558</v>
      </c>
      <c r="AK3">
        <f t="shared" si="1"/>
        <v>-0.60191317062083305</v>
      </c>
      <c r="AL3">
        <f t="shared" si="1"/>
        <v>-1.2419547444777155</v>
      </c>
      <c r="AM3">
        <f t="shared" si="1"/>
        <v>-1.8934240262116473</v>
      </c>
      <c r="AO3">
        <f>AVERAGE(W3:AD3)</f>
        <v>-1.7932707903093665</v>
      </c>
      <c r="AP3">
        <f>AVERAGE(AF3:AM3)</f>
        <v>-1.0850888741513902</v>
      </c>
      <c r="AR3">
        <f>STDEV(W3:AD3)/SQRT(5)</f>
        <v>0.87741673446217272</v>
      </c>
      <c r="AS3">
        <f>STDEV(AF3:AM3)/SQRT(5)</f>
        <v>0.19097137732769198</v>
      </c>
      <c r="AU3">
        <f>C3/C$23</f>
        <v>-1.2624520684373903</v>
      </c>
      <c r="AV3">
        <f t="shared" ref="AV3:BB3" si="2">D3/D$23</f>
        <v>-0.9905242934259012</v>
      </c>
      <c r="AW3">
        <f t="shared" si="2"/>
        <v>-0.649557543492706</v>
      </c>
      <c r="AX3">
        <f t="shared" si="2"/>
        <v>-0.40719298535943177</v>
      </c>
      <c r="AY3">
        <f t="shared" si="2"/>
        <v>-0.60524690488825872</v>
      </c>
      <c r="AZ3">
        <f t="shared" si="2"/>
        <v>-0.43086712162255997</v>
      </c>
      <c r="BA3">
        <f t="shared" si="2"/>
        <v>-0.7762027206437786</v>
      </c>
      <c r="BB3">
        <f t="shared" si="2"/>
        <v>-1.2157401114489657</v>
      </c>
      <c r="BD3">
        <f>N3/C$23</f>
        <v>-1.6392312469857584</v>
      </c>
      <c r="BE3">
        <f t="shared" ref="BE3:BK3" si="3">O3/D$23</f>
        <v>-0.8110195579490399</v>
      </c>
      <c r="BF3">
        <f t="shared" si="3"/>
        <v>-0.6633147295527726</v>
      </c>
      <c r="BG3">
        <f t="shared" si="3"/>
        <v>-0.47021009720915674</v>
      </c>
      <c r="BH3">
        <f t="shared" si="3"/>
        <v>-0.34190288339050218</v>
      </c>
      <c r="BI3">
        <f t="shared" si="3"/>
        <v>-0.31025160529596207</v>
      </c>
      <c r="BJ3">
        <f t="shared" si="3"/>
        <v>-0.619117909215818</v>
      </c>
      <c r="BK3">
        <f t="shared" si="3"/>
        <v>-0.35048601081469782</v>
      </c>
      <c r="BM3">
        <f>AVERAGE(BD3:BK3)</f>
        <v>-0.65069175505171351</v>
      </c>
      <c r="BN3">
        <f>STDEV(BD3:BK3)/SQRT(8)</f>
        <v>0.15457422854173411</v>
      </c>
      <c r="BP3">
        <f>AVERAGE(AU3:BB3)</f>
        <v>-0.79222296866487407</v>
      </c>
      <c r="BQ3">
        <f>STDEV(AU3:BB3)/SQRT(8)</f>
        <v>0.1175799005277381</v>
      </c>
    </row>
    <row r="4" spans="1:69">
      <c r="A4" s="1"/>
      <c r="C4">
        <v>-4.5821647644042898</v>
      </c>
      <c r="D4">
        <v>-9.2870979309081996</v>
      </c>
      <c r="E4">
        <v>-21.3511657714843</v>
      </c>
      <c r="F4">
        <v>-17.041999816894499</v>
      </c>
      <c r="G4">
        <v>-22.830236434936499</v>
      </c>
      <c r="H4">
        <v>-12.8975114822387</v>
      </c>
      <c r="I4">
        <v>-10.8462200164794</v>
      </c>
      <c r="J4">
        <v>-40.470008850097599</v>
      </c>
      <c r="N4">
        <v>-5.3107399940490696</v>
      </c>
      <c r="O4">
        <v>-7.0862841606140101</v>
      </c>
      <c r="P4">
        <v>-18.745292663574201</v>
      </c>
      <c r="Q4">
        <v>-15.6844034194946</v>
      </c>
      <c r="R4">
        <v>-10.7237739562988</v>
      </c>
      <c r="S4">
        <v>-7.0402884483337402</v>
      </c>
      <c r="T4">
        <v>-15.6151971817016</v>
      </c>
      <c r="U4">
        <v>-18.2037334442138</v>
      </c>
      <c r="W4">
        <f t="shared" ref="W4:W23" si="4">C4/N$23</f>
        <v>-0.84120690897322414</v>
      </c>
      <c r="X4">
        <f t="shared" si="0"/>
        <v>-0.75314004016498648</v>
      </c>
      <c r="Y4">
        <f t="shared" si="0"/>
        <v>-0.90291765515136246</v>
      </c>
      <c r="Z4">
        <f t="shared" si="0"/>
        <v>-0.64960887507114928</v>
      </c>
      <c r="AA4">
        <f t="shared" si="0"/>
        <v>-2.0697081566734314</v>
      </c>
      <c r="AB4">
        <f t="shared" si="0"/>
        <v>-0.98270581420290615</v>
      </c>
      <c r="AC4">
        <f t="shared" si="0"/>
        <v>-1.1606920174527962</v>
      </c>
      <c r="AD4">
        <f t="shared" si="0"/>
        <v>-4.0094372646860679</v>
      </c>
      <c r="AF4">
        <f t="shared" ref="AF4:AF23" si="5">N4/N$23</f>
        <v>-0.97496083280525403</v>
      </c>
      <c r="AG4">
        <f t="shared" ref="AG4:AG23" si="6">O4/O$23</f>
        <v>-0.57466437600313247</v>
      </c>
      <c r="AH4">
        <f t="shared" ref="AH4:AH23" si="7">P4/P$23</f>
        <v>-0.79271810626496875</v>
      </c>
      <c r="AI4">
        <f t="shared" ref="AI4:AI23" si="8">Q4/Q$23</f>
        <v>-0.59785986216238729</v>
      </c>
      <c r="AJ4">
        <f t="shared" ref="AJ4:AJ23" si="9">R4/R$23</f>
        <v>-0.9721792628353686</v>
      </c>
      <c r="AK4">
        <f t="shared" ref="AK4:AK23" si="10">S4/S$23</f>
        <v>-0.53642382108910758</v>
      </c>
      <c r="AL4">
        <f t="shared" ref="AL4:AL23" si="11">T4/T$23</f>
        <v>-1.6710369780637642</v>
      </c>
      <c r="AM4">
        <f t="shared" ref="AM4:AM23" si="12">U4/U$23</f>
        <v>-1.8034769277661489</v>
      </c>
      <c r="AO4">
        <f t="shared" ref="AO4:AO23" si="13">AVERAGE(W4:AD4)</f>
        <v>-1.4211770915469906</v>
      </c>
      <c r="AP4">
        <f t="shared" ref="AP4:AP23" si="14">AVERAGE(AF4:AM4)</f>
        <v>-0.99041502087376654</v>
      </c>
      <c r="AR4">
        <f t="shared" ref="AR4:AR23" si="15">STDEV(W4:AD4)/SQRT(5)</f>
        <v>0.50783411442140958</v>
      </c>
      <c r="AS4">
        <f t="shared" ref="AS4:AS23" si="16">STDEV(AF4:AM4)/SQRT(5)</f>
        <v>0.22019650436551494</v>
      </c>
      <c r="AU4">
        <f t="shared" ref="AU4:AU23" si="17">C4/C$23</f>
        <v>-0.96934871581794702</v>
      </c>
      <c r="AV4">
        <f t="shared" ref="AV4:AV23" si="18">D4/D$23</f>
        <v>-0.89008209622313705</v>
      </c>
      <c r="AW4">
        <f t="shared" ref="AW4:AW23" si="19">E4/E$23</f>
        <v>-0.56548676580847157</v>
      </c>
      <c r="AX4">
        <f t="shared" ref="AX4:AX23" si="20">F4/F$23</f>
        <v>-0.37913293794509279</v>
      </c>
      <c r="AY4">
        <f t="shared" ref="AY4:AY23" si="21">G4/G$23</f>
        <v>-0.72962961066529253</v>
      </c>
      <c r="AZ4">
        <f t="shared" ref="AZ4:AZ23" si="22">H4/H$23</f>
        <v>-0.50652830220620959</v>
      </c>
      <c r="BA4">
        <f t="shared" ref="BA4:BA23" si="23">I4/I$23</f>
        <v>-0.57860821280654873</v>
      </c>
      <c r="BB4">
        <f t="shared" ref="BB4:BB23" si="24">J4/J$23</f>
        <v>-0.74217483936930595</v>
      </c>
      <c r="BD4">
        <f t="shared" ref="BD4:BD23" si="25">N4/C$23</f>
        <v>-1.1234774954548681</v>
      </c>
      <c r="BE4">
        <f t="shared" ref="BE4:BE23" si="26">O4/D$23</f>
        <v>-0.67915453320683605</v>
      </c>
      <c r="BF4">
        <f t="shared" ref="BF4:BF23" si="27">P4/E$23</f>
        <v>-0.49647007736762722</v>
      </c>
      <c r="BG4">
        <f t="shared" ref="BG4:BG23" si="28">Q4/F$23</f>
        <v>-0.34893052530455027</v>
      </c>
      <c r="BH4">
        <f t="shared" ref="BH4:BH23" si="29">R4/G$23</f>
        <v>-0.34272019209680432</v>
      </c>
      <c r="BI4">
        <f t="shared" ref="BI4:BI23" si="30">S4/H$23</f>
        <v>-0.27649561387771593</v>
      </c>
      <c r="BJ4">
        <f t="shared" ref="BJ4:BJ23" si="31">T4/I$23</f>
        <v>-0.83301660119365151</v>
      </c>
      <c r="BK4">
        <f t="shared" ref="BK4:BK23" si="32">U4/J$23</f>
        <v>-0.33383617470714877</v>
      </c>
      <c r="BM4">
        <f t="shared" ref="BM4:BM23" si="33">AVERAGE(BD4:BK4)</f>
        <v>-0.5542626516511503</v>
      </c>
      <c r="BN4">
        <f t="shared" ref="BN4:BN23" si="34">STDEV(BD4:BK4)/SQRT(8)</f>
        <v>0.10634354032270678</v>
      </c>
      <c r="BP4">
        <f t="shared" ref="BP4:BP23" si="35">AVERAGE(AU4:BB4)</f>
        <v>-0.67012393510525059</v>
      </c>
      <c r="BQ4">
        <f t="shared" ref="BQ4:BQ23" si="36">STDEV(AU4:BB4)/SQRT(8)</f>
        <v>7.038322096390863E-2</v>
      </c>
    </row>
    <row r="5" spans="1:69">
      <c r="A5" s="1" t="s">
        <v>62</v>
      </c>
      <c r="C5">
        <v>-4.3014388084411603</v>
      </c>
      <c r="D5">
        <v>-9.4057407379150302</v>
      </c>
      <c r="E5">
        <v>-18.321681976318299</v>
      </c>
      <c r="F5">
        <v>-14.265698432922299</v>
      </c>
      <c r="G5">
        <v>-15.307074546813899</v>
      </c>
      <c r="H5">
        <v>-8.9847831726074201</v>
      </c>
      <c r="I5">
        <v>-12.190925598144499</v>
      </c>
      <c r="J5">
        <v>-40.7598876953125</v>
      </c>
      <c r="N5">
        <v>-5.9074521064758301</v>
      </c>
      <c r="O5">
        <v>-5.8552365303039497</v>
      </c>
      <c r="P5">
        <v>-17.850225448608398</v>
      </c>
      <c r="Q5">
        <v>-14.1539974212646</v>
      </c>
      <c r="R5">
        <v>-11.337534904479901</v>
      </c>
      <c r="S5">
        <v>-7.5617914199829102</v>
      </c>
      <c r="T5">
        <v>-10.9818725585937</v>
      </c>
      <c r="U5">
        <v>-13.8015737533569</v>
      </c>
      <c r="W5">
        <f t="shared" si="4"/>
        <v>-0.78967043531370518</v>
      </c>
      <c r="X5">
        <f t="shared" si="0"/>
        <v>-0.76276141479667114</v>
      </c>
      <c r="Y5">
        <f t="shared" si="0"/>
        <v>-0.77480406950801628</v>
      </c>
      <c r="Z5">
        <f t="shared" si="0"/>
        <v>-0.54378150514518819</v>
      </c>
      <c r="AA5">
        <f t="shared" si="0"/>
        <v>-1.3876850173950952</v>
      </c>
      <c r="AB5">
        <f t="shared" si="0"/>
        <v>-0.68458157026902466</v>
      </c>
      <c r="AC5">
        <f t="shared" si="0"/>
        <v>-1.3045936746284283</v>
      </c>
      <c r="AD5">
        <f t="shared" si="0"/>
        <v>-4.0381560882611707</v>
      </c>
      <c r="AF5">
        <f t="shared" si="5"/>
        <v>-1.0845069485496659</v>
      </c>
      <c r="AG5">
        <f t="shared" si="6"/>
        <v>-0.4748321928352241</v>
      </c>
      <c r="AH5">
        <f t="shared" si="7"/>
        <v>-0.75486668402463641</v>
      </c>
      <c r="AI5">
        <f t="shared" si="8"/>
        <v>-0.53952367335860796</v>
      </c>
      <c r="AJ5">
        <f t="shared" si="9"/>
        <v>-1.0278206507079062</v>
      </c>
      <c r="AK5">
        <f t="shared" si="10"/>
        <v>-0.57615892836693239</v>
      </c>
      <c r="AL5">
        <f t="shared" si="11"/>
        <v>-1.1752086714151924</v>
      </c>
      <c r="AM5">
        <f t="shared" si="12"/>
        <v>-1.3673469734832753</v>
      </c>
      <c r="AO5">
        <f t="shared" si="13"/>
        <v>-1.2857542219146625</v>
      </c>
      <c r="AP5">
        <f t="shared" si="14"/>
        <v>-0.87503309034267995</v>
      </c>
      <c r="AR5">
        <f t="shared" si="15"/>
        <v>0.51489481792193981</v>
      </c>
      <c r="AS5">
        <f t="shared" si="16"/>
        <v>0.14891941560402355</v>
      </c>
      <c r="AU5">
        <f t="shared" si="17"/>
        <v>-0.90996164466250751</v>
      </c>
      <c r="AV5">
        <f t="shared" si="18"/>
        <v>-0.90145290755172081</v>
      </c>
      <c r="AW5">
        <f t="shared" si="19"/>
        <v>-0.48525072569090655</v>
      </c>
      <c r="AX5">
        <f t="shared" si="20"/>
        <v>-0.31736863142967253</v>
      </c>
      <c r="AY5">
        <f t="shared" si="21"/>
        <v>-0.48919751110967852</v>
      </c>
      <c r="AZ5">
        <f t="shared" si="22"/>
        <v>-0.35286240856455547</v>
      </c>
      <c r="BA5">
        <f t="shared" si="23"/>
        <v>-0.65034359086232096</v>
      </c>
      <c r="BB5">
        <f t="shared" si="24"/>
        <v>-0.74749089418364556</v>
      </c>
      <c r="BD5">
        <f t="shared" si="25"/>
        <v>-1.2497108697733259</v>
      </c>
      <c r="BE5">
        <f t="shared" si="26"/>
        <v>-0.56117004941128834</v>
      </c>
      <c r="BF5">
        <f t="shared" si="27"/>
        <v>-0.47276417437434909</v>
      </c>
      <c r="BG5">
        <f t="shared" si="28"/>
        <v>-0.31488362185472585</v>
      </c>
      <c r="BH5">
        <f t="shared" si="29"/>
        <v>-0.36233532674243824</v>
      </c>
      <c r="BI5">
        <f t="shared" si="30"/>
        <v>-0.29697677531639494</v>
      </c>
      <c r="BJ5">
        <f t="shared" si="31"/>
        <v>-0.58584480535548888</v>
      </c>
      <c r="BK5">
        <f t="shared" si="32"/>
        <v>-0.25310547426323537</v>
      </c>
      <c r="BM5">
        <f t="shared" si="33"/>
        <v>-0.51209888713640583</v>
      </c>
      <c r="BN5">
        <f t="shared" si="34"/>
        <v>0.11402875512705272</v>
      </c>
      <c r="BP5">
        <f t="shared" si="35"/>
        <v>-0.60674103925687595</v>
      </c>
      <c r="BQ5">
        <f t="shared" si="36"/>
        <v>8.2079736043067286E-2</v>
      </c>
    </row>
    <row r="6" spans="1:69">
      <c r="A6" s="1" t="s">
        <v>63</v>
      </c>
      <c r="C6">
        <v>-3.9844906330108598</v>
      </c>
      <c r="D6">
        <v>-10.572395324706999</v>
      </c>
      <c r="E6">
        <v>-14.122732162475501</v>
      </c>
      <c r="F6">
        <v>-11.8445882797241</v>
      </c>
      <c r="G6">
        <v>-15.017351150512701</v>
      </c>
      <c r="H6">
        <v>-8.2516794204711896</v>
      </c>
      <c r="I6">
        <v>-9.0828037261962802</v>
      </c>
      <c r="J6">
        <v>-28.6092205047607</v>
      </c>
      <c r="N6">
        <v>-5.7199144363403303</v>
      </c>
      <c r="O6">
        <v>-8.1621580123901296</v>
      </c>
      <c r="P6">
        <v>-16.537456512451101</v>
      </c>
      <c r="Q6">
        <v>-16.318300247192301</v>
      </c>
      <c r="R6">
        <v>-7.0241570472717196</v>
      </c>
      <c r="S6">
        <v>-5.6206421852111799</v>
      </c>
      <c r="T6">
        <v>-8.5204181671142507</v>
      </c>
      <c r="U6">
        <v>-10.7498159408569</v>
      </c>
      <c r="W6">
        <f t="shared" si="4"/>
        <v>-0.73148418303626483</v>
      </c>
      <c r="X6">
        <f t="shared" si="0"/>
        <v>-0.85737162445440918</v>
      </c>
      <c r="Y6">
        <f t="shared" si="0"/>
        <v>-0.5972350336721981</v>
      </c>
      <c r="Z6">
        <f t="shared" si="0"/>
        <v>-0.45149335469683183</v>
      </c>
      <c r="AA6">
        <f t="shared" si="0"/>
        <v>-1.3614197232001519</v>
      </c>
      <c r="AB6">
        <f t="shared" si="0"/>
        <v>-0.62872387084922998</v>
      </c>
      <c r="AC6">
        <f t="shared" si="0"/>
        <v>-0.97198265986388288</v>
      </c>
      <c r="AD6">
        <f t="shared" si="0"/>
        <v>-2.8343674257716818</v>
      </c>
      <c r="AF6">
        <f t="shared" si="5"/>
        <v>-1.0500782468503647</v>
      </c>
      <c r="AG6">
        <f t="shared" si="6"/>
        <v>-0.66191269425790578</v>
      </c>
      <c r="AH6">
        <f t="shared" si="7"/>
        <v>-0.69935110879671325</v>
      </c>
      <c r="AI6">
        <f t="shared" si="8"/>
        <v>-0.62202281308224661</v>
      </c>
      <c r="AJ6">
        <f t="shared" si="9"/>
        <v>-0.6367851325554561</v>
      </c>
      <c r="AK6">
        <f t="shared" si="10"/>
        <v>-0.42825608355282635</v>
      </c>
      <c r="AL6">
        <f t="shared" si="11"/>
        <v>-0.91179981015537037</v>
      </c>
      <c r="AM6">
        <f t="shared" si="12"/>
        <v>-1.0650037854311969</v>
      </c>
      <c r="AO6">
        <f t="shared" si="13"/>
        <v>-1.0542597344430813</v>
      </c>
      <c r="AP6">
        <f t="shared" si="14"/>
        <v>-0.75940120933526001</v>
      </c>
      <c r="AR6">
        <f t="shared" si="15"/>
        <v>0.34501050955977564</v>
      </c>
      <c r="AS6">
        <f t="shared" si="16"/>
        <v>0.10110617526781565</v>
      </c>
      <c r="AU6">
        <f t="shared" si="17"/>
        <v>-0.84291182811708576</v>
      </c>
      <c r="AV6">
        <f t="shared" si="18"/>
        <v>-1.0132659160830721</v>
      </c>
      <c r="AW6">
        <f t="shared" si="19"/>
        <v>-0.37404131560833098</v>
      </c>
      <c r="AX6">
        <f t="shared" si="20"/>
        <v>-0.26350625522187859</v>
      </c>
      <c r="AY6">
        <f t="shared" si="21"/>
        <v>-0.47993826539637596</v>
      </c>
      <c r="AZ6">
        <f t="shared" si="22"/>
        <v>-0.32407097857265821</v>
      </c>
      <c r="BA6">
        <f t="shared" si="23"/>
        <v>-0.48453607093551743</v>
      </c>
      <c r="BB6">
        <f t="shared" si="24"/>
        <v>-0.52466120556706075</v>
      </c>
      <c r="BD6">
        <f t="shared" si="25"/>
        <v>-1.2100376129045345</v>
      </c>
      <c r="BE6">
        <f t="shared" si="26"/>
        <v>-0.78226705128134966</v>
      </c>
      <c r="BF6">
        <f t="shared" si="27"/>
        <v>-0.43799541898615979</v>
      </c>
      <c r="BG6">
        <f t="shared" si="28"/>
        <v>-0.36303281196229642</v>
      </c>
      <c r="BH6">
        <f t="shared" si="29"/>
        <v>-0.2244844457155965</v>
      </c>
      <c r="BI6">
        <f t="shared" si="30"/>
        <v>-0.22074136916290188</v>
      </c>
      <c r="BJ6">
        <f t="shared" si="31"/>
        <v>-0.45453475224990519</v>
      </c>
      <c r="BK6">
        <f t="shared" si="32"/>
        <v>-0.19713963860761136</v>
      </c>
      <c r="BM6">
        <f t="shared" si="33"/>
        <v>-0.48627913760879438</v>
      </c>
      <c r="BN6">
        <f t="shared" si="34"/>
        <v>0.12339051486838634</v>
      </c>
      <c r="BP6">
        <f t="shared" si="35"/>
        <v>-0.5383664794377474</v>
      </c>
      <c r="BQ6">
        <f t="shared" si="36"/>
        <v>9.1928758514241093E-2</v>
      </c>
    </row>
    <row r="7" spans="1:69">
      <c r="C7">
        <v>-3.46831774711608</v>
      </c>
      <c r="D7">
        <v>-7.5667767524719203</v>
      </c>
      <c r="E7">
        <v>-11.3271436691284</v>
      </c>
      <c r="F7">
        <v>-11.4676494598388</v>
      </c>
      <c r="G7">
        <v>-11.463405609130801</v>
      </c>
      <c r="H7">
        <v>-7.0753035545349103</v>
      </c>
      <c r="I7">
        <v>-6.9087281227111799</v>
      </c>
      <c r="J7">
        <v>-35.332748413085902</v>
      </c>
      <c r="N7">
        <v>-4.4071469306945801</v>
      </c>
      <c r="O7">
        <v>-4.9241919517517001</v>
      </c>
      <c r="P7">
        <v>-13.809628486633301</v>
      </c>
      <c r="Q7">
        <v>-13.556323051452599</v>
      </c>
      <c r="R7">
        <v>-8.0385684967040998</v>
      </c>
      <c r="S7">
        <v>-4.3555145263671804</v>
      </c>
      <c r="T7">
        <v>-6.7383699417114196</v>
      </c>
      <c r="U7">
        <v>-9.68933010101318</v>
      </c>
      <c r="W7">
        <f t="shared" si="4"/>
        <v>-0.63672368877983743</v>
      </c>
      <c r="X7">
        <f t="shared" si="0"/>
        <v>-0.61363006933629805</v>
      </c>
      <c r="Y7">
        <f t="shared" si="0"/>
        <v>-0.47901262679302481</v>
      </c>
      <c r="Z7">
        <f t="shared" si="0"/>
        <v>-0.437125158159616</v>
      </c>
      <c r="AA7">
        <f t="shared" si="0"/>
        <v>-1.0392316417786576</v>
      </c>
      <c r="AB7">
        <f t="shared" si="0"/>
        <v>-0.53909174260995341</v>
      </c>
      <c r="AC7">
        <f t="shared" si="0"/>
        <v>-0.73932720990343537</v>
      </c>
      <c r="AD7">
        <f t="shared" si="0"/>
        <v>-3.5004795446409327</v>
      </c>
      <c r="AF7">
        <f t="shared" si="5"/>
        <v>-0.8090766346422279</v>
      </c>
      <c r="AG7">
        <f t="shared" si="6"/>
        <v>-0.39932884867939672</v>
      </c>
      <c r="AH7">
        <f t="shared" si="7"/>
        <v>-0.58399421863490952</v>
      </c>
      <c r="AI7">
        <f t="shared" si="8"/>
        <v>-0.51674145418222128</v>
      </c>
      <c r="AJ7">
        <f t="shared" si="9"/>
        <v>-0.72874807201499903</v>
      </c>
      <c r="AK7">
        <f t="shared" si="10"/>
        <v>-0.33186165058279182</v>
      </c>
      <c r="AL7">
        <f t="shared" si="11"/>
        <v>-0.72109658388867903</v>
      </c>
      <c r="AM7">
        <f t="shared" si="12"/>
        <v>-0.95993952758310264</v>
      </c>
      <c r="AO7">
        <f t="shared" si="13"/>
        <v>-0.99807771025021952</v>
      </c>
      <c r="AP7">
        <f t="shared" si="14"/>
        <v>-0.63134837377604103</v>
      </c>
      <c r="AR7">
        <f t="shared" si="15"/>
        <v>0.45993172073257999</v>
      </c>
      <c r="AS7">
        <f t="shared" si="16"/>
        <v>9.5019312763136188E-2</v>
      </c>
      <c r="AU7">
        <f t="shared" si="17"/>
        <v>-0.73371638233804315</v>
      </c>
      <c r="AV7">
        <f t="shared" si="18"/>
        <v>-0.72520528625825287</v>
      </c>
      <c r="AW7">
        <f t="shared" si="19"/>
        <v>-0.30000000505162266</v>
      </c>
      <c r="AX7">
        <f t="shared" si="20"/>
        <v>-0.2551205068505521</v>
      </c>
      <c r="AY7">
        <f t="shared" si="21"/>
        <v>-0.36635801803126183</v>
      </c>
      <c r="AZ7">
        <f t="shared" si="22"/>
        <v>-0.2778707739091742</v>
      </c>
      <c r="BA7">
        <f t="shared" si="23"/>
        <v>-0.36855667926472685</v>
      </c>
      <c r="BB7">
        <f t="shared" si="24"/>
        <v>-0.64796321085793107</v>
      </c>
      <c r="BD7">
        <f t="shared" si="25"/>
        <v>-0.93232400783065095</v>
      </c>
      <c r="BE7">
        <f t="shared" si="26"/>
        <v>-0.47193807228343077</v>
      </c>
      <c r="BF7">
        <f t="shared" si="27"/>
        <v>-0.36574874803100377</v>
      </c>
      <c r="BG7">
        <f t="shared" si="28"/>
        <v>-0.30158717529939444</v>
      </c>
      <c r="BH7">
        <f t="shared" si="29"/>
        <v>-0.25690393611435292</v>
      </c>
      <c r="BI7">
        <f t="shared" si="30"/>
        <v>-0.17105558551457159</v>
      </c>
      <c r="BJ7">
        <f t="shared" si="31"/>
        <v>-0.35946866127362204</v>
      </c>
      <c r="BK7">
        <f t="shared" si="32"/>
        <v>-0.17769151071728256</v>
      </c>
      <c r="BM7">
        <f t="shared" si="33"/>
        <v>-0.37958971213303866</v>
      </c>
      <c r="BN7">
        <f t="shared" si="34"/>
        <v>8.6605160202475218E-2</v>
      </c>
      <c r="BP7">
        <f t="shared" si="35"/>
        <v>-0.45934885782019558</v>
      </c>
      <c r="BQ7">
        <f t="shared" si="36"/>
        <v>7.300423671092296E-2</v>
      </c>
    </row>
    <row r="8" spans="1:69">
      <c r="A8" s="1" t="s">
        <v>68</v>
      </c>
      <c r="C8">
        <v>-2.3544716835021902</v>
      </c>
      <c r="D8">
        <v>-5.0093641281127903</v>
      </c>
      <c r="E8">
        <v>-8.97706794738769</v>
      </c>
      <c r="F8">
        <v>-7.6765112876892001</v>
      </c>
      <c r="G8">
        <v>-7.7163109779357901</v>
      </c>
      <c r="H8">
        <v>-4.2963290214538503</v>
      </c>
      <c r="I8">
        <v>-10.805959701538001</v>
      </c>
      <c r="J8">
        <v>-22.707008361816399</v>
      </c>
      <c r="N8">
        <v>-3.2563445568084699</v>
      </c>
      <c r="O8">
        <v>-4.3448753356933496</v>
      </c>
      <c r="P8">
        <v>-13.5794687271118</v>
      </c>
      <c r="Q8">
        <v>-16.037574768066399</v>
      </c>
      <c r="R8">
        <v>-6.16318607330322</v>
      </c>
      <c r="S8">
        <v>-4.3748297691345197</v>
      </c>
      <c r="T8">
        <v>-6.1703419685363698</v>
      </c>
      <c r="U8">
        <v>-8.68225002288818</v>
      </c>
      <c r="W8">
        <f t="shared" si="4"/>
        <v>-0.43224064366470921</v>
      </c>
      <c r="X8">
        <f t="shared" si="0"/>
        <v>-0.40623591230710393</v>
      </c>
      <c r="Y8">
        <f t="shared" si="0"/>
        <v>-0.37963047207544875</v>
      </c>
      <c r="Z8">
        <f t="shared" si="0"/>
        <v>-0.29261412484720201</v>
      </c>
      <c r="AA8">
        <f t="shared" si="0"/>
        <v>-0.69953334981775306</v>
      </c>
      <c r="AB8">
        <f t="shared" si="0"/>
        <v>-0.32735210314994329</v>
      </c>
      <c r="AC8">
        <f t="shared" si="0"/>
        <v>-1.1563836200478368</v>
      </c>
      <c r="AD8">
        <f t="shared" si="0"/>
        <v>-2.2496245511739064</v>
      </c>
      <c r="AF8">
        <f t="shared" si="5"/>
        <v>-0.59780904442024307</v>
      </c>
      <c r="AG8">
        <f t="shared" si="6"/>
        <v>-0.35234899095286543</v>
      </c>
      <c r="AH8">
        <f t="shared" si="7"/>
        <v>-0.57426101190505008</v>
      </c>
      <c r="AI8">
        <f t="shared" si="8"/>
        <v>-0.61132208754192574</v>
      </c>
      <c r="AJ8">
        <f t="shared" si="9"/>
        <v>-0.55873256167823171</v>
      </c>
      <c r="AK8">
        <f t="shared" si="10"/>
        <v>-0.3333333454439551</v>
      </c>
      <c r="AL8">
        <f t="shared" si="11"/>
        <v>-0.66030991967271779</v>
      </c>
      <c r="AM8">
        <f t="shared" si="12"/>
        <v>-0.86016627552591673</v>
      </c>
      <c r="AO8">
        <f t="shared" si="13"/>
        <v>-0.7429518471354879</v>
      </c>
      <c r="AP8">
        <f t="shared" si="14"/>
        <v>-0.56853540464261321</v>
      </c>
      <c r="AR8">
        <f t="shared" si="15"/>
        <v>0.30049113794771765</v>
      </c>
      <c r="AS8">
        <f t="shared" si="16"/>
        <v>7.5279332224257228E-2</v>
      </c>
      <c r="AU8">
        <f t="shared" si="17"/>
        <v>-0.49808425060622663</v>
      </c>
      <c r="AV8">
        <f t="shared" si="18"/>
        <v>-0.48010103447456509</v>
      </c>
      <c r="AW8">
        <f t="shared" si="19"/>
        <v>-0.23775812404543262</v>
      </c>
      <c r="AX8">
        <f t="shared" si="20"/>
        <v>-0.17077915203267668</v>
      </c>
      <c r="AY8">
        <f t="shared" si="21"/>
        <v>-0.24660493511088219</v>
      </c>
      <c r="AZ8">
        <f t="shared" si="22"/>
        <v>-0.16873117329286114</v>
      </c>
      <c r="BA8">
        <f t="shared" si="23"/>
        <v>-0.57646046466573309</v>
      </c>
      <c r="BB8">
        <f t="shared" si="24"/>
        <v>-0.41642121566889478</v>
      </c>
      <c r="BD8">
        <f t="shared" si="25"/>
        <v>-0.68887383511915712</v>
      </c>
      <c r="BE8">
        <f t="shared" si="26"/>
        <v>-0.41641595419721761</v>
      </c>
      <c r="BF8">
        <f t="shared" si="27"/>
        <v>-0.35965295450740636</v>
      </c>
      <c r="BG8">
        <f t="shared" si="28"/>
        <v>-0.35678751934402425</v>
      </c>
      <c r="BH8">
        <f t="shared" si="29"/>
        <v>-0.19696874659784877</v>
      </c>
      <c r="BI8">
        <f t="shared" si="30"/>
        <v>-0.17181415953399498</v>
      </c>
      <c r="BJ8">
        <f t="shared" si="31"/>
        <v>-0.32916633936943995</v>
      </c>
      <c r="BK8">
        <f t="shared" si="32"/>
        <v>-0.15922278495092665</v>
      </c>
      <c r="BM8">
        <f t="shared" si="33"/>
        <v>-0.33486278670250191</v>
      </c>
      <c r="BN8">
        <f t="shared" si="34"/>
        <v>6.1171811420216347E-2</v>
      </c>
      <c r="BP8">
        <f t="shared" si="35"/>
        <v>-0.349367543737159</v>
      </c>
      <c r="BQ8">
        <f t="shared" si="36"/>
        <v>5.7136337954594642E-2</v>
      </c>
    </row>
    <row r="9" spans="1:69">
      <c r="C9">
        <v>-2.3816387653350799</v>
      </c>
      <c r="D9">
        <v>-3.1242616176605198</v>
      </c>
      <c r="E9">
        <v>-7.0168151855468697</v>
      </c>
      <c r="F9">
        <v>-6.9298815727233798</v>
      </c>
      <c r="G9">
        <v>-7.7356257438659597</v>
      </c>
      <c r="H9">
        <v>-2.4976675510406401</v>
      </c>
      <c r="I9">
        <v>-4.3723068237304599</v>
      </c>
      <c r="J9">
        <v>-15.435935020446699</v>
      </c>
      <c r="N9">
        <v>-2.5658631324768</v>
      </c>
      <c r="O9">
        <v>-5.2552299499511701</v>
      </c>
      <c r="P9">
        <v>-11.8063802719116</v>
      </c>
      <c r="Q9">
        <v>-10.2691192626953</v>
      </c>
      <c r="R9">
        <v>-5.7454876899719203</v>
      </c>
      <c r="S9">
        <v>-3.7181222438812198</v>
      </c>
      <c r="T9">
        <v>-4.8003921508789</v>
      </c>
      <c r="U9">
        <v>-6.31713819503784</v>
      </c>
      <c r="W9">
        <f t="shared" si="4"/>
        <v>-0.4372280542248877</v>
      </c>
      <c r="X9">
        <f t="shared" si="0"/>
        <v>-0.25336294908442575</v>
      </c>
      <c r="Y9">
        <f t="shared" si="0"/>
        <v>-0.2967335077518819</v>
      </c>
      <c r="Z9">
        <f t="shared" si="0"/>
        <v>-0.26415400898962405</v>
      </c>
      <c r="AA9">
        <f t="shared" si="0"/>
        <v>-0.70128435790318566</v>
      </c>
      <c r="AB9">
        <f t="shared" si="0"/>
        <v>-0.19030589177870869</v>
      </c>
      <c r="AC9">
        <f t="shared" si="0"/>
        <v>-0.46789587713025288</v>
      </c>
      <c r="AD9">
        <f t="shared" si="0"/>
        <v>-1.5292661119865916</v>
      </c>
      <c r="AF9">
        <f t="shared" si="5"/>
        <v>-0.47104849028705142</v>
      </c>
      <c r="AG9">
        <f t="shared" si="6"/>
        <v>-0.42617447614180731</v>
      </c>
      <c r="AH9">
        <f t="shared" si="7"/>
        <v>-0.49927902321741219</v>
      </c>
      <c r="AI9">
        <f t="shared" si="8"/>
        <v>-0.39143944864955288</v>
      </c>
      <c r="AJ9">
        <f t="shared" si="9"/>
        <v>-0.52086550964511502</v>
      </c>
      <c r="AK9">
        <f t="shared" si="10"/>
        <v>-0.28329653763138302</v>
      </c>
      <c r="AL9">
        <f t="shared" si="11"/>
        <v>-0.51370678832834094</v>
      </c>
      <c r="AM9">
        <f t="shared" si="12"/>
        <v>-0.62585035202667916</v>
      </c>
      <c r="AO9">
        <f t="shared" si="13"/>
        <v>-0.51752884485619477</v>
      </c>
      <c r="AP9">
        <f t="shared" si="14"/>
        <v>-0.46645757824091771</v>
      </c>
      <c r="AR9">
        <f t="shared" si="15"/>
        <v>0.19683915874816713</v>
      </c>
      <c r="AS9">
        <f t="shared" si="16"/>
        <v>4.5511538816854123E-2</v>
      </c>
      <c r="AU9">
        <f t="shared" si="17"/>
        <v>-0.50383139791350084</v>
      </c>
      <c r="AV9">
        <f t="shared" si="18"/>
        <v>-0.2994314640036127</v>
      </c>
      <c r="AW9">
        <f t="shared" si="19"/>
        <v>-0.18584072495236059</v>
      </c>
      <c r="AX9">
        <f t="shared" si="20"/>
        <v>-0.15416889968943484</v>
      </c>
      <c r="AY9">
        <f t="shared" si="21"/>
        <v>-0.24722221409464931</v>
      </c>
      <c r="AZ9">
        <f t="shared" si="22"/>
        <v>-9.8091736987122938E-2</v>
      </c>
      <c r="BA9">
        <f t="shared" si="23"/>
        <v>-0.23324740170094116</v>
      </c>
      <c r="BB9">
        <f t="shared" si="24"/>
        <v>-0.28307783763401489</v>
      </c>
      <c r="BD9">
        <f t="shared" si="25"/>
        <v>-0.54280373149226002</v>
      </c>
      <c r="BE9">
        <f t="shared" si="26"/>
        <v>-0.50366499037549406</v>
      </c>
      <c r="BF9">
        <f t="shared" si="27"/>
        <v>-0.31269261207202481</v>
      </c>
      <c r="BG9">
        <f t="shared" si="28"/>
        <v>-0.22845683593509666</v>
      </c>
      <c r="BH9">
        <f t="shared" si="29"/>
        <v>-0.18361955901172441</v>
      </c>
      <c r="BI9">
        <f t="shared" si="30"/>
        <v>-0.14602306423079026</v>
      </c>
      <c r="BJ9">
        <f t="shared" si="31"/>
        <v>-0.25608426889464808</v>
      </c>
      <c r="BK9">
        <f t="shared" si="32"/>
        <v>-0.11584927106247987</v>
      </c>
      <c r="BM9">
        <f t="shared" si="33"/>
        <v>-0.2861492916343148</v>
      </c>
      <c r="BN9">
        <f t="shared" si="34"/>
        <v>5.6263293076778152E-2</v>
      </c>
      <c r="BP9">
        <f t="shared" si="35"/>
        <v>-0.25061395962195471</v>
      </c>
      <c r="BQ9">
        <f t="shared" si="36"/>
        <v>4.3224801567075866E-2</v>
      </c>
    </row>
    <row r="10" spans="1:69">
      <c r="C10">
        <v>-2.12808012962341</v>
      </c>
      <c r="D10">
        <v>-2.2608051300048801</v>
      </c>
      <c r="E10">
        <v>-5.3795580863952601</v>
      </c>
      <c r="F10">
        <v>-5.0524344444274902</v>
      </c>
      <c r="G10">
        <v>-4.5969514846801696</v>
      </c>
      <c r="H10">
        <v>-2.48061871528625</v>
      </c>
      <c r="I10">
        <v>-3.5187811851501398</v>
      </c>
      <c r="J10">
        <v>-12.9961385726928</v>
      </c>
      <c r="N10">
        <v>-2.7107791900634699</v>
      </c>
      <c r="O10">
        <v>-4.3448753356933496</v>
      </c>
      <c r="P10">
        <v>-7.1349749565124503</v>
      </c>
      <c r="Q10">
        <v>-11.3739099502563</v>
      </c>
      <c r="R10">
        <v>-3.92125296592712</v>
      </c>
      <c r="S10">
        <v>-2.9841554164886399</v>
      </c>
      <c r="T10">
        <v>-3.50840759277343</v>
      </c>
      <c r="U10">
        <v>-4.23431348800659</v>
      </c>
      <c r="W10">
        <f t="shared" si="4"/>
        <v>-0.39067903489510997</v>
      </c>
      <c r="X10">
        <f t="shared" si="0"/>
        <v>-0.18334068178072643</v>
      </c>
      <c r="Y10">
        <f t="shared" si="0"/>
        <v>-0.22749567986614377</v>
      </c>
      <c r="Z10">
        <f t="shared" si="0"/>
        <v>-0.1925892671681389</v>
      </c>
      <c r="AA10">
        <f t="shared" si="0"/>
        <v>-0.41674329614541511</v>
      </c>
      <c r="AB10">
        <f t="shared" si="0"/>
        <v>-0.18900688227254916</v>
      </c>
      <c r="AC10">
        <f t="shared" si="0"/>
        <v>-0.37655710713607332</v>
      </c>
      <c r="AD10">
        <f t="shared" si="0"/>
        <v>-1.2875510475766268</v>
      </c>
      <c r="AF10">
        <f t="shared" si="5"/>
        <v>-0.49765259448907845</v>
      </c>
      <c r="AG10">
        <f t="shared" si="6"/>
        <v>-0.35234899095286543</v>
      </c>
      <c r="AH10">
        <f t="shared" si="7"/>
        <v>-0.30173035637716644</v>
      </c>
      <c r="AI10">
        <f t="shared" si="8"/>
        <v>-0.43355198493910924</v>
      </c>
      <c r="AJ10">
        <f t="shared" si="9"/>
        <v>-0.35548686808778635</v>
      </c>
      <c r="AK10">
        <f t="shared" si="10"/>
        <v>-0.22737307753568761</v>
      </c>
      <c r="AL10">
        <f t="shared" si="11"/>
        <v>-0.37544699265880271</v>
      </c>
      <c r="AM10">
        <f t="shared" si="12"/>
        <v>-0.41950112618113561</v>
      </c>
      <c r="AO10">
        <f t="shared" si="13"/>
        <v>-0.40799537460509794</v>
      </c>
      <c r="AP10">
        <f t="shared" si="14"/>
        <v>-0.37038649890270398</v>
      </c>
      <c r="AR10">
        <f t="shared" si="15"/>
        <v>0.16495787773802598</v>
      </c>
      <c r="AS10">
        <f t="shared" si="16"/>
        <v>3.7163057005894805E-2</v>
      </c>
      <c r="AU10">
        <f t="shared" si="17"/>
        <v>-0.45019152450235522</v>
      </c>
      <c r="AV10">
        <f t="shared" si="18"/>
        <v>-0.21667717776181344</v>
      </c>
      <c r="AW10">
        <f t="shared" si="19"/>
        <v>-0.14247788323658292</v>
      </c>
      <c r="AX10">
        <f t="shared" si="20"/>
        <v>-0.11240138101584839</v>
      </c>
      <c r="AY10">
        <f t="shared" si="21"/>
        <v>-0.14691358679412467</v>
      </c>
      <c r="AZ10">
        <f t="shared" si="22"/>
        <v>-9.7422172331867077E-2</v>
      </c>
      <c r="BA10">
        <f t="shared" si="23"/>
        <v>-0.18771476972655959</v>
      </c>
      <c r="BB10">
        <f t="shared" si="24"/>
        <v>-0.23833469108782412</v>
      </c>
      <c r="BD10">
        <f t="shared" si="25"/>
        <v>-0.57346046287265173</v>
      </c>
      <c r="BE10">
        <f t="shared" si="26"/>
        <v>-0.41641595419721761</v>
      </c>
      <c r="BF10">
        <f t="shared" si="27"/>
        <v>-0.18897019279721405</v>
      </c>
      <c r="BG10">
        <f t="shared" si="28"/>
        <v>-0.25303508635698341</v>
      </c>
      <c r="BH10">
        <f t="shared" si="29"/>
        <v>-0.12531899452742074</v>
      </c>
      <c r="BI10">
        <f t="shared" si="30"/>
        <v>-0.11719773839434368</v>
      </c>
      <c r="BJ10">
        <f t="shared" si="31"/>
        <v>-0.18716137455880971</v>
      </c>
      <c r="BK10">
        <f t="shared" si="32"/>
        <v>-7.7652588227516486E-2</v>
      </c>
      <c r="BM10">
        <f t="shared" si="33"/>
        <v>-0.24240154899151967</v>
      </c>
      <c r="BN10">
        <f t="shared" si="34"/>
        <v>6.0122941799191261E-2</v>
      </c>
      <c r="BP10">
        <f t="shared" si="35"/>
        <v>-0.19901664830712193</v>
      </c>
      <c r="BQ10">
        <f t="shared" si="36"/>
        <v>3.9823126072677364E-2</v>
      </c>
    </row>
    <row r="11" spans="1:69">
      <c r="C11">
        <v>-1.54851782321929</v>
      </c>
      <c r="D11">
        <v>-1.6412259340286199</v>
      </c>
      <c r="E11">
        <v>-3.4527184963226301</v>
      </c>
      <c r="F11">
        <v>-3.8781242370605402</v>
      </c>
      <c r="G11">
        <v>-2.3274481296539302</v>
      </c>
      <c r="H11">
        <v>-0.46884542703628501</v>
      </c>
      <c r="I11">
        <v>-2.2465445995330802</v>
      </c>
      <c r="J11">
        <v>-7.0375623703002903</v>
      </c>
      <c r="N11">
        <v>-1.68784356117248</v>
      </c>
      <c r="O11">
        <v>-3.6000392436981201</v>
      </c>
      <c r="P11">
        <v>-4.4412450790405202</v>
      </c>
      <c r="Q11">
        <v>-6.3842406272888104</v>
      </c>
      <c r="R11">
        <v>-2.67668151855468</v>
      </c>
      <c r="S11">
        <v>-2.7427189350128098</v>
      </c>
      <c r="T11">
        <v>-2.8958282470703098</v>
      </c>
      <c r="U11">
        <v>-3.6773681640625</v>
      </c>
      <c r="W11">
        <f t="shared" si="4"/>
        <v>-0.28428132957580232</v>
      </c>
      <c r="X11">
        <f t="shared" si="0"/>
        <v>-0.13309571785179344</v>
      </c>
      <c r="Y11">
        <f t="shared" si="0"/>
        <v>-0.14601172235574106</v>
      </c>
      <c r="Z11">
        <f t="shared" si="0"/>
        <v>-0.14782677796567026</v>
      </c>
      <c r="AA11">
        <f t="shared" si="0"/>
        <v>-0.2109981818150391</v>
      </c>
      <c r="AB11">
        <f t="shared" si="0"/>
        <v>-3.5722947620204691E-2</v>
      </c>
      <c r="AC11">
        <f t="shared" si="0"/>
        <v>-0.24041061121459018</v>
      </c>
      <c r="AD11">
        <f t="shared" si="0"/>
        <v>-0.69722408326002505</v>
      </c>
      <c r="AF11">
        <f t="shared" si="5"/>
        <v>-0.30985914691543121</v>
      </c>
      <c r="AG11">
        <f t="shared" si="6"/>
        <v>-0.2919462808258752</v>
      </c>
      <c r="AH11">
        <f t="shared" si="7"/>
        <v>-0.1878154399454611</v>
      </c>
      <c r="AI11">
        <f t="shared" si="8"/>
        <v>-0.24335520576436387</v>
      </c>
      <c r="AJ11">
        <f t="shared" si="9"/>
        <v>-0.24265844059731292</v>
      </c>
      <c r="AK11">
        <f t="shared" si="10"/>
        <v>-0.20897720059200547</v>
      </c>
      <c r="AL11">
        <f t="shared" si="11"/>
        <v>-0.30989272992636935</v>
      </c>
      <c r="AM11">
        <f t="shared" si="12"/>
        <v>-0.3643235416027546</v>
      </c>
      <c r="AO11">
        <f t="shared" si="13"/>
        <v>-0.23694642145735828</v>
      </c>
      <c r="AP11">
        <f t="shared" si="14"/>
        <v>-0.26985349827119676</v>
      </c>
      <c r="AR11">
        <f t="shared" si="15"/>
        <v>8.9804345528260263E-2</v>
      </c>
      <c r="AS11">
        <f t="shared" si="16"/>
        <v>2.6454364708036349E-2</v>
      </c>
      <c r="AU11">
        <f t="shared" si="17"/>
        <v>-0.32758616080754743</v>
      </c>
      <c r="AV11">
        <f t="shared" si="18"/>
        <v>-0.15729626527079313</v>
      </c>
      <c r="AW11">
        <f t="shared" si="19"/>
        <v>-9.144543378236536E-2</v>
      </c>
      <c r="AX11">
        <f t="shared" si="20"/>
        <v>-8.6276531599022502E-2</v>
      </c>
      <c r="AY11">
        <f t="shared" si="21"/>
        <v>-7.4382719492312774E-2</v>
      </c>
      <c r="AZ11">
        <f t="shared" si="22"/>
        <v>-1.8413123995344047E-2</v>
      </c>
      <c r="BA11">
        <f t="shared" si="23"/>
        <v>-0.11984536121810729</v>
      </c>
      <c r="BB11">
        <f t="shared" si="24"/>
        <v>-0.12906104718374664</v>
      </c>
      <c r="BD11">
        <f t="shared" si="25"/>
        <v>-0.35706027012252983</v>
      </c>
      <c r="BE11">
        <f t="shared" si="26"/>
        <v>-0.34503033136456046</v>
      </c>
      <c r="BF11">
        <f t="shared" si="27"/>
        <v>-0.11762661312215648</v>
      </c>
      <c r="BG11">
        <f t="shared" si="28"/>
        <v>-0.14203003940728262</v>
      </c>
      <c r="BH11">
        <f t="shared" si="29"/>
        <v>-8.554384006595013E-2</v>
      </c>
      <c r="BI11">
        <f t="shared" si="30"/>
        <v>-0.10771572233093439</v>
      </c>
      <c r="BJ11">
        <f t="shared" si="31"/>
        <v>-0.15448239147705797</v>
      </c>
      <c r="BK11">
        <f t="shared" si="32"/>
        <v>-6.7438831965026952E-2</v>
      </c>
      <c r="BM11">
        <f t="shared" si="33"/>
        <v>-0.17211600498193735</v>
      </c>
      <c r="BN11">
        <f t="shared" si="34"/>
        <v>4.0286561842802174E-2</v>
      </c>
      <c r="BP11">
        <f t="shared" si="35"/>
        <v>-0.12553833041865489</v>
      </c>
      <c r="BQ11">
        <f t="shared" si="36"/>
        <v>3.2368754899800199E-2</v>
      </c>
    </row>
    <row r="12" spans="1:69">
      <c r="C12">
        <v>-0.92367744445800803</v>
      </c>
      <c r="D12">
        <v>-1.0611944198608401</v>
      </c>
      <c r="E12">
        <v>-2.6173832416534402</v>
      </c>
      <c r="F12">
        <v>-1.2902917861938401</v>
      </c>
      <c r="G12">
        <v>0.424928218126297</v>
      </c>
      <c r="H12">
        <v>-5.1146768033504E-2</v>
      </c>
      <c r="I12">
        <v>-1.7795208692550599</v>
      </c>
      <c r="J12">
        <v>-2.74577641487121</v>
      </c>
      <c r="N12">
        <v>-1.6707946062087999</v>
      </c>
      <c r="O12">
        <v>-2.2241623401641801</v>
      </c>
      <c r="P12">
        <v>-2.44652104377746</v>
      </c>
      <c r="Q12">
        <v>-3.4864292144775302</v>
      </c>
      <c r="R12">
        <v>-1.7816127538680999</v>
      </c>
      <c r="S12">
        <v>-2.1342988014221098</v>
      </c>
      <c r="T12">
        <v>-2.0270800590515101</v>
      </c>
      <c r="U12">
        <v>-2.20489501953125</v>
      </c>
      <c r="W12">
        <f t="shared" si="4"/>
        <v>-0.16957134627214202</v>
      </c>
      <c r="X12">
        <f t="shared" si="0"/>
        <v>-8.6057885244965313E-2</v>
      </c>
      <c r="Y12">
        <f t="shared" si="0"/>
        <v>-0.11068629996505827</v>
      </c>
      <c r="Z12">
        <f t="shared" si="0"/>
        <v>-4.9183488132184691E-2</v>
      </c>
      <c r="AA12">
        <f t="shared" si="0"/>
        <v>3.8522483179844039E-2</v>
      </c>
      <c r="AB12">
        <f t="shared" si="0"/>
        <v>-3.8970483874682621E-3</v>
      </c>
      <c r="AC12">
        <f t="shared" si="0"/>
        <v>-0.1904327650275203</v>
      </c>
      <c r="AD12">
        <f t="shared" si="0"/>
        <v>-0.27202905536933664</v>
      </c>
      <c r="AF12">
        <f t="shared" si="5"/>
        <v>-0.30672925101608861</v>
      </c>
      <c r="AG12">
        <f t="shared" si="6"/>
        <v>-0.1803691235590201</v>
      </c>
      <c r="AH12">
        <f t="shared" si="7"/>
        <v>-0.1034607228367953</v>
      </c>
      <c r="AI12">
        <f t="shared" si="8"/>
        <v>-0.13289610282630832</v>
      </c>
      <c r="AJ12">
        <f t="shared" si="9"/>
        <v>-0.16151468510731071</v>
      </c>
      <c r="AK12">
        <f t="shared" si="10"/>
        <v>-0.16261957543454303</v>
      </c>
      <c r="AL12">
        <f t="shared" si="11"/>
        <v>-0.21692494156526768</v>
      </c>
      <c r="AM12">
        <f t="shared" si="12"/>
        <v>-0.2184429533676267</v>
      </c>
      <c r="AO12">
        <f t="shared" si="13"/>
        <v>-0.10541692565235393</v>
      </c>
      <c r="AP12">
        <f t="shared" si="14"/>
        <v>-0.18536966946412006</v>
      </c>
      <c r="AR12">
        <f t="shared" si="15"/>
        <v>4.588577792110398E-2</v>
      </c>
      <c r="AS12">
        <f t="shared" si="16"/>
        <v>2.7975452806071804E-2</v>
      </c>
      <c r="AU12">
        <f t="shared" si="17"/>
        <v>-0.1954023023289902</v>
      </c>
      <c r="AV12">
        <f t="shared" si="18"/>
        <v>-0.10170563083937066</v>
      </c>
      <c r="AW12">
        <f t="shared" si="19"/>
        <v>-6.9321534947784882E-2</v>
      </c>
      <c r="AX12">
        <f t="shared" si="20"/>
        <v>-2.8705088661081547E-2</v>
      </c>
      <c r="AY12">
        <f t="shared" si="21"/>
        <v>1.3580245269722234E-2</v>
      </c>
      <c r="AZ12">
        <f t="shared" si="22"/>
        <v>-2.0087042070885386E-3</v>
      </c>
      <c r="BA12">
        <f t="shared" si="23"/>
        <v>-9.4931265293089762E-2</v>
      </c>
      <c r="BB12">
        <f t="shared" si="24"/>
        <v>-5.0354477983914611E-2</v>
      </c>
      <c r="BD12">
        <f t="shared" si="25"/>
        <v>-0.35345359435904278</v>
      </c>
      <c r="BE12">
        <f t="shared" si="26"/>
        <v>-0.21316530662235569</v>
      </c>
      <c r="BF12">
        <f t="shared" si="27"/>
        <v>-6.4796240511410017E-2</v>
      </c>
      <c r="BG12">
        <f t="shared" si="28"/>
        <v>-7.7562502360320904E-2</v>
      </c>
      <c r="BH12">
        <f t="shared" si="29"/>
        <v>-5.6938412515600265E-2</v>
      </c>
      <c r="BI12">
        <f t="shared" si="30"/>
        <v>-8.3821033985808799E-2</v>
      </c>
      <c r="BJ12">
        <f t="shared" si="31"/>
        <v>-0.10813768929650545</v>
      </c>
      <c r="BK12">
        <f t="shared" si="32"/>
        <v>-4.0435316261188355E-2</v>
      </c>
      <c r="BM12">
        <f t="shared" si="33"/>
        <v>-0.12478876198902902</v>
      </c>
      <c r="BN12">
        <f t="shared" si="34"/>
        <v>3.7702365434809947E-2</v>
      </c>
      <c r="BP12">
        <f t="shared" si="35"/>
        <v>-6.610609487394975E-2</v>
      </c>
      <c r="BQ12">
        <f t="shared" si="36"/>
        <v>2.3502052617024486E-2</v>
      </c>
    </row>
    <row r="13" spans="1:69">
      <c r="C13">
        <v>1.8111316487193E-2</v>
      </c>
      <c r="D13">
        <v>-3.2956346869469001E-2</v>
      </c>
      <c r="E13">
        <v>-0.167066976428032</v>
      </c>
      <c r="F13">
        <v>1.1453152894973699</v>
      </c>
      <c r="G13">
        <v>2.1149837970733598</v>
      </c>
      <c r="H13">
        <v>1.41506075859069</v>
      </c>
      <c r="I13">
        <v>-0.85352593660354603</v>
      </c>
      <c r="J13">
        <v>1.5782176256179801</v>
      </c>
      <c r="N13">
        <v>-1.3553895950317301</v>
      </c>
      <c r="O13">
        <v>-1.2103580236434901</v>
      </c>
      <c r="P13">
        <v>-0.57113891839981101</v>
      </c>
      <c r="Q13">
        <v>-0.380337715148926</v>
      </c>
      <c r="R13">
        <v>-1.03998446464538</v>
      </c>
      <c r="S13">
        <v>-1.33272957801818</v>
      </c>
      <c r="T13">
        <v>-0.91329979896545399</v>
      </c>
      <c r="U13">
        <v>-0.831603944301605</v>
      </c>
      <c r="W13">
        <f t="shared" si="4"/>
        <v>3.3249272653791424E-3</v>
      </c>
      <c r="X13">
        <f t="shared" si="0"/>
        <v>-2.6726050042347139E-3</v>
      </c>
      <c r="Y13">
        <f t="shared" si="0"/>
        <v>-7.0650813273667864E-3</v>
      </c>
      <c r="Z13">
        <f t="shared" si="0"/>
        <v>4.3657257646171704E-2</v>
      </c>
      <c r="AA13">
        <f t="shared" si="0"/>
        <v>0.19173691996182138</v>
      </c>
      <c r="AB13">
        <f t="shared" si="0"/>
        <v>0.1078183521551766</v>
      </c>
      <c r="AC13">
        <f t="shared" si="0"/>
        <v>-9.1338801886689427E-2</v>
      </c>
      <c r="AD13">
        <f t="shared" si="0"/>
        <v>0.15635688599365935</v>
      </c>
      <c r="AF13">
        <f t="shared" si="5"/>
        <v>-0.24882629724453834</v>
      </c>
      <c r="AG13">
        <f t="shared" si="6"/>
        <v>-9.8154353202963174E-2</v>
      </c>
      <c r="AH13">
        <f t="shared" si="7"/>
        <v>-2.4152845726858531E-2</v>
      </c>
      <c r="AI13">
        <f t="shared" si="8"/>
        <v>-1.4497756011010674E-2</v>
      </c>
      <c r="AJ13">
        <f t="shared" si="9"/>
        <v>-9.4281298199625135E-2</v>
      </c>
      <c r="AK13">
        <f t="shared" si="10"/>
        <v>-0.10154525598850808</v>
      </c>
      <c r="AL13">
        <f t="shared" si="11"/>
        <v>-9.7735412391582038E-2</v>
      </c>
      <c r="AM13">
        <f t="shared" si="12"/>
        <v>-8.2388512839050979E-2</v>
      </c>
      <c r="AO13">
        <f t="shared" si="13"/>
        <v>5.0227231850489662E-2</v>
      </c>
      <c r="AP13">
        <f t="shared" si="14"/>
        <v>-9.5197716450517111E-2</v>
      </c>
      <c r="AR13">
        <f t="shared" si="15"/>
        <v>4.2416293024835947E-2</v>
      </c>
      <c r="AS13">
        <f t="shared" si="16"/>
        <v>3.1794872222328338E-2</v>
      </c>
      <c r="AU13">
        <f t="shared" si="17"/>
        <v>3.8314164333449847E-3</v>
      </c>
      <c r="AV13">
        <f t="shared" si="18"/>
        <v>-3.1585598131584672E-3</v>
      </c>
      <c r="AW13">
        <f t="shared" si="19"/>
        <v>-4.424777793625846E-3</v>
      </c>
      <c r="AX13">
        <f t="shared" si="20"/>
        <v>2.5479800213945775E-2</v>
      </c>
      <c r="AY13">
        <f t="shared" si="21"/>
        <v>6.7592589714077125E-2</v>
      </c>
      <c r="AZ13">
        <f t="shared" si="22"/>
        <v>5.5574156654533122E-2</v>
      </c>
      <c r="BA13">
        <f t="shared" si="23"/>
        <v>-4.5532647872886842E-2</v>
      </c>
      <c r="BB13">
        <f t="shared" si="24"/>
        <v>2.8942751584795045E-2</v>
      </c>
      <c r="BD13">
        <f t="shared" si="25"/>
        <v>-0.28673023143632481</v>
      </c>
      <c r="BE13">
        <f t="shared" si="26"/>
        <v>-0.11600157712127608</v>
      </c>
      <c r="BF13">
        <f t="shared" si="27"/>
        <v>-1.5126644757945937E-2</v>
      </c>
      <c r="BG13">
        <f t="shared" si="28"/>
        <v>-8.4613635081010642E-3</v>
      </c>
      <c r="BH13">
        <f t="shared" si="29"/>
        <v>-3.3236776246258433E-2</v>
      </c>
      <c r="BI13">
        <f t="shared" si="30"/>
        <v>-5.2340736535353066E-2</v>
      </c>
      <c r="BJ13">
        <f t="shared" si="31"/>
        <v>-4.872137607692658E-2</v>
      </c>
      <c r="BK13">
        <f t="shared" si="32"/>
        <v>-1.5250689123074816E-2</v>
      </c>
      <c r="BM13">
        <f t="shared" si="33"/>
        <v>-7.1983674350657598E-2</v>
      </c>
      <c r="BN13">
        <f t="shared" si="34"/>
        <v>3.2995778568167398E-2</v>
      </c>
      <c r="BP13">
        <f t="shared" si="35"/>
        <v>1.6038091140128111E-2</v>
      </c>
      <c r="BQ13">
        <f t="shared" si="36"/>
        <v>1.2820075045625103E-2</v>
      </c>
    </row>
    <row r="14" spans="1:69">
      <c r="C14">
        <v>0.41656038165092502</v>
      </c>
      <c r="D14">
        <v>0.68549203872680697</v>
      </c>
      <c r="E14">
        <v>1.89342617988586</v>
      </c>
      <c r="F14">
        <v>4.2260680198669398</v>
      </c>
      <c r="G14">
        <v>3.1193597316741899</v>
      </c>
      <c r="H14">
        <v>3.4183094501495299</v>
      </c>
      <c r="I14">
        <v>3.2208483666182001E-2</v>
      </c>
      <c r="J14">
        <v>5.59623050689697</v>
      </c>
      <c r="N14">
        <v>-0.23016050457954401</v>
      </c>
      <c r="O14">
        <v>0.14482913911342599</v>
      </c>
      <c r="P14">
        <v>1.1252290010452199</v>
      </c>
      <c r="Q14">
        <v>2.1643028259277299</v>
      </c>
      <c r="R14">
        <v>-0.110817976295948</v>
      </c>
      <c r="S14">
        <v>-0.164176851511002</v>
      </c>
      <c r="T14">
        <v>-0.91329979896545399</v>
      </c>
      <c r="U14">
        <v>0.572204530239105</v>
      </c>
      <c r="W14">
        <f t="shared" si="4"/>
        <v>7.6473345910955504E-2</v>
      </c>
      <c r="X14">
        <f t="shared" si="0"/>
        <v>5.5590186021544294E-2</v>
      </c>
      <c r="Y14">
        <f t="shared" si="0"/>
        <v>8.0070940614775307E-2</v>
      </c>
      <c r="Z14">
        <f t="shared" si="0"/>
        <v>0.16108973840255481</v>
      </c>
      <c r="AA14">
        <f t="shared" si="0"/>
        <v>0.28279007528651878</v>
      </c>
      <c r="AB14">
        <f t="shared" si="0"/>
        <v>0.26045276842999221</v>
      </c>
      <c r="AC14">
        <f t="shared" si="0"/>
        <v>3.4467427203943831E-3</v>
      </c>
      <c r="AD14">
        <f t="shared" si="0"/>
        <v>0.55442871829447615</v>
      </c>
      <c r="AF14">
        <f t="shared" si="5"/>
        <v>-4.2253523515592459E-2</v>
      </c>
      <c r="AG14">
        <f t="shared" si="6"/>
        <v>1.1744963223218569E-2</v>
      </c>
      <c r="AH14">
        <f t="shared" si="7"/>
        <v>4.7584714671129173E-2</v>
      </c>
      <c r="AI14">
        <f t="shared" si="8"/>
        <v>8.2499139723639731E-2</v>
      </c>
      <c r="AJ14">
        <f t="shared" si="9"/>
        <v>-1.0046364175834016E-2</v>
      </c>
      <c r="AK14">
        <f t="shared" si="10"/>
        <v>-1.2509199682401407E-2</v>
      </c>
      <c r="AL14">
        <f t="shared" si="11"/>
        <v>-9.7735412391582038E-2</v>
      </c>
      <c r="AM14">
        <f t="shared" si="12"/>
        <v>5.6689341854624306E-2</v>
      </c>
      <c r="AO14">
        <f t="shared" si="13"/>
        <v>0.18429281446015144</v>
      </c>
      <c r="AP14">
        <f t="shared" si="14"/>
        <v>4.4967074634002322E-3</v>
      </c>
      <c r="AR14">
        <f t="shared" si="15"/>
        <v>8.0142359771588026E-2</v>
      </c>
      <c r="AS14">
        <f t="shared" si="16"/>
        <v>2.610706326817128E-2</v>
      </c>
      <c r="AU14">
        <f t="shared" si="17"/>
        <v>8.8122599639092983E-2</v>
      </c>
      <c r="AV14">
        <f t="shared" si="18"/>
        <v>6.5698046398716209E-2</v>
      </c>
      <c r="AW14">
        <f t="shared" si="19"/>
        <v>5.0147493500834285E-2</v>
      </c>
      <c r="AX14">
        <f t="shared" si="20"/>
        <v>9.4017228115422208E-2</v>
      </c>
      <c r="AY14">
        <f t="shared" si="21"/>
        <v>9.9691355936356557E-2</v>
      </c>
      <c r="AZ14">
        <f t="shared" si="22"/>
        <v>0.13424841564080867</v>
      </c>
      <c r="BA14">
        <f t="shared" si="23"/>
        <v>1.7182108737406581E-3</v>
      </c>
      <c r="BB14">
        <f t="shared" si="24"/>
        <v>0.10262862785412639</v>
      </c>
      <c r="BD14">
        <f t="shared" si="25"/>
        <v>-4.8690040846926387E-2</v>
      </c>
      <c r="BE14">
        <f t="shared" si="26"/>
        <v>1.3880528093415318E-2</v>
      </c>
      <c r="BF14">
        <f t="shared" si="27"/>
        <v>2.9801750190370239E-2</v>
      </c>
      <c r="BG14">
        <f t="shared" si="28"/>
        <v>4.814919010757121E-2</v>
      </c>
      <c r="BH14">
        <f t="shared" si="29"/>
        <v>-3.541622406318853E-3</v>
      </c>
      <c r="BI14">
        <f t="shared" si="30"/>
        <v>-6.4477726553645361E-3</v>
      </c>
      <c r="BJ14">
        <f t="shared" si="31"/>
        <v>-4.872137607692658E-2</v>
      </c>
      <c r="BK14">
        <f t="shared" si="32"/>
        <v>1.0493593092346773E-2</v>
      </c>
      <c r="BM14">
        <f t="shared" si="33"/>
        <v>-6.3446881272910169E-4</v>
      </c>
      <c r="BN14">
        <f t="shared" si="34"/>
        <v>1.2177747855909722E-2</v>
      </c>
      <c r="BP14">
        <f t="shared" si="35"/>
        <v>7.9533997244887258E-2</v>
      </c>
      <c r="BQ14">
        <f t="shared" si="36"/>
        <v>1.4222199364656171E-2</v>
      </c>
    </row>
    <row r="15" spans="1:69">
      <c r="C15">
        <v>0.62484055757522605</v>
      </c>
      <c r="D15">
        <v>1.45667052268981</v>
      </c>
      <c r="E15">
        <v>4.5553607940673801</v>
      </c>
      <c r="F15">
        <v>7.8214879035949698</v>
      </c>
      <c r="G15">
        <v>4.1044206619262704</v>
      </c>
      <c r="H15">
        <v>5.1658244132995597</v>
      </c>
      <c r="I15">
        <v>0.89378648996353105</v>
      </c>
      <c r="J15">
        <v>9.7994432449340803</v>
      </c>
      <c r="N15">
        <v>9.3769080936908999E-2</v>
      </c>
      <c r="O15">
        <v>1.2310481071472099</v>
      </c>
      <c r="P15">
        <v>3.5802741050720202</v>
      </c>
      <c r="Q15">
        <v>5.5601754188537598</v>
      </c>
      <c r="R15">
        <v>0.64785921573638905</v>
      </c>
      <c r="S15">
        <v>0.54081773757934604</v>
      </c>
      <c r="T15">
        <v>0.33413401246070901</v>
      </c>
      <c r="U15">
        <v>1.52587878704071</v>
      </c>
      <c r="W15">
        <f t="shared" si="4"/>
        <v>0.11471001613083544</v>
      </c>
      <c r="X15">
        <f t="shared" si="0"/>
        <v>0.11812914046212396</v>
      </c>
      <c r="Y15">
        <f t="shared" si="0"/>
        <v>0.19264126982897897</v>
      </c>
      <c r="Z15">
        <f t="shared" si="0"/>
        <v>0.29814035987724852</v>
      </c>
      <c r="AA15">
        <f t="shared" si="0"/>
        <v>0.37209220091160189</v>
      </c>
      <c r="AB15">
        <f t="shared" si="0"/>
        <v>0.3936019512827475</v>
      </c>
      <c r="AC15">
        <f t="shared" si="0"/>
        <v>9.5647224805657211E-2</v>
      </c>
      <c r="AD15">
        <f t="shared" si="0"/>
        <v>0.97084863670149935</v>
      </c>
      <c r="AF15">
        <f t="shared" si="5"/>
        <v>1.7214395987013815E-2</v>
      </c>
      <c r="AG15">
        <f t="shared" si="6"/>
        <v>9.9832221837162505E-2</v>
      </c>
      <c r="AH15">
        <f t="shared" si="7"/>
        <v>0.15140591077552387</v>
      </c>
      <c r="AI15">
        <f t="shared" si="8"/>
        <v>0.21194339501513018</v>
      </c>
      <c r="AJ15">
        <f t="shared" si="9"/>
        <v>5.8732615713683309E-2</v>
      </c>
      <c r="AK15">
        <f t="shared" si="10"/>
        <v>4.1206765807122604E-2</v>
      </c>
      <c r="AL15">
        <f t="shared" si="11"/>
        <v>3.5756851735753707E-2</v>
      </c>
      <c r="AM15">
        <f t="shared" si="12"/>
        <v>0.15117158221575841</v>
      </c>
      <c r="AO15">
        <f t="shared" si="13"/>
        <v>0.31947635000008662</v>
      </c>
      <c r="AP15">
        <f t="shared" si="14"/>
        <v>9.590796738589355E-2</v>
      </c>
      <c r="AR15">
        <f t="shared" si="15"/>
        <v>0.12891422153754584</v>
      </c>
      <c r="AS15">
        <f t="shared" si="16"/>
        <v>3.1075379414863973E-2</v>
      </c>
      <c r="AU15">
        <f t="shared" si="17"/>
        <v>0.13218389630632557</v>
      </c>
      <c r="AV15">
        <f t="shared" si="18"/>
        <v>0.13960834288471927</v>
      </c>
      <c r="AW15">
        <f t="shared" si="19"/>
        <v>0.12064897392948275</v>
      </c>
      <c r="AX15">
        <f t="shared" si="20"/>
        <v>0.1740044431318587</v>
      </c>
      <c r="AY15">
        <f t="shared" si="21"/>
        <v>0.13117283555526948</v>
      </c>
      <c r="AZ15">
        <f t="shared" si="22"/>
        <v>0.20287915798077885</v>
      </c>
      <c r="BA15">
        <f t="shared" si="23"/>
        <v>4.7680408732507042E-2</v>
      </c>
      <c r="BB15">
        <f t="shared" si="24"/>
        <v>0.17971086300367936</v>
      </c>
      <c r="BD15">
        <f t="shared" si="25"/>
        <v>1.9836680447574168E-2</v>
      </c>
      <c r="BE15">
        <f t="shared" si="26"/>
        <v>0.11798452949596065</v>
      </c>
      <c r="BF15">
        <f t="shared" si="27"/>
        <v>9.4823750892748082E-2</v>
      </c>
      <c r="BG15">
        <f t="shared" si="28"/>
        <v>0.1236970816036691</v>
      </c>
      <c r="BH15">
        <f t="shared" si="29"/>
        <v>2.0704878317436406E-2</v>
      </c>
      <c r="BI15">
        <f t="shared" si="30"/>
        <v>2.123971673111627E-2</v>
      </c>
      <c r="BJ15">
        <f t="shared" si="31"/>
        <v>1.7824890468202605E-2</v>
      </c>
      <c r="BK15">
        <f t="shared" si="32"/>
        <v>2.7982915641646549E-2</v>
      </c>
      <c r="BM15">
        <f t="shared" si="33"/>
        <v>5.5511805449794234E-2</v>
      </c>
      <c r="BN15">
        <f t="shared" si="34"/>
        <v>1.686842904278343E-2</v>
      </c>
      <c r="BP15">
        <f t="shared" si="35"/>
        <v>0.14098611519057763</v>
      </c>
      <c r="BQ15">
        <f t="shared" si="36"/>
        <v>1.6752290228494112E-2</v>
      </c>
    </row>
    <row r="16" spans="1:69">
      <c r="C16">
        <v>0.60672926902770996</v>
      </c>
      <c r="D16">
        <v>2.7485594749450599</v>
      </c>
      <c r="E16">
        <v>7.2841219902038503</v>
      </c>
      <c r="F16">
        <v>12.438992500305099</v>
      </c>
      <c r="G16">
        <v>7.9770622253417898</v>
      </c>
      <c r="H16">
        <v>7.6975893974304199</v>
      </c>
      <c r="I16">
        <v>2.1257624626159601</v>
      </c>
      <c r="J16">
        <v>13.4873189926147</v>
      </c>
      <c r="N16">
        <v>0.51146775484085105</v>
      </c>
      <c r="O16">
        <v>2.3276119232177699</v>
      </c>
      <c r="P16">
        <v>5.3618869781494096</v>
      </c>
      <c r="Q16">
        <v>8.4398756027221609</v>
      </c>
      <c r="R16">
        <v>1.57702553272247</v>
      </c>
      <c r="S16">
        <v>0.60841995477676403</v>
      </c>
      <c r="T16">
        <v>1.55929219722747</v>
      </c>
      <c r="U16">
        <v>1.58691394329071</v>
      </c>
      <c r="W16">
        <f t="shared" si="4"/>
        <v>0.11138509399470206</v>
      </c>
      <c r="X16">
        <f t="shared" si="0"/>
        <v>0.22289526919563163</v>
      </c>
      <c r="Y16">
        <f t="shared" si="0"/>
        <v>0.30803762275197377</v>
      </c>
      <c r="Z16">
        <f t="shared" si="0"/>
        <v>0.47415092195524583</v>
      </c>
      <c r="AA16">
        <f t="shared" si="0"/>
        <v>0.72317213188455254</v>
      </c>
      <c r="AB16">
        <f t="shared" si="0"/>
        <v>0.5865058439078441</v>
      </c>
      <c r="AC16">
        <f t="shared" si="0"/>
        <v>0.22748529142967058</v>
      </c>
      <c r="AD16">
        <f t="shared" si="0"/>
        <v>1.3362131836936113</v>
      </c>
      <c r="AF16">
        <f t="shared" si="5"/>
        <v>9.3896712844432684E-2</v>
      </c>
      <c r="AG16">
        <f t="shared" si="6"/>
        <v>0.1887583990588223</v>
      </c>
      <c r="AH16">
        <f t="shared" si="7"/>
        <v>0.22674838785445517</v>
      </c>
      <c r="AI16">
        <f t="shared" si="8"/>
        <v>0.32171213208144828</v>
      </c>
      <c r="AJ16">
        <f t="shared" si="9"/>
        <v>0.14296753420228159</v>
      </c>
      <c r="AK16">
        <f t="shared" si="10"/>
        <v>4.6357611533012912E-2</v>
      </c>
      <c r="AL16">
        <f t="shared" si="11"/>
        <v>0.1668653229833541</v>
      </c>
      <c r="AM16">
        <f t="shared" si="12"/>
        <v>0.15721844597679999</v>
      </c>
      <c r="AO16">
        <f t="shared" si="13"/>
        <v>0.49873066985165398</v>
      </c>
      <c r="AP16">
        <f t="shared" si="14"/>
        <v>0.16806556831682587</v>
      </c>
      <c r="AR16">
        <f t="shared" si="15"/>
        <v>0.17696805466170787</v>
      </c>
      <c r="AS16">
        <f t="shared" si="16"/>
        <v>3.7241294647048194E-2</v>
      </c>
      <c r="AU16">
        <f t="shared" si="17"/>
        <v>0.12835248578356898</v>
      </c>
      <c r="AV16">
        <f t="shared" si="18"/>
        <v>0.26342390241316455</v>
      </c>
      <c r="AW16">
        <f t="shared" si="19"/>
        <v>0.19292035995036869</v>
      </c>
      <c r="AX16">
        <f t="shared" si="20"/>
        <v>0.27672995085015983</v>
      </c>
      <c r="AY16">
        <f t="shared" si="21"/>
        <v>0.25493826234853584</v>
      </c>
      <c r="AZ16">
        <f t="shared" si="22"/>
        <v>0.30231001491492132</v>
      </c>
      <c r="BA16">
        <f t="shared" si="23"/>
        <v>0.11340205320163807</v>
      </c>
      <c r="BB16">
        <f t="shared" si="24"/>
        <v>0.24734239233659727</v>
      </c>
      <c r="BD16">
        <f t="shared" si="25"/>
        <v>0.1082000837658057</v>
      </c>
      <c r="BE16">
        <f t="shared" si="26"/>
        <v>0.22307998852005634</v>
      </c>
      <c r="BF16">
        <f t="shared" si="27"/>
        <v>0.14200986299089013</v>
      </c>
      <c r="BG16">
        <f t="shared" si="28"/>
        <v>0.18776169859942279</v>
      </c>
      <c r="BH16">
        <f t="shared" si="29"/>
        <v>5.040002668078903E-2</v>
      </c>
      <c r="BI16">
        <f t="shared" si="30"/>
        <v>2.3894681322505794E-2</v>
      </c>
      <c r="BJ16">
        <f t="shared" si="31"/>
        <v>8.3182829604247374E-2</v>
      </c>
      <c r="BK16">
        <f t="shared" si="32"/>
        <v>2.910223235475903E-2</v>
      </c>
      <c r="BM16">
        <f t="shared" si="33"/>
        <v>0.10595392547980953</v>
      </c>
      <c r="BN16">
        <f t="shared" si="34"/>
        <v>2.6035951452458503E-2</v>
      </c>
      <c r="BP16">
        <f t="shared" si="35"/>
        <v>0.22242742772486934</v>
      </c>
      <c r="BQ16">
        <f t="shared" si="36"/>
        <v>2.4747188354071813E-2</v>
      </c>
    </row>
    <row r="17" spans="3:69">
      <c r="C17">
        <v>1.56662940979003</v>
      </c>
      <c r="D17">
        <v>3.5263292789459202</v>
      </c>
      <c r="E17">
        <v>11.204627990722599</v>
      </c>
      <c r="F17">
        <v>17.6581516265869</v>
      </c>
      <c r="G17">
        <v>10.3624553680419</v>
      </c>
      <c r="H17">
        <v>9.0700283050537092</v>
      </c>
      <c r="I17">
        <v>4.4528284072875897</v>
      </c>
      <c r="J17">
        <v>18.8902988433837</v>
      </c>
      <c r="N17">
        <v>1.82423508167266</v>
      </c>
      <c r="O17">
        <v>3.8172831535339302</v>
      </c>
      <c r="P17">
        <v>7.4844779968261701</v>
      </c>
      <c r="Q17">
        <v>11.736136436462401</v>
      </c>
      <c r="R17">
        <v>2.3271782398223801</v>
      </c>
      <c r="S17">
        <v>1.4293041229248</v>
      </c>
      <c r="T17">
        <v>2.23869800567627</v>
      </c>
      <c r="U17">
        <v>2.50244116783142</v>
      </c>
      <c r="W17">
        <f t="shared" si="4"/>
        <v>0.28760630642389123</v>
      </c>
      <c r="X17">
        <f t="shared" si="0"/>
        <v>0.2859687487456678</v>
      </c>
      <c r="Y17">
        <f t="shared" si="0"/>
        <v>0.47383157156403188</v>
      </c>
      <c r="Z17">
        <f t="shared" si="0"/>
        <v>0.67309541938917816</v>
      </c>
      <c r="AA17">
        <f t="shared" si="0"/>
        <v>0.93942340279842829</v>
      </c>
      <c r="AB17">
        <f t="shared" si="0"/>
        <v>0.69107669046355413</v>
      </c>
      <c r="AC17">
        <f t="shared" si="0"/>
        <v>0.47651277399620406</v>
      </c>
      <c r="AD17">
        <f t="shared" si="0"/>
        <v>1.8714962085691782</v>
      </c>
      <c r="AF17">
        <f t="shared" si="5"/>
        <v>0.33489829222539486</v>
      </c>
      <c r="AG17">
        <f t="shared" si="6"/>
        <v>0.30956374197429454</v>
      </c>
      <c r="AH17">
        <f t="shared" si="7"/>
        <v>0.31651046107991765</v>
      </c>
      <c r="AI17">
        <f t="shared" si="8"/>
        <v>0.44735937507838452</v>
      </c>
      <c r="AJ17">
        <f t="shared" si="9"/>
        <v>0.21097371456138825</v>
      </c>
      <c r="AK17">
        <f t="shared" si="10"/>
        <v>0.10890360313279471</v>
      </c>
      <c r="AL17">
        <f t="shared" si="11"/>
        <v>0.23957091970547859</v>
      </c>
      <c r="AM17">
        <f t="shared" si="12"/>
        <v>0.24792139058214271</v>
      </c>
      <c r="AO17">
        <f t="shared" si="13"/>
        <v>0.71237639024376676</v>
      </c>
      <c r="AP17">
        <f t="shared" si="14"/>
        <v>0.27696268729247447</v>
      </c>
      <c r="AR17">
        <f t="shared" si="15"/>
        <v>0.23126324813642737</v>
      </c>
      <c r="AS17">
        <f t="shared" si="16"/>
        <v>4.4676092102361474E-2</v>
      </c>
      <c r="AU17">
        <f t="shared" si="17"/>
        <v>0.33141763437658112</v>
      </c>
      <c r="AV17">
        <f t="shared" si="18"/>
        <v>0.33796591571746976</v>
      </c>
      <c r="AW17">
        <f t="shared" si="19"/>
        <v>0.29675517076556907</v>
      </c>
      <c r="AX17">
        <f t="shared" si="20"/>
        <v>0.39284045163707648</v>
      </c>
      <c r="AY17">
        <f t="shared" si="21"/>
        <v>0.33117284165094596</v>
      </c>
      <c r="AZ17">
        <f t="shared" si="22"/>
        <v>0.35621026929480754</v>
      </c>
      <c r="BA17">
        <f t="shared" si="23"/>
        <v>0.23754294885778993</v>
      </c>
      <c r="BB17">
        <f t="shared" si="24"/>
        <v>0.34642701862647785</v>
      </c>
      <c r="BD17">
        <f t="shared" si="25"/>
        <v>0.38591365101192149</v>
      </c>
      <c r="BE17">
        <f t="shared" si="26"/>
        <v>0.36585114278454495</v>
      </c>
      <c r="BF17">
        <f t="shared" si="27"/>
        <v>0.19822679948663388</v>
      </c>
      <c r="BG17">
        <f t="shared" si="28"/>
        <v>0.26109352981387768</v>
      </c>
      <c r="BH17">
        <f t="shared" si="29"/>
        <v>7.4374094105831234E-2</v>
      </c>
      <c r="BI17">
        <f t="shared" si="30"/>
        <v>5.6133541088018345E-2</v>
      </c>
      <c r="BJ17">
        <f t="shared" si="31"/>
        <v>0.11942677265534445</v>
      </c>
      <c r="BK17">
        <f t="shared" si="32"/>
        <v>4.5891980865280776E-2</v>
      </c>
      <c r="BM17">
        <f t="shared" si="33"/>
        <v>0.18836393897643161</v>
      </c>
      <c r="BN17">
        <f t="shared" si="34"/>
        <v>4.8447987620287923E-2</v>
      </c>
      <c r="BP17">
        <f t="shared" si="35"/>
        <v>0.32879153136583977</v>
      </c>
      <c r="BQ17">
        <f t="shared" si="36"/>
        <v>1.6154626925996802E-2</v>
      </c>
    </row>
    <row r="18" spans="3:69">
      <c r="C18">
        <v>2.2276926040649401</v>
      </c>
      <c r="D18">
        <v>4.5941143035888601</v>
      </c>
      <c r="E18">
        <v>15.3367519378662</v>
      </c>
      <c r="F18">
        <v>19.760311126708899</v>
      </c>
      <c r="G18">
        <v>12.921682357788001</v>
      </c>
      <c r="H18">
        <v>13.119147300720201</v>
      </c>
      <c r="I18">
        <v>5.7089605331420898</v>
      </c>
      <c r="J18">
        <v>22.892206192016602</v>
      </c>
      <c r="N18">
        <v>1.11670470237731</v>
      </c>
      <c r="O18">
        <v>6.4035186767578098</v>
      </c>
      <c r="P18">
        <v>9.35133552551269</v>
      </c>
      <c r="Q18">
        <v>15.621013641357401</v>
      </c>
      <c r="R18">
        <v>3.1710999011993399</v>
      </c>
      <c r="S18">
        <v>3.9595587253570499</v>
      </c>
      <c r="T18">
        <v>3.1074466705322199</v>
      </c>
      <c r="U18">
        <v>3.97491431236267</v>
      </c>
      <c r="W18">
        <f t="shared" si="4"/>
        <v>0.40896617776938587</v>
      </c>
      <c r="X18">
        <f t="shared" si="0"/>
        <v>0.37256110109620577</v>
      </c>
      <c r="Y18">
        <f t="shared" si="0"/>
        <v>0.64857461393844928</v>
      </c>
      <c r="Z18">
        <f t="shared" si="0"/>
        <v>0.75322577279644787</v>
      </c>
      <c r="AA18">
        <f t="shared" si="0"/>
        <v>1.1714338329379368</v>
      </c>
      <c r="AB18">
        <f t="shared" si="0"/>
        <v>0.99959301044671867</v>
      </c>
      <c r="AC18">
        <f t="shared" si="0"/>
        <v>0.61093587523609383</v>
      </c>
      <c r="AD18">
        <f t="shared" si="0"/>
        <v>2.2679724365053398</v>
      </c>
      <c r="AF18">
        <f t="shared" si="5"/>
        <v>0.20500784219286067</v>
      </c>
      <c r="AG18">
        <f t="shared" si="6"/>
        <v>0.51929530078068153</v>
      </c>
      <c r="AH18">
        <f t="shared" si="7"/>
        <v>0.39545784223671332</v>
      </c>
      <c r="AI18">
        <f t="shared" si="8"/>
        <v>0.59544356343517479</v>
      </c>
      <c r="AJ18">
        <f t="shared" si="9"/>
        <v>0.28748065530740707</v>
      </c>
      <c r="AK18">
        <f t="shared" si="10"/>
        <v>0.30169241457506513</v>
      </c>
      <c r="AL18">
        <f t="shared" si="11"/>
        <v>0.3325387590945949</v>
      </c>
      <c r="AM18">
        <f t="shared" si="12"/>
        <v>0.39380197881727058</v>
      </c>
      <c r="AO18">
        <f t="shared" si="13"/>
        <v>0.90415785259082226</v>
      </c>
      <c r="AP18">
        <f t="shared" si="14"/>
        <v>0.37883979455497097</v>
      </c>
      <c r="AR18">
        <f t="shared" si="15"/>
        <v>0.27476883021033288</v>
      </c>
      <c r="AS18">
        <f t="shared" si="16"/>
        <v>5.7022429796760594E-2</v>
      </c>
      <c r="AU18">
        <f t="shared" si="17"/>
        <v>0.47126436433767677</v>
      </c>
      <c r="AV18">
        <f t="shared" si="18"/>
        <v>0.44030319482452007</v>
      </c>
      <c r="AW18">
        <f t="shared" si="19"/>
        <v>0.40619469419949394</v>
      </c>
      <c r="AX18">
        <f t="shared" si="20"/>
        <v>0.43960714075065938</v>
      </c>
      <c r="AY18">
        <f t="shared" si="21"/>
        <v>0.41296296228566248</v>
      </c>
      <c r="AZ18">
        <f t="shared" si="22"/>
        <v>0.51523268017851209</v>
      </c>
      <c r="BA18">
        <f t="shared" si="23"/>
        <v>0.30455324030359071</v>
      </c>
      <c r="BB18">
        <f t="shared" si="24"/>
        <v>0.41981753738430377</v>
      </c>
      <c r="BD18">
        <f t="shared" si="25"/>
        <v>0.23623687162153736</v>
      </c>
      <c r="BE18">
        <f t="shared" si="26"/>
        <v>0.61371780177354307</v>
      </c>
      <c r="BF18">
        <f t="shared" si="27"/>
        <v>0.24767062084144073</v>
      </c>
      <c r="BG18">
        <f t="shared" si="28"/>
        <v>0.34752029451713889</v>
      </c>
      <c r="BH18">
        <f t="shared" si="29"/>
        <v>0.10134491567297943</v>
      </c>
      <c r="BI18">
        <f t="shared" si="30"/>
        <v>0.15550508029419954</v>
      </c>
      <c r="BJ18">
        <f t="shared" si="31"/>
        <v>0.16577150027350482</v>
      </c>
      <c r="BK18">
        <f t="shared" si="32"/>
        <v>7.2895496569119367E-2</v>
      </c>
      <c r="BM18">
        <f t="shared" si="33"/>
        <v>0.24258282269543288</v>
      </c>
      <c r="BN18">
        <f t="shared" si="34"/>
        <v>6.1389222235568579E-2</v>
      </c>
      <c r="BP18">
        <f t="shared" si="35"/>
        <v>0.42624197678305237</v>
      </c>
      <c r="BQ18">
        <f t="shared" si="36"/>
        <v>2.144359457523369E-2</v>
      </c>
    </row>
    <row r="19" spans="3:69">
      <c r="C19">
        <v>3.1513698101043701</v>
      </c>
      <c r="D19">
        <v>6.1892018318176198</v>
      </c>
      <c r="E19">
        <v>18.4998874664306</v>
      </c>
      <c r="F19">
        <v>21.7827339172363</v>
      </c>
      <c r="G19">
        <v>15.1139259338378</v>
      </c>
      <c r="H19">
        <v>15.003053665161101</v>
      </c>
      <c r="I19">
        <v>7.3354911804199201</v>
      </c>
      <c r="J19">
        <v>26.056694030761701</v>
      </c>
      <c r="N19">
        <v>2.1907868385314901</v>
      </c>
      <c r="O19">
        <v>5.4621286392211896</v>
      </c>
      <c r="P19">
        <v>10.2805023193359</v>
      </c>
      <c r="Q19">
        <v>15.5666799545288</v>
      </c>
      <c r="R19">
        <v>3.35863804817199</v>
      </c>
      <c r="S19">
        <v>5.0798244476318297</v>
      </c>
      <c r="T19">
        <v>4.2880535125732404</v>
      </c>
      <c r="U19">
        <v>3.9520263671875</v>
      </c>
      <c r="W19">
        <f t="shared" si="4"/>
        <v>0.57853748027196361</v>
      </c>
      <c r="X19">
        <f t="shared" ref="X19:X23" si="37">D19/O$23</f>
        <v>0.50191521085300872</v>
      </c>
      <c r="Y19">
        <f t="shared" ref="Y19:Y23" si="38">E19/P$23</f>
        <v>0.78234018650459713</v>
      </c>
      <c r="Z19">
        <f t="shared" ref="Z19:Z23" si="39">F19/Q$23</f>
        <v>0.83031671329571632</v>
      </c>
      <c r="AA19">
        <f t="shared" ref="AA19:AA23" si="40">G19/R$23</f>
        <v>1.3701748500840354</v>
      </c>
      <c r="AB19">
        <f t="shared" ref="AB19:AB23" si="41">H19/S$23</f>
        <v>1.1431343238465486</v>
      </c>
      <c r="AC19">
        <f t="shared" ref="AC19:AC23" si="42">I19/T$23</f>
        <v>0.784996620414533</v>
      </c>
      <c r="AD19">
        <f t="shared" ref="AD19:AD23" si="43">J19/U$23</f>
        <v>2.5814839929595679</v>
      </c>
      <c r="AF19">
        <f t="shared" si="5"/>
        <v>0.4021909118101924</v>
      </c>
      <c r="AG19">
        <f t="shared" si="6"/>
        <v>0.44295298847215669</v>
      </c>
      <c r="AH19">
        <f t="shared" si="7"/>
        <v>0.43475129870192625</v>
      </c>
      <c r="AI19">
        <f t="shared" si="8"/>
        <v>0.59337246581996395</v>
      </c>
      <c r="AJ19">
        <f t="shared" si="9"/>
        <v>0.30448219769541057</v>
      </c>
      <c r="AK19">
        <f t="shared" si="10"/>
        <v>0.38704931774570345</v>
      </c>
      <c r="AL19">
        <f t="shared" si="11"/>
        <v>0.45887963501497503</v>
      </c>
      <c r="AM19">
        <f t="shared" si="12"/>
        <v>0.39153442852744164</v>
      </c>
      <c r="AO19">
        <f t="shared" si="13"/>
        <v>1.0716124222787462</v>
      </c>
      <c r="AP19">
        <f t="shared" si="14"/>
        <v>0.4269016554734712</v>
      </c>
      <c r="AR19">
        <f t="shared" si="15"/>
        <v>0.30074647796222714</v>
      </c>
      <c r="AS19">
        <f t="shared" si="16"/>
        <v>3.6835766051919246E-2</v>
      </c>
      <c r="AU19">
        <f t="shared" si="17"/>
        <v>0.66666661622964551</v>
      </c>
      <c r="AV19">
        <f t="shared" si="18"/>
        <v>0.59317752234293319</v>
      </c>
      <c r="AW19">
        <f t="shared" si="19"/>
        <v>0.4899705076143604</v>
      </c>
      <c r="AX19">
        <f t="shared" si="20"/>
        <v>0.48459992930706081</v>
      </c>
      <c r="AY19">
        <f t="shared" si="21"/>
        <v>0.48302469079360699</v>
      </c>
      <c r="AZ19">
        <f t="shared" si="22"/>
        <v>0.58921996785100872</v>
      </c>
      <c r="BA19">
        <f t="shared" si="23"/>
        <v>0.39132300797072184</v>
      </c>
      <c r="BB19">
        <f t="shared" si="24"/>
        <v>0.47785071603039891</v>
      </c>
      <c r="BD19">
        <f t="shared" si="25"/>
        <v>0.46345701600659184</v>
      </c>
      <c r="BE19">
        <f t="shared" si="26"/>
        <v>0.52349430847048151</v>
      </c>
      <c r="BF19">
        <f t="shared" si="27"/>
        <v>0.27227965300199175</v>
      </c>
      <c r="BG19">
        <f t="shared" si="28"/>
        <v>0.34631153436351564</v>
      </c>
      <c r="BH19">
        <f t="shared" si="29"/>
        <v>0.10733843157678991</v>
      </c>
      <c r="BI19">
        <f t="shared" si="30"/>
        <v>0.19950165243178544</v>
      </c>
      <c r="BJ19">
        <f t="shared" si="31"/>
        <v>0.22875277982183082</v>
      </c>
      <c r="BK19">
        <f t="shared" si="32"/>
        <v>7.2475757174033109E-2</v>
      </c>
      <c r="BM19">
        <f t="shared" si="33"/>
        <v>0.27670139160587753</v>
      </c>
      <c r="BN19">
        <f t="shared" si="34"/>
        <v>5.6584374719832638E-2</v>
      </c>
      <c r="BP19">
        <f t="shared" si="35"/>
        <v>0.52197911976746703</v>
      </c>
      <c r="BQ19">
        <f t="shared" si="36"/>
        <v>3.0903812191775359E-2</v>
      </c>
    </row>
    <row r="20" spans="3:69">
      <c r="C20">
        <v>2.9702565670013401</v>
      </c>
      <c r="D20">
        <v>9.2014112472534109</v>
      </c>
      <c r="E20">
        <v>20.4267272949218</v>
      </c>
      <c r="F20">
        <v>26.226268768310501</v>
      </c>
      <c r="G20">
        <v>17.827672958373999</v>
      </c>
      <c r="H20">
        <v>17.3899040222168</v>
      </c>
      <c r="I20">
        <v>10.4114055633544</v>
      </c>
      <c r="J20">
        <v>33.005683898925703</v>
      </c>
      <c r="N20">
        <v>2.53176546096801</v>
      </c>
      <c r="O20">
        <v>6.8483510017395002</v>
      </c>
      <c r="P20">
        <v>14.875186920166</v>
      </c>
      <c r="Q20">
        <v>21.3260803222656</v>
      </c>
      <c r="R20">
        <v>4.7822237014770499</v>
      </c>
      <c r="S20">
        <v>8.7303447723388601</v>
      </c>
      <c r="T20">
        <v>6.3151340484619096</v>
      </c>
      <c r="U20">
        <v>5.46264600753784</v>
      </c>
      <c r="W20">
        <f t="shared" si="4"/>
        <v>0.54528819325628319</v>
      </c>
      <c r="X20">
        <f t="shared" si="37"/>
        <v>0.74619125241132267</v>
      </c>
      <c r="Y20">
        <f t="shared" si="38"/>
        <v>0.86382415409746272</v>
      </c>
      <c r="Z20">
        <f t="shared" si="39"/>
        <v>0.99969587694787077</v>
      </c>
      <c r="AA20">
        <f t="shared" si="40"/>
        <v>1.6161935178204674</v>
      </c>
      <c r="AB20">
        <f t="shared" si="41"/>
        <v>1.3249966720011543</v>
      </c>
      <c r="AC20">
        <f t="shared" si="42"/>
        <v>1.1141609988999281</v>
      </c>
      <c r="AD20">
        <f t="shared" si="43"/>
        <v>3.2699330375976068</v>
      </c>
      <c r="AF20">
        <f t="shared" si="5"/>
        <v>0.4647887422579291</v>
      </c>
      <c r="AG20">
        <f t="shared" si="6"/>
        <v>0.55536911389170918</v>
      </c>
      <c r="AH20">
        <f t="shared" si="7"/>
        <v>0.62905552969067668</v>
      </c>
      <c r="AI20">
        <f t="shared" si="8"/>
        <v>0.81290993995260008</v>
      </c>
      <c r="AJ20">
        <f t="shared" si="9"/>
        <v>0.4335394173508299</v>
      </c>
      <c r="AK20">
        <f t="shared" si="10"/>
        <v>0.66519503235861221</v>
      </c>
      <c r="AL20">
        <f t="shared" si="11"/>
        <v>0.67580462760825821</v>
      </c>
      <c r="AM20">
        <f t="shared" si="12"/>
        <v>0.5411942593720972</v>
      </c>
      <c r="AO20">
        <f t="shared" si="13"/>
        <v>1.3100354628790121</v>
      </c>
      <c r="AP20">
        <f t="shared" si="14"/>
        <v>0.59723208281033902</v>
      </c>
      <c r="AR20">
        <f t="shared" si="15"/>
        <v>0.38439918879670099</v>
      </c>
      <c r="AS20">
        <f t="shared" si="16"/>
        <v>5.5433757158417508E-2</v>
      </c>
      <c r="AU20">
        <f t="shared" si="17"/>
        <v>0.62835243534654717</v>
      </c>
      <c r="AV20">
        <f t="shared" si="18"/>
        <v>0.88186982328564212</v>
      </c>
      <c r="AW20">
        <f t="shared" si="19"/>
        <v>0.54100296338310661</v>
      </c>
      <c r="AX20">
        <f t="shared" si="20"/>
        <v>0.58345513650399217</v>
      </c>
      <c r="AY20">
        <f t="shared" si="21"/>
        <v>0.56975310425525894</v>
      </c>
      <c r="AZ20">
        <f t="shared" si="22"/>
        <v>0.68295954394246206</v>
      </c>
      <c r="BA20">
        <f t="shared" si="23"/>
        <v>0.55541237008504218</v>
      </c>
      <c r="BB20">
        <f t="shared" si="24"/>
        <v>0.60528744228085818</v>
      </c>
      <c r="BD20">
        <f t="shared" si="25"/>
        <v>0.53559043040230569</v>
      </c>
      <c r="BE20">
        <f t="shared" si="26"/>
        <v>0.65635084938789023</v>
      </c>
      <c r="BF20">
        <f t="shared" si="27"/>
        <v>0.39397012005384197</v>
      </c>
      <c r="BG20">
        <f t="shared" si="28"/>
        <v>0.47444076835502302</v>
      </c>
      <c r="BH20">
        <f t="shared" si="29"/>
        <v>0.15283468602556938</v>
      </c>
      <c r="BI20">
        <f t="shared" si="30"/>
        <v>0.34286976377555256</v>
      </c>
      <c r="BJ20">
        <f t="shared" si="31"/>
        <v>0.33689049455594461</v>
      </c>
      <c r="BK20">
        <f t="shared" si="32"/>
        <v>0.10017883707890515</v>
      </c>
      <c r="BM20">
        <f t="shared" si="33"/>
        <v>0.374140743704379</v>
      </c>
      <c r="BN20">
        <f t="shared" si="34"/>
        <v>6.5813426345484025E-2</v>
      </c>
      <c r="BP20">
        <f t="shared" si="35"/>
        <v>0.63101160238536358</v>
      </c>
      <c r="BQ20">
        <f t="shared" si="36"/>
        <v>3.921740212935157E-2</v>
      </c>
    </row>
    <row r="21" spans="3:69">
      <c r="C21">
        <v>2.8072550296783398</v>
      </c>
      <c r="D21">
        <v>9.3925580978393501</v>
      </c>
      <c r="E21">
        <v>31.041051864623999</v>
      </c>
      <c r="F21">
        <v>34.634910583496001</v>
      </c>
      <c r="G21">
        <v>18.793418884277301</v>
      </c>
      <c r="H21">
        <v>19.401676177978501</v>
      </c>
      <c r="I21">
        <v>14.018759727478001</v>
      </c>
      <c r="J21">
        <v>39.745319366455</v>
      </c>
      <c r="N21">
        <v>3.3671627044677699</v>
      </c>
      <c r="O21">
        <v>8.5035409927368093</v>
      </c>
      <c r="P21">
        <v>16.401065826416001</v>
      </c>
      <c r="Q21">
        <v>20.683128356933501</v>
      </c>
      <c r="R21">
        <v>5.5323762893676696</v>
      </c>
      <c r="S21">
        <v>10.845328330993601</v>
      </c>
      <c r="T21">
        <v>6.8720235824584899</v>
      </c>
      <c r="U21">
        <v>6.63757276535034</v>
      </c>
      <c r="W21">
        <f t="shared" si="4"/>
        <v>0.51536390497347395</v>
      </c>
      <c r="X21">
        <f t="shared" si="37"/>
        <v>0.76169236457776091</v>
      </c>
      <c r="Y21">
        <f t="shared" si="38"/>
        <v>1.3126924338937254</v>
      </c>
      <c r="Z21">
        <f t="shared" si="39"/>
        <v>1.3202174359860201</v>
      </c>
      <c r="AA21">
        <f t="shared" si="40"/>
        <v>1.7037446137459336</v>
      </c>
      <c r="AB21">
        <f t="shared" si="41"/>
        <v>1.478280520365318</v>
      </c>
      <c r="AC21">
        <f t="shared" si="42"/>
        <v>1.5001966109437308</v>
      </c>
      <c r="AD21">
        <f t="shared" si="43"/>
        <v>3.9376409616062942</v>
      </c>
      <c r="AF21">
        <f t="shared" si="5"/>
        <v>0.61815335682358319</v>
      </c>
      <c r="AG21">
        <f t="shared" si="6"/>
        <v>0.68959725120375881</v>
      </c>
      <c r="AH21">
        <f t="shared" si="7"/>
        <v>0.69358329453601508</v>
      </c>
      <c r="AI21">
        <f t="shared" si="8"/>
        <v>0.78840182427300021</v>
      </c>
      <c r="AJ21">
        <f t="shared" si="9"/>
        <v>0.50154558690284567</v>
      </c>
      <c r="AK21">
        <f t="shared" si="10"/>
        <v>0.82634291293198969</v>
      </c>
      <c r="AL21">
        <f t="shared" si="11"/>
        <v>0.73539932841008171</v>
      </c>
      <c r="AM21">
        <f t="shared" si="12"/>
        <v>0.65759638677214738</v>
      </c>
      <c r="AO21">
        <f t="shared" si="13"/>
        <v>1.5662286057615322</v>
      </c>
      <c r="AP21">
        <f t="shared" si="14"/>
        <v>0.68882749273167776</v>
      </c>
      <c r="AR21">
        <f t="shared" si="15"/>
        <v>0.46386573096748057</v>
      </c>
      <c r="AS21">
        <f t="shared" si="16"/>
        <v>4.5375390456824045E-2</v>
      </c>
      <c r="AU21">
        <f t="shared" si="17"/>
        <v>0.59386975325099334</v>
      </c>
      <c r="AV21">
        <f t="shared" si="18"/>
        <v>0.90018947391511983</v>
      </c>
      <c r="AW21">
        <f t="shared" si="19"/>
        <v>0.82212391651526073</v>
      </c>
      <c r="AX21">
        <f t="shared" si="20"/>
        <v>0.77052197782380227</v>
      </c>
      <c r="AY21">
        <f t="shared" si="21"/>
        <v>0.60061729727080437</v>
      </c>
      <c r="AZ21">
        <f t="shared" si="22"/>
        <v>0.76196854780239298</v>
      </c>
      <c r="BA21">
        <f t="shared" si="23"/>
        <v>0.74785220098396599</v>
      </c>
      <c r="BB21">
        <f t="shared" si="24"/>
        <v>0.72888484224804828</v>
      </c>
      <c r="BD21">
        <f t="shared" si="25"/>
        <v>0.71231721497257261</v>
      </c>
      <c r="BE21">
        <f t="shared" si="26"/>
        <v>0.81498543984820304</v>
      </c>
      <c r="BF21">
        <f t="shared" si="27"/>
        <v>0.43438310438198979</v>
      </c>
      <c r="BG21">
        <f t="shared" si="28"/>
        <v>0.46013703227985447</v>
      </c>
      <c r="BH21">
        <f t="shared" si="29"/>
        <v>0.17680874964081186</v>
      </c>
      <c r="BI21">
        <f t="shared" si="30"/>
        <v>0.42593222374193679</v>
      </c>
      <c r="BJ21">
        <f t="shared" si="31"/>
        <v>0.36659861936872368</v>
      </c>
      <c r="BK21">
        <f t="shared" si="32"/>
        <v>0.1217256838063204</v>
      </c>
      <c r="BM21">
        <f t="shared" si="33"/>
        <v>0.43911100850505158</v>
      </c>
      <c r="BN21">
        <f t="shared" si="34"/>
        <v>8.359717532272791E-2</v>
      </c>
      <c r="BP21">
        <f t="shared" si="35"/>
        <v>0.74075350122629857</v>
      </c>
      <c r="BQ21">
        <f t="shared" si="36"/>
        <v>3.65428960152629E-2</v>
      </c>
    </row>
    <row r="22" spans="3:69">
      <c r="C22">
        <v>5.4515080451965297</v>
      </c>
      <c r="D22">
        <v>9.6562089920043892</v>
      </c>
      <c r="E22">
        <v>37.478702545166001</v>
      </c>
      <c r="F22">
        <v>41.615505218505803</v>
      </c>
      <c r="G22">
        <v>25.0514526367187</v>
      </c>
      <c r="H22">
        <v>19.1970901489257</v>
      </c>
      <c r="I22">
        <v>18.1817111968994</v>
      </c>
      <c r="J22">
        <v>42.668243408203097</v>
      </c>
      <c r="N22">
        <v>4.1343641281127903</v>
      </c>
      <c r="O22">
        <v>11.007017135620099</v>
      </c>
      <c r="P22">
        <v>20.731492996215799</v>
      </c>
      <c r="Q22">
        <v>19.216112136840799</v>
      </c>
      <c r="R22">
        <v>10.0162439346313</v>
      </c>
      <c r="S22">
        <v>6.5284433364868102</v>
      </c>
      <c r="T22">
        <v>8.5872449874877894</v>
      </c>
      <c r="U22">
        <v>9.04846096038818</v>
      </c>
      <c r="W22">
        <f t="shared" si="4"/>
        <v>1.0008034341250114</v>
      </c>
      <c r="X22">
        <f t="shared" si="37"/>
        <v>0.78307321427895216</v>
      </c>
      <c r="Y22">
        <f t="shared" si="38"/>
        <v>1.5849337025612054</v>
      </c>
      <c r="Z22">
        <f t="shared" si="39"/>
        <v>1.586304531215361</v>
      </c>
      <c r="AA22">
        <f t="shared" si="40"/>
        <v>2.2710757291760411</v>
      </c>
      <c r="AB22">
        <f t="shared" si="41"/>
        <v>1.4626924062913946</v>
      </c>
      <c r="AC22">
        <f t="shared" si="42"/>
        <v>1.9456886378673377</v>
      </c>
      <c r="AD22">
        <f t="shared" si="43"/>
        <v>4.227220354045774</v>
      </c>
      <c r="AF22">
        <f t="shared" si="5"/>
        <v>0.75899838779186335</v>
      </c>
      <c r="AG22">
        <f t="shared" si="6"/>
        <v>0.8926174128118558</v>
      </c>
      <c r="AH22">
        <f t="shared" si="7"/>
        <v>0.87671236522973039</v>
      </c>
      <c r="AI22">
        <f t="shared" si="8"/>
        <v>0.73248193419643703</v>
      </c>
      <c r="AJ22">
        <f t="shared" si="9"/>
        <v>0.90803710376882241</v>
      </c>
      <c r="AK22">
        <f t="shared" si="10"/>
        <v>0.49742457940779622</v>
      </c>
      <c r="AL22">
        <f t="shared" si="11"/>
        <v>0.9189511824160721</v>
      </c>
      <c r="AM22">
        <f t="shared" si="12"/>
        <v>0.89644745809216608</v>
      </c>
      <c r="AO22">
        <f t="shared" si="13"/>
        <v>1.8577240011951348</v>
      </c>
      <c r="AP22">
        <f t="shared" si="14"/>
        <v>0.81020880296434294</v>
      </c>
      <c r="AR22">
        <f t="shared" si="15"/>
        <v>0.47768580837421881</v>
      </c>
      <c r="AS22">
        <f t="shared" si="16"/>
        <v>6.4706862783044411E-2</v>
      </c>
      <c r="AU22">
        <f t="shared" si="17"/>
        <v>1.1532567235323912</v>
      </c>
      <c r="AV22">
        <f t="shared" si="18"/>
        <v>0.92545796384549073</v>
      </c>
      <c r="AW22">
        <f t="shared" si="19"/>
        <v>0.99262543861979957</v>
      </c>
      <c r="AX22">
        <f t="shared" si="20"/>
        <v>0.92581908972444626</v>
      </c>
      <c r="AY22">
        <f t="shared" si="21"/>
        <v>0.80061727288808615</v>
      </c>
      <c r="AZ22">
        <f t="shared" si="22"/>
        <v>0.75393377193931788</v>
      </c>
      <c r="BA22">
        <f t="shared" si="23"/>
        <v>0.96993122077727489</v>
      </c>
      <c r="BB22">
        <f t="shared" si="24"/>
        <v>0.78248801019417646</v>
      </c>
      <c r="BD22">
        <f t="shared" si="25"/>
        <v>0.87461729648888731</v>
      </c>
      <c r="BE22">
        <f t="shared" si="26"/>
        <v>1.0549203807392877</v>
      </c>
      <c r="BF22">
        <f t="shared" si="27"/>
        <v>0.54907469925919938</v>
      </c>
      <c r="BG22">
        <f t="shared" si="28"/>
        <v>0.42750035961744365</v>
      </c>
      <c r="BH22">
        <f t="shared" si="29"/>
        <v>0.32010829949926273</v>
      </c>
      <c r="BI22">
        <f t="shared" si="30"/>
        <v>0.2563937488122412</v>
      </c>
      <c r="BJ22">
        <f t="shared" si="31"/>
        <v>0.45809973129745624</v>
      </c>
      <c r="BK22">
        <f t="shared" si="32"/>
        <v>0.16593868522960153</v>
      </c>
      <c r="BM22">
        <f t="shared" si="33"/>
        <v>0.51333165011792248</v>
      </c>
      <c r="BN22">
        <f t="shared" si="34"/>
        <v>0.10852707304292447</v>
      </c>
      <c r="BP22">
        <f t="shared" si="35"/>
        <v>0.91301618644012272</v>
      </c>
      <c r="BQ22">
        <f t="shared" si="36"/>
        <v>4.6787803117463903E-2</v>
      </c>
    </row>
    <row r="23" spans="3:69">
      <c r="C23">
        <v>4.7270550727844203</v>
      </c>
      <c r="D23">
        <v>10.4339790344238</v>
      </c>
      <c r="E23">
        <v>37.757144927978501</v>
      </c>
      <c r="F23">
        <v>44.949932098388601</v>
      </c>
      <c r="G23">
        <v>31.2901725769043</v>
      </c>
      <c r="H23">
        <v>25.462568283081001</v>
      </c>
      <c r="I23">
        <v>18.745361328125</v>
      </c>
      <c r="J23">
        <v>54.528942108154297</v>
      </c>
      <c r="N23">
        <v>5.4471316337585396</v>
      </c>
      <c r="O23">
        <v>12.3311700820922</v>
      </c>
      <c r="P23">
        <v>23.646858215331999</v>
      </c>
      <c r="Q23">
        <v>26.234247207641602</v>
      </c>
      <c r="R23">
        <v>11.0306549072265</v>
      </c>
      <c r="S23">
        <v>13.124488830566399</v>
      </c>
      <c r="T23">
        <v>9.3446149826049805</v>
      </c>
      <c r="U23">
        <v>10.0936880111694</v>
      </c>
      <c r="W23">
        <f t="shared" si="4"/>
        <v>0.86780628606229149</v>
      </c>
      <c r="X23">
        <f t="shared" si="37"/>
        <v>0.84614671316361334</v>
      </c>
      <c r="Y23">
        <f t="shared" si="38"/>
        <v>1.5967087290901827</v>
      </c>
      <c r="Z23">
        <f t="shared" si="39"/>
        <v>1.7134065918726049</v>
      </c>
      <c r="AA23">
        <f t="shared" si="40"/>
        <v>2.8366559229774477</v>
      </c>
      <c r="AB23">
        <f t="shared" si="41"/>
        <v>1.940080761376376</v>
      </c>
      <c r="AC23">
        <f t="shared" si="42"/>
        <v>2.0060068138729661</v>
      </c>
      <c r="AD23">
        <f t="shared" si="43"/>
        <v>5.4022813116290154</v>
      </c>
      <c r="AF23">
        <f t="shared" si="5"/>
        <v>1</v>
      </c>
      <c r="AG23">
        <f t="shared" si="6"/>
        <v>1</v>
      </c>
      <c r="AH23">
        <f t="shared" si="7"/>
        <v>1</v>
      </c>
      <c r="AI23">
        <f t="shared" si="8"/>
        <v>1</v>
      </c>
      <c r="AJ23">
        <f t="shared" si="9"/>
        <v>1</v>
      </c>
      <c r="AK23">
        <f t="shared" si="10"/>
        <v>1</v>
      </c>
      <c r="AL23">
        <f t="shared" si="11"/>
        <v>1</v>
      </c>
      <c r="AM23">
        <f t="shared" si="12"/>
        <v>1</v>
      </c>
      <c r="AO23">
        <f t="shared" si="13"/>
        <v>2.1511366412555621</v>
      </c>
      <c r="AP23">
        <f t="shared" si="14"/>
        <v>1</v>
      </c>
      <c r="AR23">
        <f t="shared" si="15"/>
        <v>0.65365825547869238</v>
      </c>
      <c r="AS23">
        <f t="shared" si="16"/>
        <v>0</v>
      </c>
      <c r="AU23">
        <f t="shared" si="17"/>
        <v>1</v>
      </c>
      <c r="AV23">
        <f t="shared" si="18"/>
        <v>1</v>
      </c>
      <c r="AW23">
        <f t="shared" si="19"/>
        <v>1</v>
      </c>
      <c r="AX23">
        <f t="shared" si="20"/>
        <v>1</v>
      </c>
      <c r="AY23">
        <f t="shared" si="21"/>
        <v>1</v>
      </c>
      <c r="AZ23">
        <f t="shared" si="22"/>
        <v>1</v>
      </c>
      <c r="BA23">
        <f t="shared" si="23"/>
        <v>1</v>
      </c>
      <c r="BB23">
        <f t="shared" si="24"/>
        <v>1</v>
      </c>
      <c r="BD23">
        <f t="shared" si="25"/>
        <v>1.1523309015627707</v>
      </c>
      <c r="BE23">
        <f t="shared" si="26"/>
        <v>1.1818281445083592</v>
      </c>
      <c r="BF23">
        <f t="shared" si="27"/>
        <v>0.62628830279509273</v>
      </c>
      <c r="BG23">
        <f t="shared" si="28"/>
        <v>0.5836326326415533</v>
      </c>
      <c r="BH23">
        <f t="shared" si="29"/>
        <v>0.35252777465881974</v>
      </c>
      <c r="BI23">
        <f t="shared" si="30"/>
        <v>0.51544245987499893</v>
      </c>
      <c r="BJ23">
        <f t="shared" si="31"/>
        <v>0.4985027932528881</v>
      </c>
      <c r="BK23">
        <f t="shared" si="32"/>
        <v>0.1851069839416522</v>
      </c>
      <c r="BM23">
        <f t="shared" si="33"/>
        <v>0.63695749915451683</v>
      </c>
      <c r="BN23">
        <f t="shared" si="34"/>
        <v>0.1256736067195206</v>
      </c>
      <c r="BP23">
        <f t="shared" si="35"/>
        <v>1</v>
      </c>
      <c r="BQ23">
        <f t="shared" si="36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whole-cell rTRPV2 </vt:lpstr>
      <vt:lpstr>outside-out rTRPV2</vt:lpstr>
      <vt:lpstr>inside-out rTRPV2</vt:lpstr>
      <vt:lpstr>2APB dose-response</vt:lpstr>
      <vt:lpstr>CBD dose-response</vt:lpstr>
      <vt:lpstr>I-V curve rTRPV2</vt:lpstr>
      <vt:lpstr>I-V curve untransfected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2020-12-10T15:49:07Z</dcterms:created>
  <dcterms:modified xsi:type="dcterms:W3CDTF">2023-04-07T20:27:38Z</dcterms:modified>
</cp:coreProperties>
</file>