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xas-my.sharepoint.com/personal/andres_jaraoseguera_austin_utexas_edu/Documents/Desktop/papers/CBD paper Aaron/figure files post-PNAS/"/>
    </mc:Choice>
  </mc:AlternateContent>
  <xr:revisionPtr revIDLastSave="38" documentId="8_{CCCFB13D-320A-414A-A5AC-AC96B4CD5DAB}" xr6:coauthVersionLast="36" xr6:coauthVersionMax="36" xr10:uidLastSave="{ECFFE698-62FE-412F-A9FF-5B69C5EE7AEE}"/>
  <bookViews>
    <workbookView xWindow="0" yWindow="0" windowWidth="23040" windowHeight="9300" activeTab="1" xr2:uid="{157D870B-D0AA-4DCE-8D34-066EDED94551}"/>
  </bookViews>
  <sheets>
    <sheet name="Q530A" sheetId="1" r:id="rId1"/>
    <sheet name="Q530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N7" i="2"/>
  <c r="M8" i="2"/>
  <c r="N8" i="2"/>
  <c r="M9" i="2"/>
  <c r="N9" i="2"/>
  <c r="M10" i="2"/>
  <c r="N10" i="2"/>
  <c r="N6" i="2"/>
  <c r="M6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J5" i="2"/>
  <c r="K5" i="2"/>
  <c r="I5" i="2"/>
  <c r="O6" i="1"/>
  <c r="P6" i="1"/>
  <c r="O7" i="1"/>
  <c r="P7" i="1"/>
  <c r="O8" i="1"/>
  <c r="P8" i="1"/>
  <c r="O9" i="1"/>
  <c r="P9" i="1"/>
  <c r="O10" i="1"/>
  <c r="P10" i="1"/>
  <c r="O5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J6" i="1"/>
  <c r="J7" i="1"/>
  <c r="J8" i="1"/>
  <c r="J9" i="1"/>
  <c r="J10" i="1"/>
  <c r="J5" i="1"/>
</calcChain>
</file>

<file path=xl/sharedStrings.xml><?xml version="1.0" encoding="utf-8"?>
<sst xmlns="http://schemas.openxmlformats.org/spreadsheetml/2006/main" count="26" uniqueCount="15">
  <si>
    <t>whole-cell</t>
  </si>
  <si>
    <t>gap-free; -80mV</t>
  </si>
  <si>
    <t>control</t>
  </si>
  <si>
    <t>rTRPV2 + Q530A</t>
  </si>
  <si>
    <t>0.5mM 2APB</t>
  </si>
  <si>
    <t>10uM CBD</t>
  </si>
  <si>
    <t>0.5mM 2APB + 10uM CBD</t>
  </si>
  <si>
    <t>12mM 2APB</t>
  </si>
  <si>
    <t>0.5mM 2APB + 40uM CBD</t>
  </si>
  <si>
    <t>0.5mM 2APB + 80uM CBD</t>
  </si>
  <si>
    <t>leak-subtracted &amp; normalized</t>
  </si>
  <si>
    <t>mean</t>
  </si>
  <si>
    <t>sem</t>
  </si>
  <si>
    <t>rTRPV2 + Q530G</t>
  </si>
  <si>
    <t>leak-substracted &amp;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</si>
</sst>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3B5A-8E08-4EC3-8AA6-0B2A581BC8D8}">
  <dimension ref="A1:P18"/>
  <sheetViews>
    <sheetView workbookViewId="0">
      <selection activeCell="J15" sqref="J15:N18"/>
    </sheetView>
  </sheetViews>
  <sheetFormatPr defaultRowHeight="14.4"/>
  <cols>
    <col min="1" max="1" width="15" bestFit="1" customWidth="1"/>
    <col min="3" max="3" width="22.77734375" bestFit="1" customWidth="1"/>
    <col min="9" max="9" width="25.21875" bestFit="1" customWidth="1"/>
  </cols>
  <sheetData>
    <row r="1" spans="1:16">
      <c r="A1" t="s">
        <v>0</v>
      </c>
      <c r="C1" s="1" t="s">
        <v>3</v>
      </c>
    </row>
    <row r="2" spans="1:16">
      <c r="A2" t="s">
        <v>1</v>
      </c>
      <c r="I2" t="s">
        <v>10</v>
      </c>
    </row>
    <row r="3" spans="1:16">
      <c r="D3">
        <v>1</v>
      </c>
      <c r="E3">
        <v>3</v>
      </c>
      <c r="F3">
        <v>10</v>
      </c>
      <c r="G3">
        <v>22</v>
      </c>
    </row>
    <row r="4" spans="1:16">
      <c r="C4" t="s">
        <v>2</v>
      </c>
      <c r="D4" s="2">
        <v>-2.4683405102954298E-12</v>
      </c>
      <c r="E4" s="3">
        <v>-3.3974899999999999E-12</v>
      </c>
      <c r="F4" s="3">
        <v>-6.8165199999999997E-12</v>
      </c>
      <c r="G4" s="3">
        <v>-1.12088E-12</v>
      </c>
      <c r="O4" t="s">
        <v>11</v>
      </c>
      <c r="P4" t="s">
        <v>12</v>
      </c>
    </row>
    <row r="5" spans="1:16">
      <c r="C5" t="s">
        <v>4</v>
      </c>
      <c r="D5" s="3">
        <v>-2.7115000000000001E-11</v>
      </c>
      <c r="E5" s="3">
        <v>-8.0452499999999997E-10</v>
      </c>
      <c r="F5" s="3">
        <v>-5.67843E-10</v>
      </c>
      <c r="G5" s="3">
        <v>-2.0706600000000001E-11</v>
      </c>
      <c r="J5" s="2">
        <f>(D5-D$4)/(D$5-D$4)</f>
        <v>1</v>
      </c>
      <c r="K5" s="2">
        <f t="shared" ref="K5:M10" si="0">(E5-E$4)/(E$5-E$4)</f>
        <v>1</v>
      </c>
      <c r="L5" s="2">
        <f t="shared" si="0"/>
        <v>1</v>
      </c>
      <c r="M5" s="2">
        <f t="shared" si="0"/>
        <v>1</v>
      </c>
      <c r="O5" s="2">
        <f>AVERAGE(J5:M5)</f>
        <v>1</v>
      </c>
      <c r="P5" s="2"/>
    </row>
    <row r="6" spans="1:16">
      <c r="C6" t="s">
        <v>5</v>
      </c>
      <c r="D6" s="3">
        <v>-2.4846000000000001E-12</v>
      </c>
      <c r="E6" s="3">
        <v>-3.71163E-11</v>
      </c>
      <c r="F6" s="3">
        <v>-4.7762899999999999E-11</v>
      </c>
      <c r="G6" s="3">
        <v>-5.5343499999999997E-12</v>
      </c>
      <c r="J6" s="2">
        <f t="shared" ref="J6:J10" si="1">(D6-D$4)/(D$5-D$4)</f>
        <v>6.5970358828393099E-4</v>
      </c>
      <c r="K6" s="2">
        <f t="shared" si="0"/>
        <v>4.2089192518179781E-2</v>
      </c>
      <c r="L6" s="2">
        <f t="shared" si="0"/>
        <v>7.2984754658995774E-2</v>
      </c>
      <c r="M6" s="2">
        <f t="shared" si="0"/>
        <v>0.2253412179894331</v>
      </c>
      <c r="O6" s="2">
        <f t="shared" ref="O6:O10" si="2">AVERAGE(J6:M6)</f>
        <v>8.5268717188723142E-2</v>
      </c>
      <c r="P6" s="2">
        <f t="shared" ref="P6:P10" si="3">STDEV(J6:M6)/SQRT(4)</f>
        <v>4.8984995788855255E-2</v>
      </c>
    </row>
    <row r="7" spans="1:16">
      <c r="C7" t="s">
        <v>6</v>
      </c>
      <c r="D7" s="3">
        <v>-2.43404E-9</v>
      </c>
      <c r="E7" s="3">
        <v>-1.3176599999999999E-8</v>
      </c>
      <c r="F7" s="3">
        <v>-1.5582099999999999E-8</v>
      </c>
      <c r="G7" s="3">
        <v>-1.29946E-9</v>
      </c>
      <c r="J7" s="2">
        <f t="shared" si="1"/>
        <v>98.657250509158175</v>
      </c>
      <c r="K7" s="2">
        <f t="shared" si="0"/>
        <v>16.443328116394355</v>
      </c>
      <c r="L7" s="2">
        <f t="shared" si="0"/>
        <v>27.762118251530655</v>
      </c>
      <c r="M7" s="2">
        <f t="shared" si="0"/>
        <v>66.290088901505783</v>
      </c>
      <c r="O7" s="2">
        <f t="shared" si="2"/>
        <v>52.288196444647241</v>
      </c>
      <c r="P7" s="2">
        <f t="shared" si="3"/>
        <v>18.780586750275816</v>
      </c>
    </row>
    <row r="8" spans="1:16">
      <c r="C8" t="s">
        <v>8</v>
      </c>
      <c r="D8" s="3">
        <v>-2.4681800000000001E-9</v>
      </c>
      <c r="E8" s="3">
        <v>-1.26167E-8</v>
      </c>
      <c r="F8" s="3">
        <v>-1.5785400000000001E-8</v>
      </c>
      <c r="G8" s="3">
        <v>-1.2255199999999999E-9</v>
      </c>
      <c r="J8" s="2">
        <f t="shared" si="1"/>
        <v>100.04242808319253</v>
      </c>
      <c r="K8" s="2">
        <f t="shared" si="0"/>
        <v>15.74443812321462</v>
      </c>
      <c r="L8" s="2">
        <f t="shared" si="0"/>
        <v>28.124489738880062</v>
      </c>
      <c r="M8" s="2">
        <f t="shared" si="0"/>
        <v>62.514889419434148</v>
      </c>
      <c r="O8" s="2">
        <f t="shared" si="2"/>
        <v>51.606561341180345</v>
      </c>
      <c r="P8" s="2">
        <f t="shared" si="3"/>
        <v>18.935250145669446</v>
      </c>
    </row>
    <row r="9" spans="1:16">
      <c r="C9" t="s">
        <v>9</v>
      </c>
      <c r="D9" s="3">
        <v>-2.4547700000000002E-9</v>
      </c>
      <c r="E9" s="3">
        <v>-1.25686E-8</v>
      </c>
      <c r="F9" s="3">
        <v>-1.5830899999999999E-8</v>
      </c>
      <c r="G9" s="3">
        <v>-1.20666E-9</v>
      </c>
      <c r="J9" s="2">
        <f t="shared" si="1"/>
        <v>99.498338122214193</v>
      </c>
      <c r="K9" s="2">
        <f t="shared" si="0"/>
        <v>15.68439774337546</v>
      </c>
      <c r="L9" s="2">
        <f t="shared" si="0"/>
        <v>28.205591080121565</v>
      </c>
      <c r="M9" s="2">
        <f t="shared" si="0"/>
        <v>61.551942946187317</v>
      </c>
      <c r="O9" s="2">
        <f t="shared" si="2"/>
        <v>51.235067472974634</v>
      </c>
      <c r="P9" s="2">
        <f t="shared" si="3"/>
        <v>18.774956978298562</v>
      </c>
    </row>
    <row r="10" spans="1:16">
      <c r="C10" t="s">
        <v>7</v>
      </c>
      <c r="D10" s="3">
        <v>-2.5580799999999999E-9</v>
      </c>
      <c r="E10" s="3">
        <v>-1.25097E-8</v>
      </c>
      <c r="F10" s="3">
        <v>-1.55347E-8</v>
      </c>
      <c r="G10" s="3">
        <v>-1.19229E-9</v>
      </c>
      <c r="J10" s="2">
        <f t="shared" si="1"/>
        <v>103.68998121458355</v>
      </c>
      <c r="K10" s="2">
        <f t="shared" si="0"/>
        <v>15.610876363489254</v>
      </c>
      <c r="L10" s="2">
        <f t="shared" si="0"/>
        <v>27.677630260874672</v>
      </c>
      <c r="M10" s="2">
        <f t="shared" si="0"/>
        <v>60.818245129614837</v>
      </c>
      <c r="O10" s="2">
        <f t="shared" si="2"/>
        <v>51.949183242140577</v>
      </c>
      <c r="P10" s="2">
        <f t="shared" si="3"/>
        <v>19.717486453480923</v>
      </c>
    </row>
    <row r="15" spans="1:16">
      <c r="J15">
        <v>6.5970358828393099E-4</v>
      </c>
      <c r="K15">
        <v>98.657250509158175</v>
      </c>
      <c r="L15">
        <v>100.04242808319253</v>
      </c>
      <c r="M15">
        <v>99.498338122214193</v>
      </c>
      <c r="N15">
        <v>103.68998121458355</v>
      </c>
    </row>
    <row r="16" spans="1:16">
      <c r="J16">
        <v>4.2089192518179781E-2</v>
      </c>
      <c r="K16">
        <v>16.443328116394355</v>
      </c>
      <c r="L16">
        <v>15.74443812321462</v>
      </c>
      <c r="M16">
        <v>15.68439774337546</v>
      </c>
      <c r="N16">
        <v>15.610876363489254</v>
      </c>
    </row>
    <row r="17" spans="10:14">
      <c r="J17">
        <v>7.2984754658995774E-2</v>
      </c>
      <c r="K17">
        <v>27.762118251530655</v>
      </c>
      <c r="L17">
        <v>28.124489738880062</v>
      </c>
      <c r="M17">
        <v>28.205591080121565</v>
      </c>
      <c r="N17">
        <v>27.677630260874672</v>
      </c>
    </row>
    <row r="18" spans="10:14">
      <c r="J18">
        <v>0.2253412179894331</v>
      </c>
      <c r="K18">
        <v>66.290088901505783</v>
      </c>
      <c r="L18">
        <v>62.514889419434148</v>
      </c>
      <c r="M18">
        <v>61.551942946187317</v>
      </c>
      <c r="N18">
        <v>60.818245129614837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A3EB-960A-4CAF-B4E8-381A35F8E993}">
  <dimension ref="A1:N15"/>
  <sheetViews>
    <sheetView tabSelected="1" workbookViewId="0">
      <selection activeCell="I13" sqref="I13:M15"/>
    </sheetView>
  </sheetViews>
  <sheetFormatPr defaultRowHeight="14.4"/>
  <cols>
    <col min="1" max="1" width="15" bestFit="1" customWidth="1"/>
    <col min="3" max="3" width="22.77734375" bestFit="1" customWidth="1"/>
    <col min="8" max="8" width="26.109375" bestFit="1" customWidth="1"/>
  </cols>
  <sheetData>
    <row r="1" spans="1:14">
      <c r="A1" t="s">
        <v>0</v>
      </c>
      <c r="C1" s="1" t="s">
        <v>13</v>
      </c>
    </row>
    <row r="2" spans="1:14">
      <c r="A2" t="s">
        <v>1</v>
      </c>
      <c r="H2" t="s">
        <v>14</v>
      </c>
    </row>
    <row r="3" spans="1:14">
      <c r="D3">
        <v>24</v>
      </c>
      <c r="E3">
        <v>25</v>
      </c>
      <c r="F3">
        <v>27</v>
      </c>
    </row>
    <row r="4" spans="1:14">
      <c r="C4" t="s">
        <v>2</v>
      </c>
      <c r="D4" s="3">
        <v>-2.28634E-10</v>
      </c>
      <c r="E4" s="3">
        <v>-2.1259100000000002E-12</v>
      </c>
      <c r="F4" s="3">
        <v>-4.6106599999999999E-13</v>
      </c>
      <c r="M4" t="s">
        <v>11</v>
      </c>
      <c r="N4" t="s">
        <v>12</v>
      </c>
    </row>
    <row r="5" spans="1:14">
      <c r="C5" t="s">
        <v>4</v>
      </c>
      <c r="D5" s="3">
        <v>-6.03737E-10</v>
      </c>
      <c r="E5" s="3">
        <v>-1.7746800000000001E-11</v>
      </c>
      <c r="F5" s="3">
        <v>-7.5871000000000001E-11</v>
      </c>
      <c r="I5" s="2">
        <f>(D5-D$4)/(D$5-D$4)</f>
        <v>1</v>
      </c>
      <c r="J5" s="2">
        <f t="shared" ref="J5:K5" si="0">(E5-E$4)/(E$5-E$4)</f>
        <v>1</v>
      </c>
      <c r="K5" s="2">
        <f t="shared" si="0"/>
        <v>1</v>
      </c>
      <c r="M5">
        <v>1</v>
      </c>
    </row>
    <row r="6" spans="1:14">
      <c r="C6" t="s">
        <v>5</v>
      </c>
      <c r="D6" s="3">
        <v>-2.37945E-10</v>
      </c>
      <c r="E6" s="3">
        <v>-9.8001399999999995E-12</v>
      </c>
      <c r="F6" s="3">
        <v>-1.44581E-11</v>
      </c>
      <c r="I6" s="2">
        <f t="shared" ref="I6:I10" si="1">(D6-D$4)/(D$5-D$4)</f>
        <v>2.4822515415765804E-2</v>
      </c>
      <c r="J6" s="2">
        <f t="shared" ref="J6:J10" si="2">(E6-E$4)/(E$5-E$4)</f>
        <v>0.49127994627706872</v>
      </c>
      <c r="K6" s="2">
        <f t="shared" ref="K6:K10" si="3">(F6-F$4)/(F$5-F$4)</f>
        <v>0.18561260111963496</v>
      </c>
      <c r="M6" s="2">
        <f>AVERAGE(I6:K6)</f>
        <v>0.23390502093748985</v>
      </c>
      <c r="N6" s="2">
        <f>STDEV(I6:K6)/SQRT(3)</f>
        <v>0.13680247568462808</v>
      </c>
    </row>
    <row r="7" spans="1:14">
      <c r="C7" t="s">
        <v>6</v>
      </c>
      <c r="D7" s="3">
        <v>-1.4987399999999999E-8</v>
      </c>
      <c r="E7" s="3">
        <v>-7.7764800000000004E-9</v>
      </c>
      <c r="F7" s="3">
        <v>-1.21952E-8</v>
      </c>
      <c r="I7" s="2">
        <f t="shared" si="1"/>
        <v>39.345902325494592</v>
      </c>
      <c r="J7" s="2">
        <f t="shared" si="2"/>
        <v>497.68957402555174</v>
      </c>
      <c r="K7" s="2">
        <f t="shared" si="3"/>
        <v>161.71263237015961</v>
      </c>
      <c r="M7" s="2">
        <f t="shared" ref="M7:M11" si="4">AVERAGE(I7:K7)</f>
        <v>232.91603624040195</v>
      </c>
      <c r="N7" s="2">
        <f t="shared" ref="N7:N11" si="5">STDEV(I7:K7)/SQRT(3)</f>
        <v>137.0184584753749</v>
      </c>
    </row>
    <row r="8" spans="1:14">
      <c r="C8" t="s">
        <v>8</v>
      </c>
      <c r="D8" s="3">
        <v>-1.4459799999999999E-8</v>
      </c>
      <c r="E8" s="3">
        <v>-8.3658600000000003E-9</v>
      </c>
      <c r="F8" s="3">
        <v>-1.10833E-8</v>
      </c>
      <c r="I8" s="2">
        <f t="shared" si="1"/>
        <v>37.939355323737743</v>
      </c>
      <c r="J8" s="2">
        <f t="shared" si="2"/>
        <v>535.41981858908173</v>
      </c>
      <c r="K8" s="2">
        <f t="shared" si="3"/>
        <v>146.96789064952637</v>
      </c>
      <c r="M8" s="2">
        <f t="shared" si="4"/>
        <v>240.10902152078191</v>
      </c>
      <c r="N8" s="2">
        <f t="shared" si="5"/>
        <v>150.97257535466235</v>
      </c>
    </row>
    <row r="9" spans="1:14">
      <c r="C9" t="s">
        <v>9</v>
      </c>
      <c r="D9" s="3">
        <v>-1.4489200000000001E-8</v>
      </c>
      <c r="E9" s="3">
        <v>-7.6153799999999994E-9</v>
      </c>
      <c r="F9" s="3">
        <v>-1.043E-8</v>
      </c>
      <c r="I9" s="2">
        <f t="shared" si="1"/>
        <v>38.017733795784089</v>
      </c>
      <c r="J9" s="2">
        <f t="shared" si="2"/>
        <v>487.37646126437102</v>
      </c>
      <c r="K9" s="2">
        <f t="shared" si="3"/>
        <v>138.30457581357913</v>
      </c>
      <c r="M9" s="2">
        <f t="shared" si="4"/>
        <v>221.23292362457809</v>
      </c>
      <c r="N9" s="2">
        <f t="shared" si="5"/>
        <v>136.18449451760097</v>
      </c>
    </row>
    <row r="10" spans="1:14">
      <c r="C10" t="s">
        <v>7</v>
      </c>
      <c r="D10" s="3">
        <v>-1.5165E-8</v>
      </c>
      <c r="E10" s="3">
        <v>-9.1400099999999993E-9</v>
      </c>
      <c r="F10" s="3">
        <v>-1.22335E-8</v>
      </c>
      <c r="I10" s="2">
        <f t="shared" si="1"/>
        <v>39.819372279080682</v>
      </c>
      <c r="J10" s="2">
        <f t="shared" si="2"/>
        <v>584.97845449266981</v>
      </c>
      <c r="K10" s="2">
        <f t="shared" si="3"/>
        <v>162.22052301491206</v>
      </c>
      <c r="M10" s="2">
        <f t="shared" si="4"/>
        <v>262.33944992888752</v>
      </c>
      <c r="N10" s="2">
        <f t="shared" si="5"/>
        <v>165.14383213307846</v>
      </c>
    </row>
    <row r="11" spans="1:14">
      <c r="M11" s="2"/>
      <c r="N11" s="2"/>
    </row>
    <row r="13" spans="1:14">
      <c r="I13">
        <v>2.4822515415765804E-2</v>
      </c>
      <c r="J13">
        <v>39.345902325494592</v>
      </c>
      <c r="K13">
        <v>37.939355323737743</v>
      </c>
      <c r="L13">
        <v>38.017733795784089</v>
      </c>
      <c r="M13">
        <v>39.819372279080682</v>
      </c>
    </row>
    <row r="14" spans="1:14">
      <c r="I14">
        <v>0.49127994627706872</v>
      </c>
      <c r="J14">
        <v>497.68957402555174</v>
      </c>
      <c r="K14">
        <v>535.41981858908173</v>
      </c>
      <c r="L14">
        <v>487.37646126437102</v>
      </c>
      <c r="M14">
        <v>584.97845449266981</v>
      </c>
    </row>
    <row r="15" spans="1:14">
      <c r="I15">
        <v>0.18561260111963496</v>
      </c>
      <c r="J15">
        <v>161.71263237015961</v>
      </c>
      <c r="K15">
        <v>146.96789064952637</v>
      </c>
      <c r="L15">
        <v>138.30457581357913</v>
      </c>
      <c r="M15">
        <v>162.22052301491206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1B3BD95D1E8A43AB9B55AE6849336C" ma:contentTypeVersion="13" ma:contentTypeDescription="Create a new document." ma:contentTypeScope="" ma:versionID="93d0e2a73939d898ab23239a48ae8eb2">
  <xsd:schema xmlns:xsd="http://www.w3.org/2001/XMLSchema" xmlns:xs="http://www.w3.org/2001/XMLSchema" xmlns:p="http://schemas.microsoft.com/office/2006/metadata/properties" xmlns:ns3="e6952d78-fb0a-4b6b-8688-5a021f067e2e" xmlns:ns4="938c7d1c-397d-4ec5-af89-7a4baf3febe5" targetNamespace="http://schemas.microsoft.com/office/2006/metadata/properties" ma:root="true" ma:fieldsID="6ce72104df1e03de1dd96aaf5949f75d" ns3:_="" ns4:_="">
    <xsd:import namespace="e6952d78-fb0a-4b6b-8688-5a021f067e2e"/>
    <xsd:import namespace="938c7d1c-397d-4ec5-af89-7a4baf3feb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52d78-fb0a-4b6b-8688-5a021f06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c7d1c-397d-4ec5-af89-7a4baf3fe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C428CE-76C6-489E-86C1-B8BBE9EFE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52d78-fb0a-4b6b-8688-5a021f067e2e"/>
    <ds:schemaRef ds:uri="938c7d1c-397d-4ec5-af89-7a4baf3fe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3F44E2-8070-42CF-9B3F-D7C9443B5A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0BFA5-3059-4EEA-A093-19E278A8AEFC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938c7d1c-397d-4ec5-af89-7a4baf3febe5"/>
    <ds:schemaRef ds:uri="e6952d78-fb0a-4b6b-8688-5a021f067e2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Q530A</vt:lpstr>
      <vt:lpstr>Q530G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Jara-Oseguera, Andres</dc:creator>
  <cp:lastModifiedBy>Jara-Oseguera, Andres</cp:lastModifiedBy>
  <dcterms:created xsi:type="dcterms:W3CDTF">2022-05-12T18:14:33Z</dcterms:created>
  <dcterms:modified xsi:type="dcterms:W3CDTF">2022-05-12T20:26:23Z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0x0101004B1B3BD95D1E8A43AB9B55AE6849336C</vt:lpwstr>
  </property>
</Properties>
</file>