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ngf\Desktop\elife revision\elife source data zip 012323\"/>
    </mc:Choice>
  </mc:AlternateContent>
  <xr:revisionPtr revIDLastSave="0" documentId="13_ncr:1_{5E6FDDFA-6797-4755-B620-FF9777D88C96}" xr6:coauthVersionLast="47" xr6:coauthVersionMax="47" xr10:uidLastSave="{00000000-0000-0000-0000-000000000000}"/>
  <bookViews>
    <workbookView xWindow="-110" yWindow="-110" windowWidth="19420" windowHeight="10300" activeTab="4" xr2:uid="{5FB93F3F-9A4A-489C-BAFF-2D6EC56C3559}"/>
  </bookViews>
  <sheets>
    <sheet name="Figure 7A-B" sheetId="1" r:id="rId1"/>
    <sheet name="Fig.7C-I Fig. 7-fig sup-1A-C" sheetId="2" r:id="rId2"/>
    <sheet name="Figure 7J" sheetId="3" r:id="rId3"/>
    <sheet name="Fig.7-fig sup-1D" sheetId="4" r:id="rId4"/>
    <sheet name="Fig.7-fig sup-2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F16" i="5"/>
  <c r="E16" i="5"/>
  <c r="D16" i="5"/>
  <c r="C16" i="5"/>
  <c r="G15" i="5"/>
  <c r="F15" i="5"/>
  <c r="E15" i="5"/>
  <c r="D15" i="5"/>
  <c r="C15" i="5"/>
  <c r="G14" i="5"/>
  <c r="F14" i="5"/>
  <c r="E14" i="5"/>
  <c r="D14" i="5"/>
  <c r="C14" i="5"/>
  <c r="G13" i="5"/>
  <c r="F13" i="5"/>
  <c r="E13" i="5"/>
  <c r="D13" i="5"/>
  <c r="C13" i="5"/>
  <c r="T63" i="2"/>
  <c r="Q63" i="2"/>
  <c r="N63" i="2"/>
  <c r="M63" i="2"/>
  <c r="I63" i="2"/>
  <c r="H63" i="2"/>
  <c r="F63" i="2"/>
  <c r="E63" i="2"/>
  <c r="D63" i="2"/>
  <c r="C63" i="2"/>
  <c r="B63" i="2"/>
  <c r="X62" i="2"/>
  <c r="Y62" i="2" s="1"/>
  <c r="W62" i="2"/>
  <c r="K62" i="2"/>
  <c r="L62" i="2" s="1"/>
  <c r="J62" i="2"/>
  <c r="G62" i="2"/>
  <c r="X61" i="2"/>
  <c r="Y61" i="2" s="1"/>
  <c r="W61" i="2"/>
  <c r="U61" i="2"/>
  <c r="V61" i="2" s="1"/>
  <c r="O61" i="2"/>
  <c r="P61" i="2" s="1"/>
  <c r="L61" i="2"/>
  <c r="K61" i="2"/>
  <c r="R61" i="2" s="1"/>
  <c r="S61" i="2" s="1"/>
  <c r="J61" i="2"/>
  <c r="G61" i="2"/>
  <c r="W60" i="2"/>
  <c r="X60" i="2" s="1"/>
  <c r="Y60" i="2" s="1"/>
  <c r="K60" i="2"/>
  <c r="L60" i="2" s="1"/>
  <c r="J60" i="2"/>
  <c r="G60" i="2"/>
  <c r="Y59" i="2"/>
  <c r="X59" i="2"/>
  <c r="W59" i="2"/>
  <c r="J59" i="2"/>
  <c r="K59" i="2" s="1"/>
  <c r="G59" i="2"/>
  <c r="Y58" i="2"/>
  <c r="X58" i="2"/>
  <c r="W58" i="2"/>
  <c r="J58" i="2"/>
  <c r="K58" i="2" s="1"/>
  <c r="G58" i="2"/>
  <c r="W57" i="2"/>
  <c r="X57" i="2" s="1"/>
  <c r="Y57" i="2" s="1"/>
  <c r="J57" i="2"/>
  <c r="K57" i="2" s="1"/>
  <c r="G57" i="2"/>
  <c r="X56" i="2"/>
  <c r="Y56" i="2" s="1"/>
  <c r="W56" i="2"/>
  <c r="R56" i="2"/>
  <c r="S56" i="2" s="1"/>
  <c r="L56" i="2"/>
  <c r="K56" i="2"/>
  <c r="O56" i="2" s="1"/>
  <c r="P56" i="2" s="1"/>
  <c r="J56" i="2"/>
  <c r="G56" i="2"/>
  <c r="X55" i="2"/>
  <c r="X63" i="2" s="1"/>
  <c r="W55" i="2"/>
  <c r="W63" i="2" s="1"/>
  <c r="U55" i="2"/>
  <c r="V55" i="2" s="1"/>
  <c r="O55" i="2"/>
  <c r="L55" i="2"/>
  <c r="K55" i="2"/>
  <c r="R55" i="2" s="1"/>
  <c r="J55" i="2"/>
  <c r="J63" i="2" s="1"/>
  <c r="G55" i="2"/>
  <c r="G63" i="2" s="1"/>
  <c r="T53" i="2"/>
  <c r="Q53" i="2"/>
  <c r="N53" i="2"/>
  <c r="M53" i="2"/>
  <c r="I53" i="2"/>
  <c r="H53" i="2"/>
  <c r="F53" i="2"/>
  <c r="E53" i="2"/>
  <c r="D53" i="2"/>
  <c r="C53" i="2"/>
  <c r="B53" i="2"/>
  <c r="W52" i="2"/>
  <c r="X52" i="2" s="1"/>
  <c r="Y52" i="2" s="1"/>
  <c r="K52" i="2"/>
  <c r="L52" i="2" s="1"/>
  <c r="J52" i="2"/>
  <c r="G52" i="2"/>
  <c r="Y51" i="2"/>
  <c r="X51" i="2"/>
  <c r="W51" i="2"/>
  <c r="J51" i="2"/>
  <c r="K51" i="2" s="1"/>
  <c r="G51" i="2"/>
  <c r="Y50" i="2"/>
  <c r="X50" i="2"/>
  <c r="W50" i="2"/>
  <c r="L50" i="2"/>
  <c r="K50" i="2"/>
  <c r="J50" i="2"/>
  <c r="G50" i="2"/>
  <c r="X49" i="2"/>
  <c r="Y49" i="2" s="1"/>
  <c r="W49" i="2"/>
  <c r="U49" i="2"/>
  <c r="V49" i="2" s="1"/>
  <c r="O49" i="2"/>
  <c r="P49" i="2" s="1"/>
  <c r="L49" i="2"/>
  <c r="K49" i="2"/>
  <c r="R49" i="2" s="1"/>
  <c r="S49" i="2" s="1"/>
  <c r="J49" i="2"/>
  <c r="G49" i="2"/>
  <c r="W48" i="2"/>
  <c r="X48" i="2" s="1"/>
  <c r="Y48" i="2" s="1"/>
  <c r="J48" i="2"/>
  <c r="K48" i="2" s="1"/>
  <c r="G48" i="2"/>
  <c r="W47" i="2"/>
  <c r="X47" i="2" s="1"/>
  <c r="Y47" i="2" s="1"/>
  <c r="K47" i="2"/>
  <c r="O47" i="2" s="1"/>
  <c r="P47" i="2" s="1"/>
  <c r="J47" i="2"/>
  <c r="J53" i="2" s="1"/>
  <c r="G47" i="2"/>
  <c r="W46" i="2"/>
  <c r="X46" i="2" s="1"/>
  <c r="Y46" i="2" s="1"/>
  <c r="K46" i="2"/>
  <c r="U46" i="2" s="1"/>
  <c r="V46" i="2" s="1"/>
  <c r="J46" i="2"/>
  <c r="G46" i="2"/>
  <c r="X45" i="2"/>
  <c r="Y45" i="2" s="1"/>
  <c r="W45" i="2"/>
  <c r="W53" i="2" s="1"/>
  <c r="J45" i="2"/>
  <c r="K45" i="2" s="1"/>
  <c r="G45" i="2"/>
  <c r="G53" i="2" s="1"/>
  <c r="G40" i="2"/>
  <c r="F40" i="2"/>
  <c r="E40" i="2"/>
  <c r="D40" i="2"/>
  <c r="C40" i="2"/>
  <c r="G39" i="2"/>
  <c r="F39" i="2"/>
  <c r="E39" i="2"/>
  <c r="D39" i="2"/>
  <c r="C39" i="2"/>
  <c r="G38" i="2"/>
  <c r="F38" i="2"/>
  <c r="E38" i="2"/>
  <c r="D38" i="2"/>
  <c r="C38" i="2"/>
  <c r="G37" i="2"/>
  <c r="F37" i="2"/>
  <c r="E37" i="2"/>
  <c r="D37" i="2"/>
  <c r="C37" i="2"/>
  <c r="G36" i="2"/>
  <c r="F36" i="2"/>
  <c r="E36" i="2"/>
  <c r="D36" i="2"/>
  <c r="C36" i="2"/>
  <c r="G35" i="2"/>
  <c r="F35" i="2"/>
  <c r="E35" i="2"/>
  <c r="D35" i="2"/>
  <c r="C35" i="2"/>
  <c r="G34" i="2"/>
  <c r="F34" i="2"/>
  <c r="E34" i="2"/>
  <c r="D34" i="2"/>
  <c r="C34" i="2"/>
  <c r="F33" i="2"/>
  <c r="E33" i="2"/>
  <c r="D33" i="2"/>
  <c r="G32" i="2"/>
  <c r="F32" i="2"/>
  <c r="E32" i="2"/>
  <c r="C32" i="2"/>
  <c r="G30" i="2"/>
  <c r="F30" i="2"/>
  <c r="E30" i="2"/>
  <c r="D30" i="2"/>
  <c r="C30" i="2"/>
  <c r="G29" i="2"/>
  <c r="F29" i="2"/>
  <c r="E29" i="2"/>
  <c r="D29" i="2"/>
  <c r="C29" i="2"/>
  <c r="G28" i="2"/>
  <c r="F28" i="2"/>
  <c r="E28" i="2"/>
  <c r="D28" i="2"/>
  <c r="C28" i="2"/>
  <c r="G27" i="2"/>
  <c r="F27" i="2"/>
  <c r="E27" i="2"/>
  <c r="D27" i="2"/>
  <c r="C27" i="2"/>
  <c r="G26" i="2"/>
  <c r="F26" i="2"/>
  <c r="E26" i="2"/>
  <c r="D26" i="2"/>
  <c r="C26" i="2"/>
  <c r="G25" i="2"/>
  <c r="F25" i="2"/>
  <c r="E25" i="2"/>
  <c r="D25" i="2"/>
  <c r="C25" i="2"/>
  <c r="G24" i="2"/>
  <c r="F24" i="2"/>
  <c r="E24" i="2"/>
  <c r="D24" i="2"/>
  <c r="C24" i="2"/>
  <c r="E23" i="2"/>
  <c r="D23" i="2"/>
  <c r="G22" i="2"/>
  <c r="F22" i="2"/>
  <c r="E22" i="2"/>
  <c r="D22" i="2"/>
  <c r="C22" i="2"/>
  <c r="Y53" i="2" l="1"/>
  <c r="S55" i="2"/>
  <c r="R48" i="2"/>
  <c r="S48" i="2" s="1"/>
  <c r="O48" i="2"/>
  <c r="P48" i="2" s="1"/>
  <c r="L48" i="2"/>
  <c r="U48" i="2"/>
  <c r="V48" i="2" s="1"/>
  <c r="L58" i="2"/>
  <c r="L63" i="2" s="1"/>
  <c r="U58" i="2"/>
  <c r="V58" i="2" s="1"/>
  <c r="O58" i="2"/>
  <c r="P58" i="2" s="1"/>
  <c r="R58" i="2"/>
  <c r="S58" i="2" s="1"/>
  <c r="R51" i="2"/>
  <c r="S51" i="2" s="1"/>
  <c r="O51" i="2"/>
  <c r="P51" i="2" s="1"/>
  <c r="L51" i="2"/>
  <c r="U51" i="2"/>
  <c r="V51" i="2" s="1"/>
  <c r="R59" i="2"/>
  <c r="S59" i="2" s="1"/>
  <c r="O59" i="2"/>
  <c r="P59" i="2" s="1"/>
  <c r="L59" i="2"/>
  <c r="U59" i="2"/>
  <c r="V59" i="2" s="1"/>
  <c r="U57" i="2"/>
  <c r="V57" i="2" s="1"/>
  <c r="R57" i="2"/>
  <c r="S57" i="2" s="1"/>
  <c r="O57" i="2"/>
  <c r="P57" i="2" s="1"/>
  <c r="L57" i="2"/>
  <c r="R45" i="2"/>
  <c r="K53" i="2"/>
  <c r="O45" i="2"/>
  <c r="L45" i="2"/>
  <c r="U45" i="2"/>
  <c r="L46" i="2"/>
  <c r="R47" i="2"/>
  <c r="S47" i="2" s="1"/>
  <c r="Y55" i="2"/>
  <c r="Y63" i="2" s="1"/>
  <c r="O46" i="2"/>
  <c r="P46" i="2" s="1"/>
  <c r="P55" i="2"/>
  <c r="U56" i="2"/>
  <c r="V56" i="2" s="1"/>
  <c r="V63" i="2" s="1"/>
  <c r="K63" i="2"/>
  <c r="U47" i="2"/>
  <c r="V47" i="2" s="1"/>
  <c r="X53" i="2"/>
  <c r="R46" i="2"/>
  <c r="S46" i="2" s="1"/>
  <c r="L47" i="2"/>
  <c r="U53" i="2" l="1"/>
  <c r="V45" i="2"/>
  <c r="V53" i="2" s="1"/>
  <c r="L53" i="2"/>
  <c r="P63" i="2"/>
  <c r="P45" i="2"/>
  <c r="P53" i="2" s="1"/>
  <c r="O53" i="2"/>
  <c r="O63" i="2"/>
  <c r="R53" i="2"/>
  <c r="S45" i="2"/>
  <c r="S53" i="2" s="1"/>
  <c r="R63" i="2"/>
  <c r="U63" i="2"/>
  <c r="S63" i="2"/>
</calcChain>
</file>

<file path=xl/sharedStrings.xml><?xml version="1.0" encoding="utf-8"?>
<sst xmlns="http://schemas.openxmlformats.org/spreadsheetml/2006/main" count="189" uniqueCount="127">
  <si>
    <t>Rep.1</t>
  </si>
  <si>
    <t>Rep.2</t>
  </si>
  <si>
    <t>Rep.3</t>
  </si>
  <si>
    <t>K20R</t>
  </si>
  <si>
    <t>6-7M spleen (mg)</t>
    <phoneticPr fontId="0" type="noConversion"/>
  </si>
  <si>
    <t>6-7M liver (g)</t>
    <phoneticPr fontId="0" type="noConversion"/>
  </si>
  <si>
    <t>WT</t>
    <phoneticPr fontId="0" type="noConversion"/>
  </si>
  <si>
    <t>K20R</t>
    <phoneticPr fontId="0" type="noConversion"/>
  </si>
  <si>
    <t>group 1</t>
    <phoneticPr fontId="0" type="noConversion"/>
  </si>
  <si>
    <t>group 2</t>
  </si>
  <si>
    <t>group 3</t>
  </si>
  <si>
    <t>group 4</t>
  </si>
  <si>
    <t>group 5</t>
  </si>
  <si>
    <t>group 6</t>
  </si>
  <si>
    <t/>
  </si>
  <si>
    <t>live cells</t>
  </si>
  <si>
    <t>B220+ B cells</t>
  </si>
  <si>
    <t>CD4+ T cells</t>
  </si>
  <si>
    <t>CD8+ T cells</t>
  </si>
  <si>
    <t>Ly6.6G</t>
  </si>
  <si>
    <t>Gr-1+/Mac1+</t>
  </si>
  <si>
    <t>WT-1-MMATURE</t>
  </si>
  <si>
    <t>WT-2-MMATURE</t>
  </si>
  <si>
    <t>WT-3-MMATURE</t>
  </si>
  <si>
    <t>WT-4-MMATURE</t>
  </si>
  <si>
    <t>WT-5-MMATURE</t>
  </si>
  <si>
    <t>WT-6-MMATURE</t>
  </si>
  <si>
    <t>WT-7-MMATURE</t>
  </si>
  <si>
    <t>WT-8-MMATURE</t>
  </si>
  <si>
    <t>WT-9-MMATURE</t>
  </si>
  <si>
    <t>EZH2-K20R-1-MMATURE</t>
  </si>
  <si>
    <t>X</t>
  </si>
  <si>
    <t>EZH2-K20R-2-MMATURE</t>
  </si>
  <si>
    <t>EZH2-K20R-3-MMATURE</t>
  </si>
  <si>
    <t>EZH2-K20R-4-MMATURE</t>
  </si>
  <si>
    <t>EZH2-K20R-5-MMATURE</t>
  </si>
  <si>
    <t>EZH2-K20R-6-MMATURE</t>
  </si>
  <si>
    <t>EZH2-K20R-7-MMATURE</t>
  </si>
  <si>
    <t>EZH2-K20R-8-MMATURE</t>
  </si>
  <si>
    <t>EZH2-K20R-9-MMATURE</t>
  </si>
  <si>
    <t>cell number (million)</t>
  </si>
  <si>
    <r>
      <t>Total BM x10</t>
    </r>
    <r>
      <rPr>
        <vertAlign val="superscript"/>
        <sz val="11"/>
        <color theme="1"/>
        <rFont val="Calibri"/>
        <family val="2"/>
        <scheme val="minor"/>
      </rPr>
      <t>6</t>
    </r>
  </si>
  <si>
    <t>FITC-Zombie staining</t>
  </si>
  <si>
    <t>no-depletion for lk/lsk</t>
  </si>
  <si>
    <t>lineage depletion</t>
  </si>
  <si>
    <t>after depletion</t>
  </si>
  <si>
    <t>depletion rate</t>
  </si>
  <si>
    <t>lin- cell percentage after depletioon</t>
  </si>
  <si>
    <t>lk percentage</t>
  </si>
  <si>
    <t>LK of depletion percentage</t>
  </si>
  <si>
    <t>LK percentage of parent</t>
  </si>
  <si>
    <t>lk total cells</t>
  </si>
  <si>
    <t>lsk percentage of depletion</t>
  </si>
  <si>
    <t>GMP percentage</t>
  </si>
  <si>
    <t>GMP percentage of parent</t>
  </si>
  <si>
    <t>GMP TOTAL</t>
  </si>
  <si>
    <t>CMP percentage</t>
  </si>
  <si>
    <t>CMP percentage of parent</t>
  </si>
  <si>
    <t>CMP TOTAL</t>
  </si>
  <si>
    <t>MEP percentage</t>
  </si>
  <si>
    <t>MEP percentage of parent</t>
  </si>
  <si>
    <t>MEP TOTAL</t>
  </si>
  <si>
    <t xml:space="preserve">lsk </t>
  </si>
  <si>
    <t>lsk of parent</t>
  </si>
  <si>
    <t>lsk total cells x10</t>
  </si>
  <si>
    <t>EZH2-WT-iMATURE_008.fcs 11/20/2022</t>
  </si>
  <si>
    <t>EZH2-WT-iMATURE_007.fcs 11/19/2022</t>
  </si>
  <si>
    <t>EZH2-WT-iMATURE_006.fcs 11/18/2022</t>
  </si>
  <si>
    <t>EZH2-WT-iMATURE_005.fcs 11/16/2022</t>
  </si>
  <si>
    <t>EZH2-WT-iMATURE_004.fcs 11/15/2022</t>
  </si>
  <si>
    <r>
      <t xml:space="preserve">EZH2-WT-iMATURE_003.fcs 10/30/2022 </t>
    </r>
    <r>
      <rPr>
        <sz val="10"/>
        <color rgb="FFFF0000"/>
        <rFont val="Arial"/>
        <family val="2"/>
      </rPr>
      <t>missing</t>
    </r>
  </si>
  <si>
    <t>EZH2-WT-iMATURE_002.fcs 10/25/2022</t>
  </si>
  <si>
    <t>EZH2-WT-iMATURE_001.fcs 10/21/2022</t>
  </si>
  <si>
    <t>Average</t>
  </si>
  <si>
    <t>EZH2-K20R-iMATURE_008.fcs 11/20/2022</t>
  </si>
  <si>
    <t>EZH2-K20R-iMATURE_007.fcs 11/19/2022</t>
  </si>
  <si>
    <t>EZH2-K20R-iMATURE_006.fcs 11/18/2022</t>
  </si>
  <si>
    <t>EZH2-K20R-iMATURE_005.fcs 11/16/2022</t>
  </si>
  <si>
    <t>EZH2-K20R-iMATURE_004.fcs 11/15/2022</t>
  </si>
  <si>
    <r>
      <t xml:space="preserve">EZH2-K20R-iMATURE_003.fcs 10/30/2022 </t>
    </r>
    <r>
      <rPr>
        <sz val="10"/>
        <color rgb="FFFF0000"/>
        <rFont val="Arial"/>
        <family val="2"/>
      </rPr>
      <t>missing</t>
    </r>
  </si>
  <si>
    <t>EZH2-K20R-iMATURE_002.fcs 10/25/2022</t>
  </si>
  <si>
    <t>EZH2-K20R-iMATURE_001.fcs 10/21/2022</t>
  </si>
  <si>
    <t>WT</t>
  </si>
  <si>
    <t>Rep.4</t>
  </si>
  <si>
    <t>Rep.5</t>
  </si>
  <si>
    <t>Rep.6</t>
  </si>
  <si>
    <t>GMP</t>
  </si>
  <si>
    <t>CMP</t>
  </si>
  <si>
    <t>MEP</t>
  </si>
  <si>
    <t>target</t>
  </si>
  <si>
    <t>Rep.1</t>
    <phoneticPr fontId="0" type="noConversion"/>
  </si>
  <si>
    <t>GFI1</t>
  </si>
  <si>
    <t>SUZ12</t>
  </si>
  <si>
    <t>GFI1B</t>
  </si>
  <si>
    <t>EZH2</t>
  </si>
  <si>
    <t>GATA2</t>
  </si>
  <si>
    <t>GATA3</t>
  </si>
  <si>
    <t>IKARUS</t>
  </si>
  <si>
    <t>GATA4</t>
  </si>
  <si>
    <t>FOG</t>
  </si>
  <si>
    <t>Etv6</t>
  </si>
  <si>
    <t>Hes1</t>
  </si>
  <si>
    <t>FOS</t>
  </si>
  <si>
    <t>GATA1</t>
  </si>
  <si>
    <t>EED</t>
  </si>
  <si>
    <t>Runx1</t>
  </si>
  <si>
    <t>Control</t>
  </si>
  <si>
    <t>Strc</t>
  </si>
  <si>
    <t>Syngap1</t>
  </si>
  <si>
    <t>Bmi1</t>
  </si>
  <si>
    <t>Ltgb5</t>
  </si>
  <si>
    <t>Ppfia4</t>
  </si>
  <si>
    <t>ATF4</t>
  </si>
  <si>
    <t>Rnux3</t>
  </si>
  <si>
    <t>NTRK3</t>
  </si>
  <si>
    <t>Irf8</t>
  </si>
  <si>
    <t>Slc4a8</t>
  </si>
  <si>
    <t>IK2F1</t>
  </si>
  <si>
    <t>Sulf2</t>
  </si>
  <si>
    <t>IL6ra</t>
  </si>
  <si>
    <t>BGN</t>
  </si>
  <si>
    <t>LpL</t>
  </si>
  <si>
    <t>Mmp9</t>
  </si>
  <si>
    <t>Sptbn1</t>
  </si>
  <si>
    <t>Cacna1b</t>
  </si>
  <si>
    <t>Ctrl-1-MMATURE 2022/12/07 9M-♀</t>
  </si>
  <si>
    <r>
      <t>vav-iCre;l3mbtl3</t>
    </r>
    <r>
      <rPr>
        <vertAlign val="superscript"/>
        <sz val="10"/>
        <rFont val="Arial"/>
        <family val="2"/>
      </rPr>
      <t>fl/fl</t>
    </r>
    <r>
      <rPr>
        <sz val="10"/>
        <rFont val="Arial"/>
        <family val="2"/>
      </rPr>
      <t>-1-MMATURE 2022/12/07 9M-♀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</si>
</sst>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vertAlign val="superscript"/>
      <sz val="11"/>
      <color theme="1"/>
      <name val="Calibri"/>
      <family val="2"/>
      <scheme val="minor"/>
    </font>
    <font>
      <sz val="8.25"/>
      <name val="Microsoft Sans Serif"/>
      <family val="2"/>
    </font>
    <font>
      <sz val="10"/>
      <name val="Arial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1"/>
    <xf numFmtId="0" fontId="1" fillId="2" borderId="0" xfId="1" applyFill="1"/>
    <xf numFmtId="0" fontId="1" fillId="3" borderId="0" xfId="1" applyFill="1"/>
    <xf numFmtId="0" fontId="1" fillId="4" borderId="0" xfId="1" applyFill="1"/>
    <xf numFmtId="10" fontId="1" fillId="0" borderId="0" xfId="1" applyNumberFormat="1"/>
    <xf numFmtId="9" fontId="1" fillId="0" borderId="0" xfId="1" applyNumberFormat="1"/>
    <xf numFmtId="10" fontId="0" fillId="0" borderId="0" xfId="0" applyNumberFormat="1"/>
    <xf numFmtId="0" fontId="2" fillId="0" borderId="0" xfId="1" applyFont="1" applyAlignment="1">
      <alignment horizontal="right"/>
    </xf>
    <xf numFmtId="2" fontId="1" fillId="0" borderId="0" xfId="1" applyNumberFormat="1"/>
    <xf numFmtId="0" fontId="1" fillId="3" borderId="1" xfId="1" applyFill="1" applyBorder="1"/>
    <xf numFmtId="0" fontId="4" fillId="0" borderId="0" xfId="0" applyFont="1" applyAlignment="1" applyProtection="1">
      <alignment vertical="top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center" vertical="top"/>
      <protection locked="0"/>
    </xf>
    <xf numFmtId="0" fontId="5" fillId="0" borderId="0" xfId="0" applyFont="1" applyAlignment="1">
      <alignment horizontal="center"/>
    </xf>
  </cellXfs>
  <cellStyles count="2">
    <cellStyle name="Normal" xfId="0" builtinId="0"/>
    <cellStyle name="常规 2" xfId="1" xr:uid="{FCDA1695-5AD5-44DE-BFF4-361B77BB2F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10</xdr:row>
      <xdr:rowOff>165100</xdr:rowOff>
    </xdr:from>
    <xdr:to>
      <xdr:col>5</xdr:col>
      <xdr:colOff>273189</xdr:colOff>
      <xdr:row>32</xdr:row>
      <xdr:rowOff>152608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9E5810C3-0F65-43EA-87B2-A7A123E4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300" y="2006600"/>
          <a:ext cx="2698889" cy="4038808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12</xdr:col>
      <xdr:colOff>286617</xdr:colOff>
      <xdr:row>30</xdr:row>
      <xdr:rowOff>152400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97B9DDDB-6258-4AE5-BBED-E20B230E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57600" y="2025650"/>
          <a:ext cx="3944217" cy="365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3E84-19A0-420A-AEBE-65D9A4D6F4C4}">
  <dimension ref="B3:I10"/>
  <sheetViews>
    <sheetView topLeftCell="A10" workbookViewId="0"/>
  </sheetViews>
  <sheetFormatPr defaultRowHeight="14.5"/>
  <cols>
    <col min="1" max="16384" width="8.7265625" style="1"/>
  </cols>
  <sheetData>
    <row r="3" spans="2:9">
      <c r="B3"/>
      <c r="C3" s="16" t="s">
        <v>4</v>
      </c>
      <c r="D3" s="16"/>
      <c r="E3"/>
      <c r="F3"/>
      <c r="G3"/>
      <c r="H3" s="16" t="s">
        <v>5</v>
      </c>
      <c r="I3" s="16"/>
    </row>
    <row r="4" spans="2:9">
      <c r="B4"/>
      <c r="C4" t="s">
        <v>6</v>
      </c>
      <c r="D4" t="s">
        <v>7</v>
      </c>
      <c r="E4"/>
      <c r="F4"/>
      <c r="G4"/>
      <c r="H4" t="s">
        <v>6</v>
      </c>
      <c r="I4" t="s">
        <v>7</v>
      </c>
    </row>
    <row r="5" spans="2:9">
      <c r="B5" t="s">
        <v>8</v>
      </c>
      <c r="C5">
        <v>71.2</v>
      </c>
      <c r="D5">
        <v>99.8</v>
      </c>
      <c r="E5"/>
      <c r="F5"/>
      <c r="G5" t="s">
        <v>8</v>
      </c>
      <c r="H5">
        <v>2.1251000000000002</v>
      </c>
      <c r="I5">
        <v>3.3540000000000001</v>
      </c>
    </row>
    <row r="6" spans="2:9">
      <c r="B6" t="s">
        <v>9</v>
      </c>
      <c r="C6">
        <v>68.5</v>
      </c>
      <c r="D6">
        <v>75.099999999999994</v>
      </c>
      <c r="E6"/>
      <c r="F6"/>
      <c r="G6" t="s">
        <v>9</v>
      </c>
      <c r="H6">
        <v>2.052</v>
      </c>
      <c r="I6">
        <v>2.282</v>
      </c>
    </row>
    <row r="7" spans="2:9">
      <c r="B7" t="s">
        <v>10</v>
      </c>
      <c r="C7">
        <v>70.3</v>
      </c>
      <c r="D7">
        <v>75.5</v>
      </c>
      <c r="E7"/>
      <c r="F7"/>
      <c r="G7" t="s">
        <v>10</v>
      </c>
      <c r="H7">
        <v>1.988</v>
      </c>
      <c r="I7">
        <v>2.234</v>
      </c>
    </row>
    <row r="8" spans="2:9">
      <c r="B8" t="s">
        <v>11</v>
      </c>
      <c r="C8">
        <v>75.599999999999994</v>
      </c>
      <c r="D8">
        <v>81.400000000000006</v>
      </c>
      <c r="E8"/>
      <c r="F8"/>
      <c r="G8" t="s">
        <v>11</v>
      </c>
      <c r="H8">
        <v>2.2029999999999998</v>
      </c>
      <c r="I8">
        <v>2.1819999999999999</v>
      </c>
    </row>
    <row r="9" spans="2:9">
      <c r="B9" t="s">
        <v>12</v>
      </c>
      <c r="C9">
        <v>80.100000000000009</v>
      </c>
      <c r="D9">
        <v>98.6</v>
      </c>
      <c r="E9"/>
      <c r="F9"/>
      <c r="G9" t="s">
        <v>12</v>
      </c>
      <c r="H9">
        <v>1.8979999999999999</v>
      </c>
      <c r="I9">
        <v>2.544</v>
      </c>
    </row>
    <row r="10" spans="2:9">
      <c r="B10" t="s">
        <v>13</v>
      </c>
      <c r="C10">
        <v>83.3</v>
      </c>
      <c r="D10">
        <v>113</v>
      </c>
      <c r="E10"/>
      <c r="F10"/>
      <c r="G10" t="s">
        <v>13</v>
      </c>
      <c r="H10">
        <v>1.9650000000000001</v>
      </c>
      <c r="I10">
        <v>2.3029999999999999</v>
      </c>
    </row>
  </sheetData>
  <mergeCells count="2">
    <mergeCell ref="C3:D3"/>
    <mergeCell ref="H3:I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DD811-A7A0-4A23-9893-87E0004D27EF}">
  <dimension ref="A1:Y76"/>
  <sheetViews>
    <sheetView topLeftCell="A61" workbookViewId="0">
      <selection activeCell="B74" sqref="B74"/>
    </sheetView>
  </sheetViews>
  <sheetFormatPr defaultRowHeight="14.5"/>
  <cols>
    <col min="1" max="1" width="38.1796875" customWidth="1"/>
    <col min="2" max="2" width="12.453125" customWidth="1"/>
    <col min="3" max="3" width="14.453125" customWidth="1"/>
    <col min="4" max="4" width="16.1796875" customWidth="1"/>
    <col min="5" max="5" width="19" customWidth="1"/>
    <col min="6" max="6" width="9" bestFit="1" customWidth="1"/>
    <col min="7" max="7" width="15.81640625" customWidth="1"/>
  </cols>
  <sheetData>
    <row r="1" spans="1:16">
      <c r="A1" s="2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4" t="s">
        <v>19</v>
      </c>
      <c r="G1" s="4" t="s">
        <v>20</v>
      </c>
      <c r="H1" s="4"/>
      <c r="I1" s="4"/>
      <c r="J1" s="4"/>
      <c r="K1" s="4"/>
      <c r="L1" s="5"/>
      <c r="M1" s="5"/>
      <c r="N1" s="5"/>
      <c r="O1" s="5"/>
      <c r="P1" s="5"/>
    </row>
    <row r="2" spans="1:16">
      <c r="A2" s="2" t="s">
        <v>21</v>
      </c>
      <c r="B2" s="6">
        <v>0.873</v>
      </c>
      <c r="C2" s="6">
        <v>0.15</v>
      </c>
      <c r="D2" s="6">
        <v>7.1999999999999998E-3</v>
      </c>
      <c r="E2" s="6">
        <v>6.4000000000000003E-3</v>
      </c>
      <c r="F2" s="7">
        <v>0.55000000000000004</v>
      </c>
      <c r="G2" s="6">
        <v>0.623</v>
      </c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22</v>
      </c>
      <c r="B3" s="6">
        <v>0.65600000000000003</v>
      </c>
      <c r="C3" s="6">
        <v>0.155</v>
      </c>
      <c r="D3" s="8">
        <v>1.11E-2</v>
      </c>
      <c r="E3" s="8">
        <v>1.0500000000000001E-2</v>
      </c>
      <c r="F3" s="7">
        <v>0.48099999999999998</v>
      </c>
      <c r="G3" s="6">
        <v>0.49199999999999999</v>
      </c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23</v>
      </c>
      <c r="B4" s="6">
        <v>0.86399999999999999</v>
      </c>
      <c r="C4" s="6">
        <v>0.11700000000000001</v>
      </c>
      <c r="D4" s="8">
        <v>8.8000000000000005E-3</v>
      </c>
      <c r="E4" s="8">
        <v>7.6E-3</v>
      </c>
      <c r="F4" s="6">
        <v>0.60399999999999998</v>
      </c>
      <c r="G4" s="6">
        <v>0.48199999999999998</v>
      </c>
      <c r="H4" s="2"/>
      <c r="I4" s="2"/>
      <c r="J4" s="2"/>
      <c r="K4" s="2"/>
      <c r="L4" s="2"/>
      <c r="M4" s="2"/>
      <c r="N4" s="2"/>
      <c r="O4" s="2"/>
      <c r="P4" s="2"/>
    </row>
    <row r="5" spans="1:16">
      <c r="A5" s="2" t="s">
        <v>24</v>
      </c>
      <c r="B5" s="6">
        <v>0.89200000000000002</v>
      </c>
      <c r="C5" s="6">
        <v>0.151</v>
      </c>
      <c r="D5" s="8">
        <v>1.32E-2</v>
      </c>
      <c r="E5" s="8">
        <v>1.17E-2</v>
      </c>
      <c r="F5" s="6">
        <v>0.52500000000000002</v>
      </c>
      <c r="G5" s="6">
        <v>0.38800000000000001</v>
      </c>
      <c r="H5" s="2"/>
      <c r="I5" s="2"/>
      <c r="J5" s="2"/>
      <c r="K5" s="2"/>
      <c r="L5" s="2"/>
      <c r="M5" s="2"/>
      <c r="N5" s="2"/>
      <c r="O5" s="2"/>
      <c r="P5" s="2"/>
    </row>
    <row r="6" spans="1:16">
      <c r="A6" s="2" t="s">
        <v>25</v>
      </c>
      <c r="B6" s="6">
        <v>0.94099999999999995</v>
      </c>
      <c r="C6" s="6">
        <v>0.151</v>
      </c>
      <c r="D6" s="8">
        <v>1.0200000000000001E-2</v>
      </c>
      <c r="E6" s="6">
        <v>9.7999999999999997E-3</v>
      </c>
      <c r="F6" s="6">
        <v>0.55400000000000005</v>
      </c>
      <c r="G6" s="6">
        <v>0.55100000000000005</v>
      </c>
      <c r="H6" s="2"/>
      <c r="I6" s="2"/>
      <c r="J6" s="2"/>
      <c r="K6" s="2"/>
      <c r="L6" s="2"/>
      <c r="M6" s="2"/>
      <c r="N6" s="2"/>
      <c r="O6" s="2"/>
      <c r="P6" s="2"/>
    </row>
    <row r="7" spans="1:16">
      <c r="A7" s="2" t="s">
        <v>26</v>
      </c>
      <c r="B7" s="6">
        <v>0.86199999999999999</v>
      </c>
      <c r="C7" s="6">
        <v>0.19400000000000001</v>
      </c>
      <c r="D7" s="8">
        <v>1.5599999999999999E-2</v>
      </c>
      <c r="E7" s="6">
        <v>1.66E-2</v>
      </c>
      <c r="F7" s="6">
        <v>0.47899999999999998</v>
      </c>
      <c r="G7" s="6">
        <v>0.53</v>
      </c>
      <c r="H7" s="2"/>
      <c r="I7" s="2"/>
      <c r="J7" s="2"/>
      <c r="K7" s="2"/>
      <c r="L7" s="2"/>
      <c r="M7" s="2"/>
      <c r="N7" s="2"/>
      <c r="O7" s="2"/>
      <c r="P7" s="2"/>
    </row>
    <row r="8" spans="1:16">
      <c r="A8" s="2" t="s">
        <v>27</v>
      </c>
      <c r="B8" s="6">
        <v>0.85</v>
      </c>
      <c r="C8" s="6">
        <v>0.128</v>
      </c>
      <c r="D8" s="8">
        <v>1.44E-2</v>
      </c>
      <c r="E8" s="6">
        <v>1.9300000000000001E-2</v>
      </c>
      <c r="F8" s="6">
        <v>0.47099999999999997</v>
      </c>
      <c r="G8" s="6">
        <v>0.60499999999999998</v>
      </c>
      <c r="H8" s="2"/>
      <c r="I8" s="2"/>
      <c r="J8" s="2"/>
      <c r="K8" s="2"/>
      <c r="L8" s="2"/>
      <c r="M8" s="2"/>
      <c r="N8" s="2"/>
      <c r="O8" s="2"/>
      <c r="P8" s="2"/>
    </row>
    <row r="9" spans="1:16">
      <c r="A9" s="2" t="s">
        <v>28</v>
      </c>
      <c r="B9" s="6">
        <v>0.85</v>
      </c>
      <c r="C9" s="6">
        <v>0.18099999999999999</v>
      </c>
      <c r="D9" s="8">
        <v>3.5999999999999997E-2</v>
      </c>
      <c r="E9" s="6">
        <v>3.5400000000000001E-2</v>
      </c>
      <c r="F9" s="6">
        <v>0.33700000000000002</v>
      </c>
      <c r="G9" s="6">
        <v>0.47599999999999998</v>
      </c>
      <c r="H9" s="2"/>
      <c r="I9" s="2"/>
      <c r="J9" s="2"/>
      <c r="K9" s="2"/>
      <c r="L9" s="2"/>
      <c r="M9" s="2"/>
      <c r="N9" s="2"/>
      <c r="O9" s="2"/>
      <c r="P9" s="2"/>
    </row>
    <row r="10" spans="1:16">
      <c r="A10" s="2" t="s">
        <v>29</v>
      </c>
      <c r="B10" s="6">
        <v>0.878</v>
      </c>
      <c r="C10" s="6">
        <v>0.13800000000000001</v>
      </c>
      <c r="D10" s="8">
        <v>1.34E-2</v>
      </c>
      <c r="E10" s="6">
        <v>2.3800000000000002E-2</v>
      </c>
      <c r="F10" s="6">
        <v>0.433</v>
      </c>
      <c r="G10" s="6">
        <v>0.56899999999999995</v>
      </c>
      <c r="H10" s="2"/>
      <c r="I10" s="2"/>
      <c r="J10" s="2"/>
      <c r="K10" s="2"/>
      <c r="L10" s="2"/>
      <c r="M10" s="2"/>
      <c r="N10" s="2"/>
      <c r="O10" s="2"/>
      <c r="P10" s="2"/>
    </row>
    <row r="11" spans="1:16">
      <c r="A11" s="2" t="s">
        <v>30</v>
      </c>
      <c r="B11" s="6">
        <v>0.86099999999999999</v>
      </c>
      <c r="C11" s="6">
        <v>0.16400000000000001</v>
      </c>
      <c r="D11" s="9" t="s">
        <v>31</v>
      </c>
      <c r="E11" s="6">
        <v>2.2000000000000001E-3</v>
      </c>
      <c r="F11" s="6">
        <v>0.61299999999999999</v>
      </c>
      <c r="G11" s="6">
        <v>0.66700000000000004</v>
      </c>
      <c r="H11" s="2"/>
      <c r="I11" s="2"/>
      <c r="J11" s="2"/>
      <c r="K11" s="2"/>
      <c r="L11" s="2"/>
      <c r="M11" s="2"/>
      <c r="N11" s="2"/>
      <c r="O11" s="2"/>
      <c r="P11" s="2"/>
    </row>
    <row r="12" spans="1:16">
      <c r="A12" s="2" t="s">
        <v>32</v>
      </c>
      <c r="B12" s="6">
        <v>0.623</v>
      </c>
      <c r="C12" s="6">
        <v>2.47E-2</v>
      </c>
      <c r="D12" s="8">
        <v>3.8999999999999998E-3</v>
      </c>
      <c r="E12" s="8">
        <v>1.9E-3</v>
      </c>
      <c r="F12" s="6">
        <v>0.80400000000000005</v>
      </c>
      <c r="G12" s="6">
        <v>0.55700000000000005</v>
      </c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 t="s">
        <v>33</v>
      </c>
      <c r="B13" s="6">
        <v>0.85499999999999998</v>
      </c>
      <c r="C13" s="6">
        <v>5.33E-2</v>
      </c>
      <c r="D13" s="6">
        <v>6.3E-3</v>
      </c>
      <c r="E13" s="6">
        <v>2.3E-3</v>
      </c>
      <c r="F13" s="6">
        <v>0.61199999999999999</v>
      </c>
      <c r="G13" s="6">
        <v>0.51200000000000001</v>
      </c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 t="s">
        <v>34</v>
      </c>
      <c r="B14" s="6">
        <v>0.89600000000000002</v>
      </c>
      <c r="C14" s="6">
        <v>9.4399999999999998E-2</v>
      </c>
      <c r="D14" s="6">
        <v>9.4000000000000004E-3</v>
      </c>
      <c r="E14" s="6">
        <v>9.7999999999999997E-3</v>
      </c>
      <c r="F14" s="6">
        <v>0.56399999999999995</v>
      </c>
      <c r="G14" s="6">
        <v>0.43</v>
      </c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2" t="s">
        <v>35</v>
      </c>
      <c r="B15" s="6">
        <v>0.89100000000000001</v>
      </c>
      <c r="C15" s="6">
        <v>0.115</v>
      </c>
      <c r="D15" s="6">
        <v>9.5999999999999992E-3</v>
      </c>
      <c r="E15" s="8">
        <v>1.5599999999999999E-2</v>
      </c>
      <c r="F15" s="6">
        <v>0.59699999999999998</v>
      </c>
      <c r="G15" s="8">
        <v>0.56200000000000006</v>
      </c>
    </row>
    <row r="16" spans="1:16">
      <c r="A16" s="2" t="s">
        <v>36</v>
      </c>
      <c r="B16" s="6">
        <v>0.81799999999999995</v>
      </c>
      <c r="C16" s="6">
        <v>0.14899999999999999</v>
      </c>
      <c r="D16" s="6">
        <v>1.4500000000000001E-2</v>
      </c>
      <c r="E16" s="8">
        <v>1.52E-2</v>
      </c>
      <c r="F16" s="6">
        <v>0.50800000000000001</v>
      </c>
      <c r="G16" s="8">
        <v>0.56399999999999995</v>
      </c>
    </row>
    <row r="17" spans="1:16">
      <c r="A17" s="2" t="s">
        <v>37</v>
      </c>
      <c r="B17" s="6">
        <v>0.81799999999999995</v>
      </c>
      <c r="C17" s="6">
        <v>0.13950000000000001</v>
      </c>
      <c r="D17" s="6">
        <v>1.2E-2</v>
      </c>
      <c r="E17" s="8">
        <v>1.32E-2</v>
      </c>
      <c r="F17" s="6">
        <v>0.55600000000000005</v>
      </c>
      <c r="G17" s="8">
        <v>0.58499999999999996</v>
      </c>
    </row>
    <row r="18" spans="1:16">
      <c r="A18" s="2" t="s">
        <v>38</v>
      </c>
      <c r="B18" s="6">
        <v>0.84399999999999997</v>
      </c>
      <c r="C18" s="6">
        <v>9.4200000000000006E-2</v>
      </c>
      <c r="D18" s="6">
        <v>1.18E-2</v>
      </c>
      <c r="E18" s="8">
        <v>1.52E-2</v>
      </c>
      <c r="F18" s="6">
        <v>0.497</v>
      </c>
      <c r="G18" s="8">
        <v>0.63100000000000001</v>
      </c>
    </row>
    <row r="19" spans="1:16">
      <c r="A19" s="2" t="s">
        <v>39</v>
      </c>
      <c r="B19" s="6">
        <v>0.89500000000000002</v>
      </c>
      <c r="C19" s="6">
        <v>0.19800000000000001</v>
      </c>
      <c r="D19" s="8">
        <v>1.2999999999999999E-2</v>
      </c>
      <c r="E19" s="6">
        <v>1.46E-2</v>
      </c>
      <c r="F19" s="6">
        <v>0.53200000000000003</v>
      </c>
      <c r="G19" s="8">
        <v>0.64500000000000002</v>
      </c>
    </row>
    <row r="20" spans="1:16">
      <c r="A20" s="2"/>
      <c r="B20" s="6"/>
      <c r="C20" s="6"/>
      <c r="D20" s="6"/>
      <c r="E20" s="8"/>
      <c r="F20" s="6"/>
      <c r="G20" s="8"/>
    </row>
    <row r="21" spans="1:16">
      <c r="A21" s="2"/>
      <c r="B21" s="2" t="s">
        <v>40</v>
      </c>
      <c r="C21" s="3" t="s">
        <v>16</v>
      </c>
      <c r="D21" s="3" t="s">
        <v>17</v>
      </c>
      <c r="E21" s="3" t="s">
        <v>18</v>
      </c>
      <c r="F21" s="4" t="s">
        <v>19</v>
      </c>
      <c r="G21" s="4" t="s">
        <v>20</v>
      </c>
      <c r="H21" s="2"/>
      <c r="I21" s="2"/>
      <c r="J21" s="2"/>
      <c r="K21" s="2"/>
      <c r="L21" s="2"/>
      <c r="M21" s="2"/>
      <c r="N21" s="2"/>
      <c r="O21" s="2"/>
      <c r="P21" s="2"/>
    </row>
    <row r="22" spans="1:16">
      <c r="A22" s="2" t="s">
        <v>21</v>
      </c>
      <c r="B22" s="2">
        <v>28</v>
      </c>
      <c r="C22" s="2">
        <f>B22*C2</f>
        <v>4.2</v>
      </c>
      <c r="D22">
        <f t="shared" ref="D22:D30" si="0">B22*D2</f>
        <v>0.2016</v>
      </c>
      <c r="E22">
        <f t="shared" ref="E22:E30" si="1">B22*E2</f>
        <v>0.1792</v>
      </c>
      <c r="F22" s="10">
        <f>B22*F2</f>
        <v>15.400000000000002</v>
      </c>
      <c r="G22" s="2">
        <f>B22*G2</f>
        <v>17.443999999999999</v>
      </c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 t="s">
        <v>22</v>
      </c>
      <c r="B23" s="2">
        <v>44</v>
      </c>
      <c r="C23" s="2">
        <v>6.82</v>
      </c>
      <c r="D23" s="2">
        <f t="shared" si="0"/>
        <v>0.4884</v>
      </c>
      <c r="E23" s="2">
        <f t="shared" si="1"/>
        <v>0.46200000000000002</v>
      </c>
      <c r="F23" s="10">
        <v>21.16</v>
      </c>
      <c r="G23" s="2">
        <v>21.65</v>
      </c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 t="s">
        <v>23</v>
      </c>
      <c r="B24" s="2">
        <v>36</v>
      </c>
      <c r="C24" s="2">
        <f t="shared" ref="C24:C30" si="2">B24*C4</f>
        <v>4.2120000000000006</v>
      </c>
      <c r="D24" s="2">
        <f t="shared" si="0"/>
        <v>0.31680000000000003</v>
      </c>
      <c r="E24" s="2">
        <f t="shared" si="1"/>
        <v>0.27360000000000001</v>
      </c>
      <c r="F24" s="10">
        <f t="shared" ref="F24:F30" si="3">B24*F4</f>
        <v>21.744</v>
      </c>
      <c r="G24" s="2">
        <f t="shared" ref="G24:G30" si="4">B24*G4</f>
        <v>17.352</v>
      </c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 t="s">
        <v>24</v>
      </c>
      <c r="B25" s="2">
        <v>32.799999999999997</v>
      </c>
      <c r="C25" s="2">
        <f t="shared" si="2"/>
        <v>4.952799999999999</v>
      </c>
      <c r="D25" s="2">
        <f t="shared" si="0"/>
        <v>0.43295999999999996</v>
      </c>
      <c r="E25" s="2">
        <f t="shared" si="1"/>
        <v>0.38375999999999999</v>
      </c>
      <c r="F25" s="10">
        <f t="shared" si="3"/>
        <v>17.22</v>
      </c>
      <c r="G25" s="2">
        <f t="shared" si="4"/>
        <v>12.7264</v>
      </c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 t="s">
        <v>25</v>
      </c>
      <c r="B26" s="2">
        <v>39.6</v>
      </c>
      <c r="C26" s="2">
        <f t="shared" si="2"/>
        <v>5.9796000000000005</v>
      </c>
      <c r="D26" s="2">
        <f t="shared" si="0"/>
        <v>0.40392000000000006</v>
      </c>
      <c r="E26" s="2">
        <f t="shared" si="1"/>
        <v>0.38807999999999998</v>
      </c>
      <c r="F26" s="10">
        <f t="shared" si="3"/>
        <v>21.938400000000001</v>
      </c>
      <c r="G26" s="2">
        <f t="shared" si="4"/>
        <v>21.819600000000001</v>
      </c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 t="s">
        <v>26</v>
      </c>
      <c r="B27" s="2">
        <v>45.2</v>
      </c>
      <c r="C27" s="2">
        <f t="shared" si="2"/>
        <v>8.7688000000000006</v>
      </c>
      <c r="D27" s="2">
        <f t="shared" si="0"/>
        <v>0.70511999999999997</v>
      </c>
      <c r="E27" s="2">
        <f t="shared" si="1"/>
        <v>0.7503200000000001</v>
      </c>
      <c r="F27" s="10">
        <f t="shared" si="3"/>
        <v>21.6508</v>
      </c>
      <c r="G27" s="2">
        <f t="shared" si="4"/>
        <v>23.956000000000003</v>
      </c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 t="s">
        <v>27</v>
      </c>
      <c r="B28">
        <v>38.4</v>
      </c>
      <c r="C28" s="2">
        <f t="shared" si="2"/>
        <v>4.9151999999999996</v>
      </c>
      <c r="D28" s="2">
        <f t="shared" si="0"/>
        <v>0.55296000000000001</v>
      </c>
      <c r="E28" s="2">
        <f t="shared" si="1"/>
        <v>0.74112</v>
      </c>
      <c r="F28" s="10">
        <f t="shared" si="3"/>
        <v>18.086399999999998</v>
      </c>
      <c r="G28" s="2">
        <f t="shared" si="4"/>
        <v>23.231999999999999</v>
      </c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 t="s">
        <v>28</v>
      </c>
      <c r="B29">
        <v>38.4</v>
      </c>
      <c r="C29" s="2">
        <f t="shared" si="2"/>
        <v>6.9503999999999992</v>
      </c>
      <c r="D29" s="2">
        <f t="shared" si="0"/>
        <v>1.3823999999999999</v>
      </c>
      <c r="E29" s="2">
        <f t="shared" si="1"/>
        <v>1.3593599999999999</v>
      </c>
      <c r="F29" s="10">
        <f t="shared" si="3"/>
        <v>12.940800000000001</v>
      </c>
      <c r="G29" s="2">
        <f t="shared" si="4"/>
        <v>18.278399999999998</v>
      </c>
      <c r="H29" s="2"/>
      <c r="I29" s="2"/>
      <c r="J29" s="2"/>
      <c r="K29" s="2"/>
      <c r="L29" s="2"/>
      <c r="M29" s="2"/>
      <c r="N29" s="2"/>
      <c r="O29" s="2"/>
      <c r="P29" s="2"/>
    </row>
    <row r="30" spans="1:16">
      <c r="A30" s="2" t="s">
        <v>29</v>
      </c>
      <c r="B30" s="2">
        <v>40.6</v>
      </c>
      <c r="C30" s="2">
        <f t="shared" si="2"/>
        <v>5.6028000000000002</v>
      </c>
      <c r="D30" s="2">
        <f t="shared" si="0"/>
        <v>0.54404000000000008</v>
      </c>
      <c r="E30" s="2">
        <f t="shared" si="1"/>
        <v>0.96628000000000014</v>
      </c>
      <c r="F30" s="10">
        <f t="shared" si="3"/>
        <v>17.579799999999999</v>
      </c>
      <c r="G30" s="2">
        <f t="shared" si="4"/>
        <v>23.101399999999998</v>
      </c>
      <c r="H30" s="2"/>
      <c r="I30" s="2"/>
      <c r="J30" s="2"/>
      <c r="K30" s="2"/>
      <c r="L30" s="2"/>
      <c r="M30" s="2"/>
      <c r="N30" s="2"/>
      <c r="O30" s="2"/>
      <c r="P30" s="2"/>
    </row>
    <row r="31" spans="1:16">
      <c r="A31" s="2"/>
      <c r="B31" s="2"/>
      <c r="C31" s="2"/>
      <c r="D31" s="2"/>
      <c r="E31" s="2"/>
      <c r="F31" s="10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>
      <c r="A32" s="2" t="s">
        <v>30</v>
      </c>
      <c r="B32" s="2">
        <v>58.5</v>
      </c>
      <c r="C32" s="2">
        <f>B32*C11</f>
        <v>9.5940000000000012</v>
      </c>
      <c r="D32" s="9" t="s">
        <v>31</v>
      </c>
      <c r="E32" s="2">
        <f t="shared" ref="E32:E40" si="5">B32*E11</f>
        <v>0.12870000000000001</v>
      </c>
      <c r="F32" s="10">
        <f t="shared" ref="F32:F40" si="6">B32*F11</f>
        <v>35.860500000000002</v>
      </c>
      <c r="G32" s="2">
        <f>B32*G11</f>
        <v>39.019500000000001</v>
      </c>
      <c r="H32" s="2"/>
      <c r="I32" s="2"/>
      <c r="J32" s="2"/>
      <c r="K32" s="2"/>
      <c r="L32" s="2"/>
      <c r="M32" s="2"/>
      <c r="N32" s="2"/>
      <c r="O32" s="2"/>
      <c r="P32" s="2"/>
    </row>
    <row r="33" spans="1:25">
      <c r="A33" s="2" t="s">
        <v>32</v>
      </c>
      <c r="B33" s="2">
        <v>67.8</v>
      </c>
      <c r="C33" s="2">
        <v>1.67</v>
      </c>
      <c r="D33" s="2">
        <f t="shared" ref="D33:D40" si="7">B33*D12</f>
        <v>0.26441999999999999</v>
      </c>
      <c r="E33" s="2">
        <f t="shared" si="5"/>
        <v>0.12881999999999999</v>
      </c>
      <c r="F33" s="10">
        <f t="shared" si="6"/>
        <v>54.511200000000002</v>
      </c>
      <c r="G33" s="2">
        <v>37.76</v>
      </c>
      <c r="H33" s="2"/>
      <c r="I33" s="2"/>
      <c r="J33" s="2"/>
      <c r="K33" s="2"/>
      <c r="L33" s="2"/>
      <c r="M33" s="2"/>
      <c r="N33" s="2"/>
      <c r="O33" s="2"/>
      <c r="P33" s="2"/>
    </row>
    <row r="34" spans="1:25">
      <c r="A34" s="2" t="s">
        <v>33</v>
      </c>
      <c r="B34" s="2">
        <v>67.2</v>
      </c>
      <c r="C34" s="2">
        <f t="shared" ref="C34:C40" si="8">B34*C13</f>
        <v>3.5817600000000001</v>
      </c>
      <c r="D34" s="2">
        <f t="shared" si="7"/>
        <v>0.42336000000000001</v>
      </c>
      <c r="E34" s="2">
        <f t="shared" si="5"/>
        <v>0.15456</v>
      </c>
      <c r="F34" s="10">
        <f t="shared" si="6"/>
        <v>41.126400000000004</v>
      </c>
      <c r="G34" s="2">
        <f t="shared" ref="G34:G40" si="9">B34*G13</f>
        <v>34.406400000000005</v>
      </c>
      <c r="H34" s="2"/>
      <c r="I34" s="2"/>
      <c r="J34" s="2"/>
      <c r="K34" s="2"/>
      <c r="L34" s="2"/>
      <c r="M34" s="2"/>
      <c r="N34" s="2"/>
      <c r="O34" s="2"/>
      <c r="P34" s="2"/>
    </row>
    <row r="35" spans="1:25">
      <c r="A35" s="2" t="s">
        <v>34</v>
      </c>
      <c r="B35" s="2">
        <v>60.6</v>
      </c>
      <c r="C35">
        <f t="shared" si="8"/>
        <v>5.7206400000000004</v>
      </c>
      <c r="D35" s="2">
        <f t="shared" si="7"/>
        <v>0.56964000000000004</v>
      </c>
      <c r="E35" s="2">
        <f t="shared" si="5"/>
        <v>0.59387999999999996</v>
      </c>
      <c r="F35" s="10">
        <f t="shared" si="6"/>
        <v>34.178399999999996</v>
      </c>
      <c r="G35">
        <f t="shared" si="9"/>
        <v>26.058</v>
      </c>
    </row>
    <row r="36" spans="1:25">
      <c r="A36" s="2" t="s">
        <v>35</v>
      </c>
      <c r="B36" s="2">
        <v>55.2</v>
      </c>
      <c r="C36">
        <f t="shared" si="8"/>
        <v>6.3480000000000008</v>
      </c>
      <c r="D36" s="2">
        <f t="shared" si="7"/>
        <v>0.52991999999999995</v>
      </c>
      <c r="E36" s="2">
        <f t="shared" si="5"/>
        <v>0.86112</v>
      </c>
      <c r="F36" s="10">
        <f t="shared" si="6"/>
        <v>32.9544</v>
      </c>
      <c r="G36">
        <f t="shared" si="9"/>
        <v>31.022400000000005</v>
      </c>
    </row>
    <row r="37" spans="1:25">
      <c r="A37" s="2" t="s">
        <v>36</v>
      </c>
      <c r="B37" s="2">
        <v>66</v>
      </c>
      <c r="C37" s="2">
        <f t="shared" si="8"/>
        <v>9.8339999999999996</v>
      </c>
      <c r="D37" s="2">
        <f t="shared" si="7"/>
        <v>0.95700000000000007</v>
      </c>
      <c r="E37" s="2">
        <f t="shared" si="5"/>
        <v>1.0032000000000001</v>
      </c>
      <c r="F37" s="10">
        <f t="shared" si="6"/>
        <v>33.527999999999999</v>
      </c>
      <c r="G37" s="2">
        <f t="shared" si="9"/>
        <v>37.223999999999997</v>
      </c>
    </row>
    <row r="38" spans="1:25">
      <c r="A38" s="2" t="s">
        <v>37</v>
      </c>
      <c r="B38">
        <v>46.8</v>
      </c>
      <c r="C38" s="2">
        <f t="shared" si="8"/>
        <v>6.5286</v>
      </c>
      <c r="D38" s="2">
        <f t="shared" si="7"/>
        <v>0.56159999999999999</v>
      </c>
      <c r="E38" s="2">
        <f t="shared" si="5"/>
        <v>0.61775999999999998</v>
      </c>
      <c r="F38" s="10">
        <f t="shared" si="6"/>
        <v>26.020800000000001</v>
      </c>
      <c r="G38" s="2">
        <f t="shared" si="9"/>
        <v>27.377999999999997</v>
      </c>
    </row>
    <row r="39" spans="1:25">
      <c r="A39" s="2" t="s">
        <v>38</v>
      </c>
      <c r="B39">
        <v>45.3</v>
      </c>
      <c r="C39" s="2">
        <f t="shared" si="8"/>
        <v>4.2672600000000003</v>
      </c>
      <c r="D39" s="2">
        <f t="shared" si="7"/>
        <v>0.5345399999999999</v>
      </c>
      <c r="E39" s="2">
        <f t="shared" si="5"/>
        <v>0.68855999999999995</v>
      </c>
      <c r="F39" s="10">
        <f t="shared" si="6"/>
        <v>22.514099999999999</v>
      </c>
      <c r="G39" s="2">
        <f t="shared" si="9"/>
        <v>28.584299999999999</v>
      </c>
    </row>
    <row r="40" spans="1:25">
      <c r="A40" s="2" t="s">
        <v>39</v>
      </c>
      <c r="B40" s="2">
        <v>69.7</v>
      </c>
      <c r="C40" s="2">
        <f t="shared" si="8"/>
        <v>13.800600000000001</v>
      </c>
      <c r="D40" s="2">
        <f t="shared" si="7"/>
        <v>0.90610000000000002</v>
      </c>
      <c r="E40" s="2">
        <f t="shared" si="5"/>
        <v>1.01762</v>
      </c>
      <c r="F40" s="10">
        <f t="shared" si="6"/>
        <v>37.080400000000004</v>
      </c>
      <c r="G40" s="2">
        <f t="shared" si="9"/>
        <v>44.956500000000005</v>
      </c>
      <c r="H40" s="2"/>
      <c r="I40" s="2"/>
      <c r="J40" s="2"/>
      <c r="K40" s="2"/>
      <c r="L40" s="2"/>
      <c r="M40" s="2"/>
      <c r="N40" s="2"/>
      <c r="O40" s="2"/>
      <c r="P40" s="2"/>
    </row>
    <row r="41" spans="1:25">
      <c r="A41" s="2"/>
      <c r="B41" s="2"/>
      <c r="C41" s="11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25" ht="16.5">
      <c r="B44" t="s">
        <v>41</v>
      </c>
      <c r="C44" t="s">
        <v>42</v>
      </c>
      <c r="D44" t="s">
        <v>43</v>
      </c>
      <c r="E44" t="s">
        <v>44</v>
      </c>
      <c r="F44" t="s">
        <v>45</v>
      </c>
      <c r="G44" s="8" t="s">
        <v>46</v>
      </c>
      <c r="H44" s="8" t="s">
        <v>47</v>
      </c>
      <c r="I44" s="8" t="s">
        <v>48</v>
      </c>
      <c r="J44" s="8" t="s">
        <v>49</v>
      </c>
      <c r="K44" s="8" t="s">
        <v>50</v>
      </c>
      <c r="L44" t="s">
        <v>51</v>
      </c>
      <c r="M44" s="8" t="s">
        <v>52</v>
      </c>
      <c r="N44" s="8" t="s">
        <v>53</v>
      </c>
      <c r="O44" s="8" t="s">
        <v>54</v>
      </c>
      <c r="P44" t="s">
        <v>55</v>
      </c>
      <c r="Q44" s="8" t="s">
        <v>56</v>
      </c>
      <c r="R44" s="8" t="s">
        <v>57</v>
      </c>
      <c r="S44" t="s">
        <v>58</v>
      </c>
      <c r="T44" s="8" t="s">
        <v>59</v>
      </c>
      <c r="U44" s="8" t="s">
        <v>60</v>
      </c>
      <c r="V44" t="s">
        <v>61</v>
      </c>
      <c r="W44" s="8" t="s">
        <v>62</v>
      </c>
      <c r="X44" s="8" t="s">
        <v>63</v>
      </c>
      <c r="Y44" t="s">
        <v>64</v>
      </c>
    </row>
    <row r="45" spans="1:25">
      <c r="A45" s="2" t="s">
        <v>65</v>
      </c>
      <c r="B45">
        <v>40.6</v>
      </c>
      <c r="C45">
        <v>35</v>
      </c>
      <c r="D45">
        <v>10</v>
      </c>
      <c r="E45">
        <v>20</v>
      </c>
      <c r="F45">
        <v>3.78</v>
      </c>
      <c r="G45" s="8">
        <f>1-(F45/E45)</f>
        <v>0.81099999999999994</v>
      </c>
      <c r="H45" s="8">
        <v>0.65500000000000003</v>
      </c>
      <c r="I45" s="8">
        <v>9.7000000000000003E-2</v>
      </c>
      <c r="J45" s="8">
        <f t="shared" ref="J45:J52" si="10">H45*I45</f>
        <v>6.3535000000000008E-2</v>
      </c>
      <c r="K45" s="8">
        <f>F45*J45/E45</f>
        <v>1.2008115000000001E-2</v>
      </c>
      <c r="L45">
        <f>B45*K45</f>
        <v>0.4875294690000001</v>
      </c>
      <c r="M45" s="8">
        <v>9.1000000000000004E-3</v>
      </c>
      <c r="N45" s="8">
        <v>0.42399999999999999</v>
      </c>
      <c r="O45" s="8">
        <f>N45*K45</f>
        <v>5.0914407600000005E-3</v>
      </c>
      <c r="P45">
        <f>O45*B45</f>
        <v>0.20671249485600002</v>
      </c>
      <c r="Q45" s="8">
        <v>0.25900000000000001</v>
      </c>
      <c r="R45" s="8">
        <f>Q45*K45</f>
        <v>3.1101017850000004E-3</v>
      </c>
      <c r="S45">
        <f>R45*B45</f>
        <v>0.12627013247100002</v>
      </c>
      <c r="T45" s="8">
        <v>0.153</v>
      </c>
      <c r="U45" s="8">
        <f>T45*K45</f>
        <v>1.8372415950000001E-3</v>
      </c>
      <c r="V45">
        <f t="shared" ref="V45:V46" si="11">U45*B45</f>
        <v>7.4592008757000006E-2</v>
      </c>
      <c r="W45" s="8">
        <f>H45*M45</f>
        <v>5.9605000000000005E-3</v>
      </c>
      <c r="X45" s="8">
        <f>F45*W45/E45</f>
        <v>1.1265345000000002E-3</v>
      </c>
      <c r="Y45">
        <f>B45*X45*10</f>
        <v>0.45737300700000011</v>
      </c>
    </row>
    <row r="46" spans="1:25">
      <c r="A46" s="2" t="s">
        <v>66</v>
      </c>
      <c r="B46">
        <v>38.4</v>
      </c>
      <c r="C46">
        <v>35</v>
      </c>
      <c r="D46">
        <v>10</v>
      </c>
      <c r="E46">
        <v>20</v>
      </c>
      <c r="F46">
        <v>3.06</v>
      </c>
      <c r="G46" s="8">
        <f>1-(F46/E46)</f>
        <v>0.84699999999999998</v>
      </c>
      <c r="H46" s="8">
        <v>0.56000000000000005</v>
      </c>
      <c r="I46" s="8">
        <v>0.121</v>
      </c>
      <c r="J46" s="8">
        <f t="shared" si="10"/>
        <v>6.7760000000000001E-2</v>
      </c>
      <c r="K46" s="8">
        <f>F46*J46/E46</f>
        <v>1.0367280000000001E-2</v>
      </c>
      <c r="L46">
        <f>B46*K46</f>
        <v>0.39810355200000003</v>
      </c>
      <c r="M46" s="8">
        <v>1.54E-2</v>
      </c>
      <c r="N46" s="8">
        <v>0.432</v>
      </c>
      <c r="O46" s="8">
        <f>N46*K46</f>
        <v>4.4786649600000008E-3</v>
      </c>
      <c r="P46">
        <f>O46*B46</f>
        <v>0.17198073446400003</v>
      </c>
      <c r="Q46" s="8">
        <v>0.14599999999999999</v>
      </c>
      <c r="R46" s="8">
        <f>Q46*K46</f>
        <v>1.51362288E-3</v>
      </c>
      <c r="S46">
        <f>R46*B46</f>
        <v>5.8123118591999999E-2</v>
      </c>
      <c r="T46" s="8">
        <v>0.17199999999999999</v>
      </c>
      <c r="U46" s="8">
        <f t="shared" ref="U46" si="12">T46*K46</f>
        <v>1.78317216E-3</v>
      </c>
      <c r="V46">
        <f t="shared" si="11"/>
        <v>6.8473810943999999E-2</v>
      </c>
      <c r="W46" s="8">
        <f>H46*M46</f>
        <v>8.6240000000000015E-3</v>
      </c>
      <c r="X46" s="8">
        <f>F46*W46/E46</f>
        <v>1.3194720000000001E-3</v>
      </c>
      <c r="Y46">
        <f>B46*X46*10</f>
        <v>0.50667724800000002</v>
      </c>
    </row>
    <row r="47" spans="1:25">
      <c r="A47" s="2" t="s">
        <v>67</v>
      </c>
      <c r="B47">
        <v>45.2</v>
      </c>
      <c r="C47">
        <v>35</v>
      </c>
      <c r="D47">
        <v>10</v>
      </c>
      <c r="E47">
        <v>20</v>
      </c>
      <c r="F47">
        <v>3.88</v>
      </c>
      <c r="G47" s="8">
        <f>1-(F47/E47)</f>
        <v>0.80600000000000005</v>
      </c>
      <c r="H47" s="8">
        <v>0.73799999999999999</v>
      </c>
      <c r="I47" s="8">
        <v>0.11600000000000001</v>
      </c>
      <c r="J47" s="8">
        <f t="shared" si="10"/>
        <v>8.5608000000000004E-2</v>
      </c>
      <c r="K47" s="8">
        <f>F47*J47/E47</f>
        <v>1.6607952000000002E-2</v>
      </c>
      <c r="L47">
        <f>B47*K47</f>
        <v>0.75067943040000018</v>
      </c>
      <c r="M47" s="8">
        <v>0.01</v>
      </c>
      <c r="N47" s="8">
        <v>0.41</v>
      </c>
      <c r="O47" s="8">
        <f>N47*K47</f>
        <v>6.8092603200000006E-3</v>
      </c>
      <c r="P47">
        <f>O47*B47</f>
        <v>0.30777856646400004</v>
      </c>
      <c r="Q47" s="8">
        <v>0.21</v>
      </c>
      <c r="R47" s="8">
        <f>Q47*K47</f>
        <v>3.4876699200000003E-3</v>
      </c>
      <c r="S47">
        <f>R47*B47</f>
        <v>0.15764268038400003</v>
      </c>
      <c r="T47" s="8">
        <v>0.14799999999999999</v>
      </c>
      <c r="U47" s="8">
        <f>T47*K47</f>
        <v>2.4579768960000001E-3</v>
      </c>
      <c r="V47">
        <f>U47*B47</f>
        <v>0.11110055569920001</v>
      </c>
      <c r="W47" s="8">
        <f>H47*M47</f>
        <v>7.3800000000000003E-3</v>
      </c>
      <c r="X47" s="8">
        <f>F47*W47/E47</f>
        <v>1.43172E-3</v>
      </c>
      <c r="Y47">
        <f>B47*X47*10</f>
        <v>0.64713744000000006</v>
      </c>
    </row>
    <row r="48" spans="1:25">
      <c r="A48" s="2" t="s">
        <v>68</v>
      </c>
      <c r="B48">
        <v>38.4</v>
      </c>
      <c r="C48">
        <v>35</v>
      </c>
      <c r="D48">
        <v>10</v>
      </c>
      <c r="E48">
        <v>20</v>
      </c>
      <c r="F48">
        <v>3.22</v>
      </c>
      <c r="G48" s="8">
        <f>1-F48/E48</f>
        <v>0.83899999999999997</v>
      </c>
      <c r="H48" s="8">
        <v>0.73499999999999999</v>
      </c>
      <c r="I48" s="8">
        <v>0.16</v>
      </c>
      <c r="J48" s="8">
        <f t="shared" si="10"/>
        <v>0.1176</v>
      </c>
      <c r="K48" s="8">
        <f t="shared" ref="K48:K62" si="13">F48*J48/E48</f>
        <v>1.8933600000000002E-2</v>
      </c>
      <c r="L48">
        <f t="shared" ref="L48:L62" si="14">B48*K48</f>
        <v>0.72705024000000007</v>
      </c>
      <c r="M48" s="8">
        <v>1.5900000000000001E-2</v>
      </c>
      <c r="N48" s="8">
        <v>0.38500000000000001</v>
      </c>
      <c r="O48" s="8">
        <f>N48*K48</f>
        <v>7.2894360000000007E-3</v>
      </c>
      <c r="P48">
        <f t="shared" ref="P48:P61" si="15">O48*B48</f>
        <v>0.27991434240000002</v>
      </c>
      <c r="Q48" s="8">
        <v>0.185</v>
      </c>
      <c r="R48" s="8">
        <f>Q48*K48</f>
        <v>3.5027160000000003E-3</v>
      </c>
      <c r="S48">
        <f t="shared" ref="S48:S61" si="16">R48*B48</f>
        <v>0.1345042944</v>
      </c>
      <c r="T48" s="8">
        <v>0.13</v>
      </c>
      <c r="U48" s="8">
        <f>T48*K48</f>
        <v>2.4613680000000002E-3</v>
      </c>
      <c r="V48">
        <f t="shared" ref="V48:V61" si="17">U48*B48</f>
        <v>9.4516531200000004E-2</v>
      </c>
      <c r="W48" s="8">
        <f t="shared" ref="W48:W62" si="18">H48*M48</f>
        <v>1.1686500000000001E-2</v>
      </c>
      <c r="X48" s="8">
        <f t="shared" ref="X48:X62" si="19">F48*W48/E48</f>
        <v>1.8815265000000001E-3</v>
      </c>
      <c r="Y48">
        <f t="shared" ref="Y48:Y62" si="20">B48*X48*10</f>
        <v>0.722506176</v>
      </c>
    </row>
    <row r="49" spans="1:25">
      <c r="A49" s="2" t="s">
        <v>69</v>
      </c>
      <c r="B49">
        <v>32.799999999999997</v>
      </c>
      <c r="C49">
        <v>35</v>
      </c>
      <c r="E49">
        <v>20</v>
      </c>
      <c r="F49">
        <v>3.35</v>
      </c>
      <c r="G49" s="8">
        <f t="shared" ref="G49:G62" si="21">1-F49/E49</f>
        <v>0.83250000000000002</v>
      </c>
      <c r="H49" s="8">
        <v>0.77400000000000002</v>
      </c>
      <c r="I49" s="8">
        <v>9.1800000000000007E-2</v>
      </c>
      <c r="J49" s="8">
        <f t="shared" si="10"/>
        <v>7.1053200000000011E-2</v>
      </c>
      <c r="K49" s="8">
        <f t="shared" si="13"/>
        <v>1.1901411000000002E-2</v>
      </c>
      <c r="L49">
        <f t="shared" si="14"/>
        <v>0.39036628080000002</v>
      </c>
      <c r="M49" s="8">
        <v>1.04E-2</v>
      </c>
      <c r="N49" s="8">
        <v>0.28699999999999998</v>
      </c>
      <c r="O49" s="8">
        <f>N49*K49</f>
        <v>3.4157049570000004E-3</v>
      </c>
      <c r="P49">
        <f t="shared" si="15"/>
        <v>0.11203512258960001</v>
      </c>
      <c r="Q49" s="8">
        <v>0.122</v>
      </c>
      <c r="R49" s="8">
        <f>Q49*K49</f>
        <v>1.4519721420000002E-3</v>
      </c>
      <c r="S49">
        <f t="shared" si="16"/>
        <v>4.7624686257600003E-2</v>
      </c>
      <c r="T49" s="8">
        <v>4.6600000000000003E-2</v>
      </c>
      <c r="U49" s="8">
        <f>T49*K49</f>
        <v>5.5460575260000012E-4</v>
      </c>
      <c r="V49">
        <f t="shared" si="17"/>
        <v>1.8191068685280004E-2</v>
      </c>
      <c r="W49" s="8">
        <f t="shared" si="18"/>
        <v>8.0496000000000005E-3</v>
      </c>
      <c r="X49" s="8">
        <f t="shared" si="19"/>
        <v>1.3483080000000001E-3</v>
      </c>
      <c r="Y49">
        <f t="shared" si="20"/>
        <v>0.44224502399999999</v>
      </c>
    </row>
    <row r="50" spans="1:25">
      <c r="A50" s="2" t="s">
        <v>70</v>
      </c>
      <c r="B50">
        <v>39.6</v>
      </c>
      <c r="E50">
        <v>20</v>
      </c>
      <c r="F50">
        <v>3.04</v>
      </c>
      <c r="G50" s="8">
        <f t="shared" si="21"/>
        <v>0.84799999999999998</v>
      </c>
      <c r="H50" s="8">
        <v>0.45600000000000002</v>
      </c>
      <c r="I50" s="8">
        <v>0.22559999999999999</v>
      </c>
      <c r="J50" s="8">
        <f t="shared" si="10"/>
        <v>0.1028736</v>
      </c>
      <c r="K50" s="8">
        <f>F50*J50/E50</f>
        <v>1.5636787199999998E-2</v>
      </c>
      <c r="L50">
        <f t="shared" si="14"/>
        <v>0.61921677312000001</v>
      </c>
      <c r="M50" s="8">
        <v>2.1999999999999999E-2</v>
      </c>
      <c r="N50" s="8"/>
      <c r="O50" s="8"/>
      <c r="Q50" s="8"/>
      <c r="R50" s="8"/>
      <c r="T50" s="8"/>
      <c r="U50" s="8"/>
      <c r="W50" s="8">
        <f t="shared" si="18"/>
        <v>1.0031999999999999E-2</v>
      </c>
      <c r="X50" s="8">
        <f t="shared" si="19"/>
        <v>1.5248639999999999E-3</v>
      </c>
      <c r="Y50">
        <f t="shared" si="20"/>
        <v>0.60384614400000003</v>
      </c>
    </row>
    <row r="51" spans="1:25">
      <c r="A51" s="2" t="s">
        <v>71</v>
      </c>
      <c r="B51">
        <v>44</v>
      </c>
      <c r="E51">
        <v>20</v>
      </c>
      <c r="F51">
        <v>3.21</v>
      </c>
      <c r="G51" s="8">
        <f t="shared" si="21"/>
        <v>0.83950000000000002</v>
      </c>
      <c r="H51" s="8">
        <v>0.503</v>
      </c>
      <c r="I51" s="8">
        <v>0.2</v>
      </c>
      <c r="J51" s="8">
        <f t="shared" si="10"/>
        <v>0.10060000000000001</v>
      </c>
      <c r="K51" s="8">
        <f t="shared" si="13"/>
        <v>1.6146300000000002E-2</v>
      </c>
      <c r="L51">
        <f t="shared" si="14"/>
        <v>0.7104372000000001</v>
      </c>
      <c r="M51" s="8">
        <v>1.7500000000000002E-2</v>
      </c>
      <c r="N51" s="8">
        <v>0.32300000000000001</v>
      </c>
      <c r="O51" s="8">
        <f>N51*K51</f>
        <v>5.2152549000000006E-3</v>
      </c>
      <c r="P51">
        <f t="shared" si="15"/>
        <v>0.22947121560000003</v>
      </c>
      <c r="Q51" s="8">
        <v>0.23400000000000001</v>
      </c>
      <c r="R51" s="8">
        <f>Q51*K51</f>
        <v>3.7782342000000006E-3</v>
      </c>
      <c r="S51">
        <f t="shared" si="16"/>
        <v>0.16624230480000002</v>
      </c>
      <c r="T51" s="8">
        <v>0.184</v>
      </c>
      <c r="U51" s="8">
        <f>T51*K51</f>
        <v>2.9709192000000003E-3</v>
      </c>
      <c r="V51">
        <f t="shared" si="17"/>
        <v>0.1307204448</v>
      </c>
      <c r="W51" s="8">
        <f t="shared" si="18"/>
        <v>8.8025000000000013E-3</v>
      </c>
      <c r="X51" s="8">
        <f t="shared" si="19"/>
        <v>1.4128012500000003E-3</v>
      </c>
      <c r="Y51">
        <f t="shared" si="20"/>
        <v>0.62163255000000017</v>
      </c>
    </row>
    <row r="52" spans="1:25">
      <c r="A52" s="2" t="s">
        <v>72</v>
      </c>
      <c r="B52">
        <v>28</v>
      </c>
      <c r="E52">
        <v>20</v>
      </c>
      <c r="F52">
        <v>3.31</v>
      </c>
      <c r="G52" s="8">
        <f t="shared" si="21"/>
        <v>0.83450000000000002</v>
      </c>
      <c r="H52" s="8">
        <v>0.55000000000000004</v>
      </c>
      <c r="I52" s="8">
        <v>0.16500000000000001</v>
      </c>
      <c r="J52" s="8">
        <f t="shared" si="10"/>
        <v>9.0750000000000011E-2</v>
      </c>
      <c r="K52" s="8">
        <f t="shared" si="13"/>
        <v>1.5019125000000003E-2</v>
      </c>
      <c r="L52">
        <f t="shared" si="14"/>
        <v>0.42053550000000006</v>
      </c>
      <c r="M52" s="8">
        <v>1.9900000000000001E-2</v>
      </c>
      <c r="N52" s="8"/>
      <c r="O52" s="8"/>
      <c r="Q52" s="8"/>
      <c r="R52" s="8"/>
      <c r="T52" s="8"/>
      <c r="U52" s="8"/>
      <c r="W52" s="8">
        <f t="shared" si="18"/>
        <v>1.0945000000000002E-2</v>
      </c>
      <c r="X52" s="8">
        <f t="shared" si="19"/>
        <v>1.8113975000000004E-3</v>
      </c>
      <c r="Y52">
        <f t="shared" si="20"/>
        <v>0.50719130000000012</v>
      </c>
    </row>
    <row r="53" spans="1:25">
      <c r="A53" s="2" t="s">
        <v>73</v>
      </c>
      <c r="B53">
        <f>AVERAGE(B45:B52)</f>
        <v>38.375</v>
      </c>
      <c r="C53">
        <f t="shared" ref="C53:Y53" si="22">AVERAGE(C45:C52)</f>
        <v>35</v>
      </c>
      <c r="D53">
        <f t="shared" si="22"/>
        <v>10</v>
      </c>
      <c r="E53">
        <f t="shared" si="22"/>
        <v>20</v>
      </c>
      <c r="F53">
        <f t="shared" si="22"/>
        <v>3.3562499999999997</v>
      </c>
      <c r="G53" s="8">
        <f t="shared" si="22"/>
        <v>0.83218750000000008</v>
      </c>
      <c r="H53" s="8">
        <f t="shared" si="22"/>
        <v>0.62137500000000001</v>
      </c>
      <c r="I53" s="8">
        <f t="shared" si="22"/>
        <v>0.14705000000000001</v>
      </c>
      <c r="J53" s="8">
        <f t="shared" si="22"/>
        <v>8.7472475000000008E-2</v>
      </c>
      <c r="K53" s="8">
        <f t="shared" si="22"/>
        <v>1.4577571275000003E-2</v>
      </c>
      <c r="L53">
        <f t="shared" si="22"/>
        <v>0.56298980566500001</v>
      </c>
      <c r="M53" s="8">
        <f t="shared" si="22"/>
        <v>1.5025E-2</v>
      </c>
      <c r="N53" s="8">
        <f t="shared" si="22"/>
        <v>0.37683333333333335</v>
      </c>
      <c r="O53" s="8">
        <f t="shared" si="22"/>
        <v>5.3832936495000006E-3</v>
      </c>
      <c r="P53">
        <f t="shared" si="22"/>
        <v>0.21798207939560002</v>
      </c>
      <c r="Q53" s="8">
        <f t="shared" si="22"/>
        <v>0.19266666666666668</v>
      </c>
      <c r="R53" s="8">
        <f t="shared" si="22"/>
        <v>2.8073861544999999E-3</v>
      </c>
      <c r="S53">
        <f t="shared" si="22"/>
        <v>0.11506786948410001</v>
      </c>
      <c r="T53" s="8">
        <f t="shared" si="22"/>
        <v>0.13893333333333333</v>
      </c>
      <c r="U53" s="8">
        <f t="shared" si="22"/>
        <v>2.0108806005999999E-3</v>
      </c>
      <c r="V53">
        <f t="shared" si="22"/>
        <v>8.2932403347580008E-2</v>
      </c>
      <c r="W53" s="8">
        <f t="shared" si="22"/>
        <v>8.9350125000000006E-3</v>
      </c>
      <c r="X53" s="8">
        <f t="shared" si="22"/>
        <v>1.4820779687500002E-3</v>
      </c>
      <c r="Y53">
        <f t="shared" si="22"/>
        <v>0.56357611112500017</v>
      </c>
    </row>
    <row r="54" spans="1:25">
      <c r="G54" s="8"/>
      <c r="H54" s="8"/>
      <c r="I54" s="8"/>
      <c r="J54" s="8"/>
      <c r="K54" s="8"/>
      <c r="M54" s="8"/>
      <c r="N54" s="8"/>
      <c r="O54" s="8"/>
      <c r="Q54" s="8"/>
      <c r="R54" s="8"/>
      <c r="T54" s="8"/>
      <c r="U54" s="8"/>
      <c r="W54" s="8"/>
      <c r="X54" s="8"/>
    </row>
    <row r="55" spans="1:25">
      <c r="A55" s="2" t="s">
        <v>74</v>
      </c>
      <c r="B55">
        <v>69.7</v>
      </c>
      <c r="C55">
        <v>35</v>
      </c>
      <c r="D55">
        <v>10</v>
      </c>
      <c r="E55">
        <v>20</v>
      </c>
      <c r="F55">
        <v>4.6500000000000004</v>
      </c>
      <c r="G55" s="8">
        <f>1-F55/E55</f>
        <v>0.76749999999999996</v>
      </c>
      <c r="H55" s="8">
        <v>0.48699999999999999</v>
      </c>
      <c r="I55" s="8">
        <v>0.13900000000000001</v>
      </c>
      <c r="J55" s="8">
        <f t="shared" ref="J55:J62" si="23">H55*I55</f>
        <v>6.7693000000000003E-2</v>
      </c>
      <c r="K55" s="8">
        <f t="shared" si="13"/>
        <v>1.57386225E-2</v>
      </c>
      <c r="L55">
        <f t="shared" si="14"/>
        <v>1.09698198825</v>
      </c>
      <c r="M55" s="8">
        <v>9.4000000000000004E-3</v>
      </c>
      <c r="N55" s="8">
        <v>0.42599999999999999</v>
      </c>
      <c r="O55" s="8">
        <f>N55*K55</f>
        <v>6.7046531850000002E-3</v>
      </c>
      <c r="P55">
        <f t="shared" si="15"/>
        <v>0.46731432699450004</v>
      </c>
      <c r="Q55" s="8">
        <v>0.22900000000000001</v>
      </c>
      <c r="R55" s="8">
        <f>Q55*K55</f>
        <v>3.6041445525000003E-3</v>
      </c>
      <c r="S55">
        <f t="shared" si="16"/>
        <v>0.25120887530925001</v>
      </c>
      <c r="T55" s="8">
        <v>0.14499999999999999</v>
      </c>
      <c r="U55" s="8">
        <f t="shared" ref="U55:U56" si="24">T55*K55</f>
        <v>2.2821002625E-3</v>
      </c>
      <c r="V55">
        <f t="shared" si="17"/>
        <v>0.15906238829625002</v>
      </c>
      <c r="W55" s="8">
        <f>H55*M55</f>
        <v>4.5777999999999999E-3</v>
      </c>
      <c r="X55" s="8">
        <f t="shared" si="19"/>
        <v>1.0643384999999999E-3</v>
      </c>
      <c r="Y55">
        <f t="shared" si="20"/>
        <v>0.74184393449999997</v>
      </c>
    </row>
    <row r="56" spans="1:25">
      <c r="A56" s="2" t="s">
        <v>75</v>
      </c>
      <c r="B56">
        <v>45.3</v>
      </c>
      <c r="C56">
        <v>35</v>
      </c>
      <c r="D56">
        <v>10</v>
      </c>
      <c r="E56">
        <v>20</v>
      </c>
      <c r="F56">
        <v>4.5199999999999996</v>
      </c>
      <c r="G56" s="8">
        <f>1-F56/E56</f>
        <v>0.77400000000000002</v>
      </c>
      <c r="H56" s="8">
        <v>0.63100000000000001</v>
      </c>
      <c r="I56" s="8">
        <v>0.17799999999999999</v>
      </c>
      <c r="J56" s="8">
        <f t="shared" si="23"/>
        <v>0.112318</v>
      </c>
      <c r="K56" s="8">
        <f t="shared" si="13"/>
        <v>2.5383867999999997E-2</v>
      </c>
      <c r="L56">
        <f t="shared" si="14"/>
        <v>1.1498892203999997</v>
      </c>
      <c r="M56" s="8">
        <v>3.0499999999999999E-2</v>
      </c>
      <c r="N56" s="8">
        <v>0.35899999999999999</v>
      </c>
      <c r="O56" s="8">
        <f>N56*K56</f>
        <v>9.1128086119999993E-3</v>
      </c>
      <c r="P56">
        <f t="shared" si="15"/>
        <v>0.41281023012359996</v>
      </c>
      <c r="Q56" s="8">
        <v>0.2</v>
      </c>
      <c r="R56" s="8">
        <f>Q56*K56</f>
        <v>5.0767735999999999E-3</v>
      </c>
      <c r="S56">
        <f t="shared" si="16"/>
        <v>0.22997784407999999</v>
      </c>
      <c r="T56" s="8">
        <v>0.19500000000000001</v>
      </c>
      <c r="U56" s="8">
        <f t="shared" si="24"/>
        <v>4.9498542599999999E-3</v>
      </c>
      <c r="V56">
        <f t="shared" si="17"/>
        <v>0.22422839797799998</v>
      </c>
      <c r="W56" s="8">
        <f>H56*M56</f>
        <v>1.9245499999999999E-2</v>
      </c>
      <c r="X56" s="8">
        <f t="shared" si="19"/>
        <v>4.3494829999999995E-3</v>
      </c>
      <c r="Y56">
        <f t="shared" si="20"/>
        <v>1.9703157989999998</v>
      </c>
    </row>
    <row r="57" spans="1:25">
      <c r="A57" s="2" t="s">
        <v>76</v>
      </c>
      <c r="B57">
        <v>66</v>
      </c>
      <c r="C57">
        <v>35</v>
      </c>
      <c r="D57">
        <v>10</v>
      </c>
      <c r="E57">
        <v>20</v>
      </c>
      <c r="F57">
        <v>3.2</v>
      </c>
      <c r="G57" s="8">
        <f>1-F57/E57</f>
        <v>0.84</v>
      </c>
      <c r="H57" s="8">
        <v>0.66800000000000004</v>
      </c>
      <c r="I57" s="8">
        <v>0.215</v>
      </c>
      <c r="J57" s="8">
        <f t="shared" si="23"/>
        <v>0.14362</v>
      </c>
      <c r="K57" s="8">
        <f t="shared" si="13"/>
        <v>2.2979199999999998E-2</v>
      </c>
      <c r="L57">
        <f t="shared" si="14"/>
        <v>1.5166271999999998</v>
      </c>
      <c r="M57" s="8">
        <v>1.7999999999999999E-2</v>
      </c>
      <c r="N57" s="8">
        <v>0.39800000000000002</v>
      </c>
      <c r="O57" s="8">
        <f>N57*K57</f>
        <v>9.1457216000000001E-3</v>
      </c>
      <c r="P57">
        <f t="shared" si="15"/>
        <v>0.60361762559999999</v>
      </c>
      <c r="Q57" s="8">
        <v>0.17</v>
      </c>
      <c r="R57" s="8">
        <f>Q57*K57</f>
        <v>3.9064640000000001E-3</v>
      </c>
      <c r="S57">
        <f t="shared" si="16"/>
        <v>0.257826624</v>
      </c>
      <c r="T57" s="8">
        <v>0.17199999999999999</v>
      </c>
      <c r="U57" s="8">
        <f>T57*K57</f>
        <v>3.952422399999999E-3</v>
      </c>
      <c r="V57">
        <f t="shared" si="17"/>
        <v>0.26085987839999991</v>
      </c>
      <c r="W57" s="8">
        <f t="shared" si="18"/>
        <v>1.2024E-2</v>
      </c>
      <c r="X57" s="8">
        <f t="shared" si="19"/>
        <v>1.9238400000000002E-3</v>
      </c>
      <c r="Y57">
        <f t="shared" si="20"/>
        <v>1.2697344000000002</v>
      </c>
    </row>
    <row r="58" spans="1:25">
      <c r="A58" s="2" t="s">
        <v>77</v>
      </c>
      <c r="B58">
        <v>46.8</v>
      </c>
      <c r="C58">
        <v>35</v>
      </c>
      <c r="D58">
        <v>10</v>
      </c>
      <c r="E58">
        <v>20</v>
      </c>
      <c r="F58">
        <v>2.92</v>
      </c>
      <c r="G58" s="8">
        <f t="shared" si="21"/>
        <v>0.85399999999999998</v>
      </c>
      <c r="H58" s="8">
        <v>0.70199999999999996</v>
      </c>
      <c r="I58" s="8">
        <v>0.14899999999999999</v>
      </c>
      <c r="J58" s="8">
        <f>H58*I58</f>
        <v>0.10459799999999998</v>
      </c>
      <c r="K58" s="8">
        <f t="shared" si="13"/>
        <v>1.5271307999999997E-2</v>
      </c>
      <c r="L58">
        <f t="shared" si="14"/>
        <v>0.71469721439999978</v>
      </c>
      <c r="M58" s="8">
        <v>1.7100000000000001E-2</v>
      </c>
      <c r="N58" s="8">
        <v>0.33</v>
      </c>
      <c r="O58" s="8">
        <f>N58*K58</f>
        <v>5.039531639999999E-3</v>
      </c>
      <c r="P58">
        <f t="shared" si="15"/>
        <v>0.23585008075199995</v>
      </c>
      <c r="Q58" s="8">
        <v>0.193</v>
      </c>
      <c r="R58" s="8">
        <f>Q58*K58</f>
        <v>2.9473624439999998E-3</v>
      </c>
      <c r="S58">
        <f t="shared" si="16"/>
        <v>0.13793656237919999</v>
      </c>
      <c r="T58" s="8">
        <v>0.17699999999999999</v>
      </c>
      <c r="U58" s="8">
        <f>T58*K58</f>
        <v>2.7030215159999996E-3</v>
      </c>
      <c r="V58">
        <f t="shared" si="17"/>
        <v>0.12650140694879997</v>
      </c>
      <c r="W58" s="8">
        <f t="shared" si="18"/>
        <v>1.20042E-2</v>
      </c>
      <c r="X58" s="8">
        <f t="shared" si="19"/>
        <v>1.7526131999999999E-3</v>
      </c>
      <c r="Y58">
        <f t="shared" si="20"/>
        <v>0.82022297759999985</v>
      </c>
    </row>
    <row r="59" spans="1:25">
      <c r="A59" s="2" t="s">
        <v>78</v>
      </c>
      <c r="B59">
        <v>60.6</v>
      </c>
      <c r="C59">
        <v>35</v>
      </c>
      <c r="E59">
        <v>20</v>
      </c>
      <c r="F59">
        <v>2.7</v>
      </c>
      <c r="G59" s="8">
        <f t="shared" si="21"/>
        <v>0.86499999999999999</v>
      </c>
      <c r="H59" s="8">
        <v>0.80700000000000005</v>
      </c>
      <c r="I59" s="8">
        <v>0.12</v>
      </c>
      <c r="J59" s="8">
        <f t="shared" si="23"/>
        <v>9.6840000000000009E-2</v>
      </c>
      <c r="K59" s="8">
        <f t="shared" si="13"/>
        <v>1.3073400000000002E-2</v>
      </c>
      <c r="L59">
        <f t="shared" si="14"/>
        <v>0.79224804000000015</v>
      </c>
      <c r="M59" s="8">
        <v>7.1000000000000004E-3</v>
      </c>
      <c r="N59" s="8">
        <v>0.28999999999999998</v>
      </c>
      <c r="O59" s="8">
        <f>N59*K59</f>
        <v>3.7912860000000005E-3</v>
      </c>
      <c r="P59">
        <f t="shared" si="15"/>
        <v>0.22975193160000004</v>
      </c>
      <c r="Q59" s="8">
        <v>0.13</v>
      </c>
      <c r="R59" s="8">
        <f>Q59*K59</f>
        <v>1.6995420000000003E-3</v>
      </c>
      <c r="S59">
        <f t="shared" si="16"/>
        <v>0.10299224520000001</v>
      </c>
      <c r="T59" s="8">
        <v>4.1099999999999998E-2</v>
      </c>
      <c r="U59" s="8">
        <f>T59*K59</f>
        <v>5.3731674000000011E-4</v>
      </c>
      <c r="V59">
        <f t="shared" si="17"/>
        <v>3.2561394444000011E-2</v>
      </c>
      <c r="W59" s="8">
        <f t="shared" si="18"/>
        <v>5.7297000000000008E-3</v>
      </c>
      <c r="X59" s="8">
        <f t="shared" si="19"/>
        <v>7.7350950000000019E-4</v>
      </c>
      <c r="Y59">
        <f t="shared" si="20"/>
        <v>0.46874675700000012</v>
      </c>
    </row>
    <row r="60" spans="1:25">
      <c r="A60" s="2" t="s">
        <v>79</v>
      </c>
      <c r="B60">
        <v>55.2</v>
      </c>
      <c r="E60">
        <v>20</v>
      </c>
      <c r="F60">
        <v>2.64</v>
      </c>
      <c r="G60" s="8">
        <f t="shared" si="21"/>
        <v>0.86799999999999999</v>
      </c>
      <c r="H60" s="8">
        <v>0.52800000000000002</v>
      </c>
      <c r="I60" s="8">
        <v>0.24</v>
      </c>
      <c r="J60" s="8">
        <f t="shared" si="23"/>
        <v>0.12672</v>
      </c>
      <c r="K60" s="8">
        <f t="shared" si="13"/>
        <v>1.6727040000000002E-2</v>
      </c>
      <c r="L60">
        <f t="shared" si="14"/>
        <v>0.92333260800000017</v>
      </c>
      <c r="M60" s="8">
        <v>2.8500000000000001E-2</v>
      </c>
      <c r="N60" s="8"/>
      <c r="O60" s="8"/>
      <c r="Q60" s="8"/>
      <c r="R60" s="8"/>
      <c r="T60" s="8"/>
      <c r="U60" s="8"/>
      <c r="W60" s="8">
        <f t="shared" si="18"/>
        <v>1.5048000000000001E-2</v>
      </c>
      <c r="X60" s="8">
        <f t="shared" si="19"/>
        <v>1.986336E-3</v>
      </c>
      <c r="Y60">
        <f t="shared" si="20"/>
        <v>1.096457472</v>
      </c>
    </row>
    <row r="61" spans="1:25">
      <c r="A61" s="2" t="s">
        <v>80</v>
      </c>
      <c r="B61">
        <v>67.8</v>
      </c>
      <c r="E61">
        <v>20</v>
      </c>
      <c r="F61">
        <v>2.69</v>
      </c>
      <c r="G61" s="8">
        <f t="shared" si="21"/>
        <v>0.86549999999999994</v>
      </c>
      <c r="H61" s="8">
        <v>0.51200000000000001</v>
      </c>
      <c r="I61" s="8">
        <v>0.254</v>
      </c>
      <c r="J61" s="8">
        <f t="shared" si="23"/>
        <v>0.130048</v>
      </c>
      <c r="K61" s="8">
        <f t="shared" si="13"/>
        <v>1.7491455999999999E-2</v>
      </c>
      <c r="L61">
        <f t="shared" si="14"/>
        <v>1.1859207167999999</v>
      </c>
      <c r="M61" s="8">
        <v>4.0899999999999999E-2</v>
      </c>
      <c r="N61" s="8">
        <v>0.27500000000000002</v>
      </c>
      <c r="O61" s="8">
        <f>N61*K61</f>
        <v>4.8101504000000002E-3</v>
      </c>
      <c r="P61">
        <f t="shared" si="15"/>
        <v>0.32612819712000002</v>
      </c>
      <c r="Q61" s="8">
        <v>0.19800000000000001</v>
      </c>
      <c r="R61" s="8">
        <f>Q61*K61</f>
        <v>3.4633082880000002E-3</v>
      </c>
      <c r="S61">
        <f t="shared" si="16"/>
        <v>0.23481230192640001</v>
      </c>
      <c r="T61" s="8">
        <v>0.184</v>
      </c>
      <c r="U61" s="8">
        <f>T61*K61</f>
        <v>3.2184279039999997E-3</v>
      </c>
      <c r="V61">
        <f t="shared" si="17"/>
        <v>0.21820941189119997</v>
      </c>
      <c r="W61" s="8">
        <f t="shared" si="18"/>
        <v>2.0940799999999999E-2</v>
      </c>
      <c r="X61" s="8">
        <f t="shared" si="19"/>
        <v>2.8165375999999998E-3</v>
      </c>
      <c r="Y61">
        <f t="shared" si="20"/>
        <v>1.9096124927999996</v>
      </c>
    </row>
    <row r="62" spans="1:25">
      <c r="A62" s="2" t="s">
        <v>81</v>
      </c>
      <c r="B62">
        <v>58.5</v>
      </c>
      <c r="E62">
        <v>20</v>
      </c>
      <c r="F62">
        <v>2.2000000000000002</v>
      </c>
      <c r="G62" s="8">
        <f t="shared" si="21"/>
        <v>0.89</v>
      </c>
      <c r="H62" s="8">
        <v>0.52600000000000002</v>
      </c>
      <c r="I62" s="8">
        <v>0.33500000000000002</v>
      </c>
      <c r="J62" s="8">
        <f t="shared" si="23"/>
        <v>0.17621000000000001</v>
      </c>
      <c r="K62" s="8">
        <f t="shared" si="13"/>
        <v>1.9383100000000004E-2</v>
      </c>
      <c r="L62">
        <f t="shared" si="14"/>
        <v>1.1339113500000002</v>
      </c>
      <c r="M62" s="8">
        <v>2.63E-2</v>
      </c>
      <c r="N62" s="8"/>
      <c r="O62" s="8"/>
      <c r="P62" s="8"/>
      <c r="Q62" s="8"/>
      <c r="R62" s="8"/>
      <c r="T62" s="8"/>
      <c r="U62" s="8"/>
      <c r="V62" s="8"/>
      <c r="W62" s="8">
        <f t="shared" si="18"/>
        <v>1.38338E-2</v>
      </c>
      <c r="X62" s="8">
        <f t="shared" si="19"/>
        <v>1.5217180000000002E-3</v>
      </c>
      <c r="Y62">
        <f t="shared" si="20"/>
        <v>0.89020503000000017</v>
      </c>
    </row>
    <row r="63" spans="1:25">
      <c r="A63" s="2" t="s">
        <v>73</v>
      </c>
      <c r="B63">
        <f>AVERAGE(B55:B62)</f>
        <v>58.737500000000004</v>
      </c>
      <c r="C63">
        <f t="shared" ref="C63:Y63" si="25">AVERAGE(C55:C62)</f>
        <v>35</v>
      </c>
      <c r="D63">
        <f t="shared" si="25"/>
        <v>10</v>
      </c>
      <c r="E63">
        <f t="shared" si="25"/>
        <v>20</v>
      </c>
      <c r="F63">
        <f t="shared" si="25"/>
        <v>3.1900000000000004</v>
      </c>
      <c r="G63" s="8">
        <f t="shared" si="25"/>
        <v>0.84050000000000002</v>
      </c>
      <c r="H63" s="8">
        <f t="shared" si="25"/>
        <v>0.60762499999999997</v>
      </c>
      <c r="I63" s="8">
        <f t="shared" si="25"/>
        <v>0.20374999999999999</v>
      </c>
      <c r="J63" s="8">
        <f t="shared" si="25"/>
        <v>0.11975587499999998</v>
      </c>
      <c r="K63" s="8">
        <f t="shared" si="25"/>
        <v>1.82559993125E-2</v>
      </c>
      <c r="L63">
        <f t="shared" si="25"/>
        <v>1.06420104223125</v>
      </c>
      <c r="M63" s="8">
        <f t="shared" si="25"/>
        <v>2.2224999999999998E-2</v>
      </c>
      <c r="N63" s="8">
        <f t="shared" si="25"/>
        <v>0.34633333333333333</v>
      </c>
      <c r="O63" s="8">
        <f t="shared" si="25"/>
        <v>6.4340252394999992E-3</v>
      </c>
      <c r="P63">
        <f t="shared" si="25"/>
        <v>0.37924539869835</v>
      </c>
      <c r="Q63" s="8">
        <f t="shared" si="25"/>
        <v>0.18666666666666668</v>
      </c>
      <c r="R63" s="8">
        <f t="shared" si="25"/>
        <v>3.4495991474166668E-3</v>
      </c>
      <c r="S63">
        <f t="shared" si="25"/>
        <v>0.20245907548247502</v>
      </c>
      <c r="T63" s="8">
        <f t="shared" si="25"/>
        <v>0.15235000000000001</v>
      </c>
      <c r="U63" s="8">
        <f t="shared" si="25"/>
        <v>2.9405238470833332E-3</v>
      </c>
      <c r="V63">
        <f t="shared" si="25"/>
        <v>0.17023714632637496</v>
      </c>
      <c r="W63" s="8">
        <f t="shared" si="25"/>
        <v>1.2925474999999999E-2</v>
      </c>
      <c r="X63" s="8">
        <f t="shared" si="25"/>
        <v>2.0235469750000002E-3</v>
      </c>
      <c r="Y63">
        <f t="shared" si="25"/>
        <v>1.1458923578625</v>
      </c>
    </row>
    <row r="64" spans="1:25">
      <c r="G64" s="8"/>
      <c r="H64" s="8"/>
      <c r="I64" s="8"/>
      <c r="J64" s="8"/>
      <c r="K64" s="8"/>
      <c r="M64" s="8"/>
      <c r="N64" s="8"/>
      <c r="O64" s="8"/>
      <c r="Q64" s="8"/>
      <c r="R64" s="8"/>
      <c r="T64" s="8"/>
      <c r="U64" s="8"/>
      <c r="W64" s="8"/>
      <c r="X64" s="8"/>
    </row>
    <row r="65" spans="4:24">
      <c r="G65" s="8"/>
      <c r="H65" s="8"/>
      <c r="I65" s="8"/>
      <c r="J65" s="8"/>
      <c r="K65" s="8"/>
      <c r="M65" s="8"/>
      <c r="N65" s="8"/>
      <c r="O65" s="8"/>
      <c r="Q65" s="8"/>
      <c r="R65" s="8"/>
      <c r="T65" s="8"/>
      <c r="U65" s="8"/>
      <c r="W65" s="8"/>
      <c r="X65" s="8"/>
    </row>
    <row r="66" spans="4:24">
      <c r="G66" s="8"/>
      <c r="H66" s="8"/>
      <c r="I66" s="8"/>
      <c r="J66" s="8"/>
      <c r="K66" s="8"/>
      <c r="M66" s="8"/>
      <c r="N66" s="8"/>
      <c r="O66" s="8"/>
      <c r="Q66" s="8"/>
      <c r="R66" s="8"/>
      <c r="T66" s="8"/>
      <c r="U66" s="8"/>
      <c r="W66" s="8"/>
      <c r="X66" s="8"/>
    </row>
    <row r="67" spans="4:24">
      <c r="G67" s="8"/>
      <c r="H67" s="8"/>
      <c r="I67" s="8"/>
      <c r="J67" s="8"/>
      <c r="K67" s="8"/>
      <c r="M67" s="8"/>
      <c r="N67" s="8"/>
      <c r="O67" s="8"/>
      <c r="Q67" s="8"/>
      <c r="R67" s="8"/>
      <c r="T67" s="8"/>
      <c r="U67" s="8"/>
      <c r="W67" s="8"/>
      <c r="X67" s="8"/>
    </row>
    <row r="68" spans="4:24">
      <c r="E68" s="16" t="s">
        <v>82</v>
      </c>
      <c r="F68" s="16"/>
      <c r="G68" s="16"/>
      <c r="H68" s="16"/>
      <c r="I68" s="16"/>
      <c r="J68" s="16"/>
      <c r="K68" s="16" t="s">
        <v>3</v>
      </c>
      <c r="L68" s="16"/>
      <c r="M68" s="16"/>
      <c r="N68" s="16"/>
      <c r="O68" s="16"/>
      <c r="P68" s="16"/>
      <c r="Q68" s="8"/>
      <c r="R68" s="8"/>
      <c r="T68" s="8"/>
      <c r="U68" s="8"/>
      <c r="W68" s="8"/>
      <c r="X68" s="8"/>
    </row>
    <row r="69" spans="4:24">
      <c r="E69" t="s">
        <v>0</v>
      </c>
      <c r="F69" t="s">
        <v>1</v>
      </c>
      <c r="G69" t="s">
        <v>2</v>
      </c>
      <c r="H69" t="s">
        <v>83</v>
      </c>
      <c r="I69" t="s">
        <v>84</v>
      </c>
      <c r="J69" t="s">
        <v>85</v>
      </c>
      <c r="K69" t="s">
        <v>0</v>
      </c>
      <c r="L69" t="s">
        <v>1</v>
      </c>
      <c r="M69" t="s">
        <v>2</v>
      </c>
      <c r="N69" t="s">
        <v>83</v>
      </c>
      <c r="O69" t="s">
        <v>84</v>
      </c>
      <c r="P69" t="s">
        <v>85</v>
      </c>
      <c r="Q69" s="8"/>
      <c r="R69" s="8"/>
      <c r="T69" s="8"/>
      <c r="U69" s="8"/>
      <c r="W69" s="8"/>
      <c r="X69" s="8"/>
    </row>
    <row r="70" spans="4:24">
      <c r="D70" t="s">
        <v>86</v>
      </c>
      <c r="E70">
        <v>0.20671249485600002</v>
      </c>
      <c r="F70">
        <v>0.17198073446400003</v>
      </c>
      <c r="G70">
        <v>0.30777856646400004</v>
      </c>
      <c r="H70">
        <v>0.27991434240000002</v>
      </c>
      <c r="I70">
        <v>0.11203512258960001</v>
      </c>
      <c r="J70">
        <v>0.22947121560000003</v>
      </c>
      <c r="K70">
        <v>0.46731432699450004</v>
      </c>
      <c r="L70">
        <v>0.41281023012359996</v>
      </c>
      <c r="M70">
        <v>0.60361762559999999</v>
      </c>
      <c r="N70">
        <v>0.23585008075199995</v>
      </c>
      <c r="O70">
        <v>0.22975193160000004</v>
      </c>
      <c r="P70">
        <v>0.32612819712000002</v>
      </c>
      <c r="Q70" s="8"/>
      <c r="R70" s="8"/>
      <c r="T70" s="8"/>
      <c r="U70" s="8"/>
      <c r="W70" s="8"/>
      <c r="X70" s="8"/>
    </row>
    <row r="71" spans="4:24">
      <c r="D71" t="s">
        <v>87</v>
      </c>
      <c r="E71">
        <v>0.12627013247100002</v>
      </c>
      <c r="F71">
        <v>5.8123118591999999E-2</v>
      </c>
      <c r="G71">
        <v>0.15764268038400003</v>
      </c>
      <c r="H71">
        <v>0.1345042944</v>
      </c>
      <c r="I71">
        <v>4.7624686257600003E-2</v>
      </c>
      <c r="J71">
        <v>0.16624230480000002</v>
      </c>
      <c r="K71">
        <v>0.25120887530925001</v>
      </c>
      <c r="L71">
        <v>0.22997784407999999</v>
      </c>
      <c r="M71">
        <v>0.257826624</v>
      </c>
      <c r="N71">
        <v>0.13793656237919999</v>
      </c>
      <c r="O71">
        <v>0.10299224520000001</v>
      </c>
      <c r="P71">
        <v>0.23481230192640001</v>
      </c>
      <c r="Q71" s="8"/>
      <c r="R71" s="8"/>
      <c r="T71" s="8"/>
      <c r="U71" s="8"/>
      <c r="W71" s="8"/>
      <c r="X71" s="8"/>
    </row>
    <row r="72" spans="4:24">
      <c r="D72" t="s">
        <v>88</v>
      </c>
      <c r="E72">
        <v>7.4592008757000006E-2</v>
      </c>
      <c r="F72">
        <v>6.8473810943999999E-2</v>
      </c>
      <c r="G72">
        <v>0.11110055569920001</v>
      </c>
      <c r="H72">
        <v>9.4516531200000004E-2</v>
      </c>
      <c r="I72">
        <v>1.8191068685280004E-2</v>
      </c>
      <c r="J72">
        <v>0.1307204448</v>
      </c>
      <c r="K72">
        <v>0.15906238829625002</v>
      </c>
      <c r="L72">
        <v>0.22422839797799998</v>
      </c>
      <c r="M72">
        <v>0.26085987839999991</v>
      </c>
      <c r="N72">
        <v>0.12650140694879997</v>
      </c>
      <c r="O72">
        <v>3.2561394444000011E-2</v>
      </c>
      <c r="P72">
        <v>0.21820941189119997</v>
      </c>
      <c r="Q72" s="8"/>
      <c r="R72" s="8"/>
      <c r="T72" s="8"/>
      <c r="U72" s="8"/>
      <c r="W72" s="8"/>
      <c r="X72" s="8"/>
    </row>
    <row r="73" spans="4:24">
      <c r="G73" s="8"/>
      <c r="H73" s="8"/>
      <c r="I73" s="8"/>
      <c r="J73" s="8"/>
      <c r="K73" s="8"/>
      <c r="M73" s="8"/>
      <c r="N73" s="8"/>
      <c r="O73" s="8"/>
      <c r="Q73" s="8"/>
      <c r="R73" s="8"/>
      <c r="T73" s="8"/>
      <c r="U73" s="8"/>
      <c r="W73" s="8"/>
      <c r="X73" s="8"/>
    </row>
    <row r="74" spans="4:24">
      <c r="G74" s="8"/>
      <c r="H74" s="8"/>
      <c r="I74" s="8"/>
      <c r="J74" s="8"/>
      <c r="K74" s="8"/>
      <c r="M74" s="8"/>
      <c r="N74" s="8"/>
      <c r="O74" s="8"/>
      <c r="Q74" s="8"/>
      <c r="R74" s="8"/>
      <c r="T74" s="8"/>
      <c r="U74" s="8"/>
      <c r="W74" s="8"/>
      <c r="X74" s="8"/>
    </row>
    <row r="75" spans="4:24">
      <c r="G75" s="8"/>
      <c r="H75" s="8"/>
      <c r="I75" s="8"/>
      <c r="J75" s="8"/>
      <c r="K75" s="8"/>
      <c r="M75" s="8"/>
      <c r="N75" s="8"/>
      <c r="O75" s="8"/>
      <c r="Q75" s="8"/>
      <c r="R75" s="8"/>
      <c r="T75" s="8"/>
      <c r="U75" s="8"/>
      <c r="W75" s="8"/>
      <c r="X75" s="8"/>
    </row>
    <row r="76" spans="4:24">
      <c r="G76" s="8"/>
      <c r="H76" s="8"/>
      <c r="I76" s="8"/>
      <c r="J76" s="8"/>
      <c r="K76" s="8"/>
      <c r="M76" s="8"/>
      <c r="N76" s="8"/>
      <c r="O76" s="8"/>
      <c r="Q76" s="8"/>
      <c r="R76" s="8"/>
      <c r="T76" s="8"/>
      <c r="U76" s="8"/>
      <c r="W76" s="8"/>
      <c r="X76" s="8"/>
    </row>
  </sheetData>
  <mergeCells count="2">
    <mergeCell ref="E68:J68"/>
    <mergeCell ref="K68:P6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A34FF-CFEF-4961-86AA-A9A44317EC25}">
  <dimension ref="A1:G18"/>
  <sheetViews>
    <sheetView workbookViewId="0">
      <selection activeCell="H17" sqref="H17"/>
    </sheetView>
  </sheetViews>
  <sheetFormatPr defaultRowHeight="14.5"/>
  <sheetData>
    <row r="1" spans="1:7">
      <c r="A1" s="12"/>
      <c r="B1" s="12"/>
      <c r="C1" s="12"/>
      <c r="D1" s="12"/>
      <c r="E1" s="12"/>
      <c r="F1" s="12"/>
      <c r="G1" s="12"/>
    </row>
    <row r="2" spans="1:7">
      <c r="A2" s="12"/>
      <c r="B2" s="17" t="s">
        <v>82</v>
      </c>
      <c r="C2" s="17"/>
      <c r="D2" s="17"/>
      <c r="E2" s="17" t="s">
        <v>3</v>
      </c>
      <c r="F2" s="17"/>
      <c r="G2" s="17"/>
    </row>
    <row r="3" spans="1:7">
      <c r="A3" s="12" t="s">
        <v>89</v>
      </c>
      <c r="B3" t="s">
        <v>90</v>
      </c>
      <c r="C3" t="s">
        <v>1</v>
      </c>
      <c r="D3" t="s">
        <v>2</v>
      </c>
      <c r="E3" t="s">
        <v>90</v>
      </c>
      <c r="F3" t="s">
        <v>1</v>
      </c>
      <c r="G3" t="s">
        <v>2</v>
      </c>
    </row>
    <row r="4" spans="1:7">
      <c r="A4" s="12" t="s">
        <v>91</v>
      </c>
      <c r="B4" s="12">
        <v>0.9637527394580816</v>
      </c>
      <c r="C4" s="12">
        <v>1.0285049007557767</v>
      </c>
      <c r="D4" s="12">
        <v>1.0088532770299115</v>
      </c>
      <c r="E4" s="12">
        <v>0.25311508947952727</v>
      </c>
      <c r="F4" s="12">
        <v>0.2612611988870398</v>
      </c>
      <c r="G4" s="12">
        <v>0.25958125550704386</v>
      </c>
    </row>
    <row r="5" spans="1:7">
      <c r="A5" s="12" t="s">
        <v>92</v>
      </c>
      <c r="B5" s="12">
        <v>1.0095246514910829</v>
      </c>
      <c r="C5" s="12">
        <v>1.0327201381762161</v>
      </c>
      <c r="D5" s="12">
        <v>0.95918068696698788</v>
      </c>
      <c r="E5" s="12">
        <v>0.45343259857012375</v>
      </c>
      <c r="F5" s="12">
        <v>0.48884622295576102</v>
      </c>
      <c r="G5" s="12">
        <v>0.48015902004034794</v>
      </c>
    </row>
    <row r="6" spans="1:7">
      <c r="A6" s="12" t="s">
        <v>93</v>
      </c>
      <c r="B6" s="12">
        <v>0.98373976029297228</v>
      </c>
      <c r="C6" s="12">
        <v>0.99316345945656048</v>
      </c>
      <c r="D6" s="12">
        <v>1.0235263849230536</v>
      </c>
      <c r="E6" s="12">
        <v>0.12494449656417697</v>
      </c>
      <c r="F6" s="12">
        <v>0.11390733020095696</v>
      </c>
      <c r="G6" s="12">
        <v>0.11154802008193454</v>
      </c>
    </row>
    <row r="7" spans="1:7">
      <c r="A7" s="12" t="s">
        <v>94</v>
      </c>
      <c r="B7" s="12">
        <v>1.0112287121063108</v>
      </c>
      <c r="C7" s="12">
        <v>0.98589700927437329</v>
      </c>
      <c r="D7" s="12">
        <v>1.0030418619051018</v>
      </c>
      <c r="E7" s="12">
        <v>8.35225861591707E-2</v>
      </c>
      <c r="F7" s="12">
        <v>8.5152548970930844E-2</v>
      </c>
      <c r="G7" s="12">
        <v>7.9946127525374472E-2</v>
      </c>
    </row>
    <row r="8" spans="1:7">
      <c r="A8" s="12" t="s">
        <v>95</v>
      </c>
      <c r="B8" s="12">
        <v>0.99629001853197907</v>
      </c>
      <c r="C8" s="12">
        <v>0.91562232858826398</v>
      </c>
      <c r="D8" s="12">
        <v>1.0962203141466478</v>
      </c>
      <c r="E8" s="12">
        <v>0.24081727524052612</v>
      </c>
      <c r="F8" s="12">
        <v>0.24123353963593211</v>
      </c>
      <c r="G8" s="12">
        <v>0.21777005347373055</v>
      </c>
    </row>
    <row r="9" spans="1:7">
      <c r="A9" s="12" t="s">
        <v>96</v>
      </c>
      <c r="B9" s="12">
        <v>1.1427879604381055</v>
      </c>
      <c r="C9" s="12">
        <v>1.1545064316971616</v>
      </c>
      <c r="D9" s="12">
        <v>0.75794551417942058</v>
      </c>
      <c r="E9" s="12">
        <v>0.11407357256618546</v>
      </c>
      <c r="F9" s="12">
        <v>0.17856345445946506</v>
      </c>
      <c r="G9" s="12">
        <v>0.15438728088180734</v>
      </c>
    </row>
    <row r="10" spans="1:7">
      <c r="A10" s="12" t="s">
        <v>97</v>
      </c>
      <c r="B10" s="12">
        <v>1.0265255117598153</v>
      </c>
      <c r="C10" s="12">
        <v>0.96116766902204598</v>
      </c>
      <c r="D10" s="12">
        <v>1.013517143004163</v>
      </c>
      <c r="E10" s="12">
        <v>0.68204270333533257</v>
      </c>
      <c r="F10" s="12">
        <v>0.66655460337934269</v>
      </c>
      <c r="G10" s="12">
        <v>0.66442897550249247</v>
      </c>
    </row>
    <row r="11" spans="1:7">
      <c r="A11" s="12" t="s">
        <v>98</v>
      </c>
      <c r="B11" s="12">
        <v>0.89143626351954797</v>
      </c>
      <c r="C11" s="12">
        <v>0.95898361505226337</v>
      </c>
      <c r="D11" s="12">
        <v>1.1697647116811378</v>
      </c>
      <c r="E11" s="12">
        <v>6.1223464915170812E-2</v>
      </c>
      <c r="F11" s="12">
        <v>6.1490944946233986E-2</v>
      </c>
      <c r="G11" s="12">
        <v>6.2422674774365292E-2</v>
      </c>
    </row>
    <row r="12" spans="1:7">
      <c r="A12" s="12" t="s">
        <v>99</v>
      </c>
      <c r="B12" s="12">
        <v>1.0229317285039232</v>
      </c>
      <c r="C12" s="12">
        <v>0.99089031744299705</v>
      </c>
      <c r="D12" s="12">
        <v>0.98656968366629483</v>
      </c>
      <c r="E12" s="12">
        <v>5.8180784689895959E-2</v>
      </c>
      <c r="F12" s="12">
        <v>6.0641467996334845E-2</v>
      </c>
      <c r="G12" s="12">
        <v>6.1865692243247367E-2</v>
      </c>
    </row>
    <row r="13" spans="1:7">
      <c r="A13" s="12" t="s">
        <v>100</v>
      </c>
      <c r="B13" s="12">
        <v>1.0423677597100527</v>
      </c>
      <c r="C13" s="12">
        <v>0.93807527091296539</v>
      </c>
      <c r="D13" s="12">
        <v>1.0226837195064513</v>
      </c>
      <c r="E13" s="12">
        <v>0.58708655960249223</v>
      </c>
      <c r="F13" s="12">
        <v>0.62388432726180465</v>
      </c>
      <c r="G13" s="12">
        <v>0.7472522345181446</v>
      </c>
    </row>
    <row r="14" spans="1:7">
      <c r="A14" s="12" t="s">
        <v>101</v>
      </c>
      <c r="B14" s="12">
        <v>2.4625608842107795E-4</v>
      </c>
      <c r="C14" s="12">
        <v>2.8024362218251049E-4</v>
      </c>
      <c r="D14" s="12">
        <v>14490296.950083669</v>
      </c>
      <c r="E14" s="12">
        <v>2.2468699133236861E-5</v>
      </c>
      <c r="F14" s="12">
        <v>1.9863318823583622E-5</v>
      </c>
      <c r="G14" s="12">
        <v>1.5362431569178997E-5</v>
      </c>
    </row>
    <row r="15" spans="1:7">
      <c r="A15" s="12" t="s">
        <v>102</v>
      </c>
      <c r="B15" s="12">
        <v>0.73118573622116312</v>
      </c>
      <c r="C15" s="12">
        <v>1.5016202726931869</v>
      </c>
      <c r="D15" s="12">
        <v>0.91077723415920997</v>
      </c>
      <c r="E15" s="12">
        <v>4.3686839645731093</v>
      </c>
      <c r="F15" s="12">
        <v>4.4125355535200113</v>
      </c>
      <c r="G15" s="12">
        <v>4.5962251699940273</v>
      </c>
    </row>
    <row r="16" spans="1:7">
      <c r="A16" s="12" t="s">
        <v>103</v>
      </c>
      <c r="B16" s="12">
        <v>1.0350615943656312</v>
      </c>
      <c r="C16" s="12">
        <v>0.99392987689527967</v>
      </c>
      <c r="D16" s="12">
        <v>0.97202639920569067</v>
      </c>
      <c r="E16" s="12">
        <v>6.7305813020162919E-2</v>
      </c>
      <c r="F16" s="12">
        <v>6.792593931517292E-2</v>
      </c>
      <c r="G16" s="12">
        <v>7.2836510549493999E-2</v>
      </c>
    </row>
    <row r="17" spans="1:7">
      <c r="A17" s="12" t="s">
        <v>104</v>
      </c>
      <c r="B17" s="12">
        <v>1.1696476000201237</v>
      </c>
      <c r="C17" s="12">
        <v>0.46415177296098675</v>
      </c>
      <c r="D17" s="12">
        <v>1.8419801776663307</v>
      </c>
      <c r="E17" s="12">
        <v>0.33023768257556257</v>
      </c>
      <c r="F17" s="12">
        <v>0.31305150309965557</v>
      </c>
      <c r="G17" s="12">
        <v>0.3168000264306749</v>
      </c>
    </row>
    <row r="18" spans="1:7">
      <c r="A18" s="12" t="s">
        <v>105</v>
      </c>
      <c r="B18" s="12">
        <v>0.99858472826876121</v>
      </c>
      <c r="C18" s="12">
        <v>1.0089840613410648</v>
      </c>
      <c r="D18" s="12">
        <v>0.99250059137019775</v>
      </c>
      <c r="E18" s="12">
        <v>0.45628192668296502</v>
      </c>
      <c r="F18" s="12">
        <v>0.43749275904877893</v>
      </c>
      <c r="G18" s="12">
        <v>0.39998065241273129</v>
      </c>
    </row>
  </sheetData>
  <mergeCells count="2">
    <mergeCell ref="B2:D2"/>
    <mergeCell ref="E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7F1A44-A1E5-4830-A8E1-7C88028613A7}">
  <dimension ref="A1:G19"/>
  <sheetViews>
    <sheetView workbookViewId="0">
      <selection activeCell="K14" sqref="K14"/>
    </sheetView>
  </sheetViews>
  <sheetFormatPr defaultRowHeight="14.5"/>
  <sheetData>
    <row r="1" spans="1:7">
      <c r="A1" s="13"/>
      <c r="B1" s="18" t="s">
        <v>106</v>
      </c>
      <c r="C1" s="18"/>
      <c r="D1" s="18"/>
      <c r="E1" s="18" t="s">
        <v>3</v>
      </c>
      <c r="F1" s="18"/>
      <c r="G1" s="18"/>
    </row>
    <row r="2" spans="1:7">
      <c r="A2" s="14" t="s">
        <v>107</v>
      </c>
      <c r="B2" s="15">
        <v>1.0352650000000001</v>
      </c>
      <c r="C2" s="15">
        <v>0.83508800000000005</v>
      </c>
      <c r="D2" s="15">
        <v>1.1566879999999999</v>
      </c>
      <c r="E2" s="15">
        <v>9.2996999999999996E-2</v>
      </c>
      <c r="F2" s="15">
        <v>0.139984</v>
      </c>
      <c r="G2" s="15">
        <v>0.158586</v>
      </c>
    </row>
    <row r="3" spans="1:7">
      <c r="A3" s="14" t="s">
        <v>108</v>
      </c>
      <c r="B3" s="15">
        <v>0.95705030999999996</v>
      </c>
      <c r="C3" s="15">
        <v>0.98395664999999999</v>
      </c>
      <c r="D3" s="15">
        <v>1.0619137999999999</v>
      </c>
      <c r="E3" s="15">
        <v>0.65519669999999997</v>
      </c>
      <c r="F3" s="15">
        <v>0.60709743999999999</v>
      </c>
      <c r="G3" s="15">
        <v>0.6328783</v>
      </c>
    </row>
    <row r="4" spans="1:7">
      <c r="A4" s="14" t="s">
        <v>109</v>
      </c>
      <c r="B4" s="15">
        <v>1.0210121299999999</v>
      </c>
      <c r="C4" s="15">
        <v>1.0281138299999999</v>
      </c>
      <c r="D4" s="15">
        <v>0.95263799999999998</v>
      </c>
      <c r="E4" s="15">
        <v>0.72698626</v>
      </c>
      <c r="F4" s="15">
        <v>0.68302012999999995</v>
      </c>
      <c r="G4" s="15">
        <v>0.68777091000000001</v>
      </c>
    </row>
    <row r="5" spans="1:7">
      <c r="A5" s="14" t="s">
        <v>110</v>
      </c>
      <c r="B5" s="15">
        <v>1.0304920200000001</v>
      </c>
      <c r="C5" s="15">
        <v>1.0023131599999999</v>
      </c>
      <c r="D5" s="15">
        <v>0.96817070000000005</v>
      </c>
      <c r="E5" s="15">
        <v>0.75610927999999999</v>
      </c>
      <c r="F5" s="15">
        <v>0.81601447999999999</v>
      </c>
      <c r="G5" s="15">
        <v>0.81037786000000001</v>
      </c>
    </row>
    <row r="6" spans="1:7">
      <c r="A6" s="14" t="s">
        <v>111</v>
      </c>
      <c r="B6" s="15">
        <v>0.99080060999999997</v>
      </c>
      <c r="C6" s="15">
        <v>1.1147086399999999</v>
      </c>
      <c r="D6" s="15">
        <v>0.90542476000000005</v>
      </c>
      <c r="E6" s="15">
        <v>0.77916458</v>
      </c>
      <c r="F6" s="15">
        <v>0.80664175999999999</v>
      </c>
      <c r="G6" s="15"/>
    </row>
    <row r="7" spans="1:7">
      <c r="A7" s="14" t="s">
        <v>112</v>
      </c>
      <c r="B7" s="15">
        <v>0.99769218000000004</v>
      </c>
      <c r="C7" s="15">
        <v>1.0186558100000001</v>
      </c>
      <c r="D7" s="15">
        <v>0.98395664999999999</v>
      </c>
      <c r="E7" s="15">
        <v>0.84479117000000004</v>
      </c>
      <c r="F7" s="15">
        <v>0.83895576999999999</v>
      </c>
      <c r="G7" s="15">
        <v>0.83316067999999999</v>
      </c>
    </row>
    <row r="8" spans="1:7">
      <c r="A8" s="14" t="s">
        <v>113</v>
      </c>
      <c r="B8" s="15">
        <v>0.92658806000000005</v>
      </c>
      <c r="C8" s="15">
        <v>1.0643701800000001</v>
      </c>
      <c r="D8" s="15">
        <v>1.01395948</v>
      </c>
      <c r="E8" s="15">
        <v>0.83701961000000002</v>
      </c>
      <c r="F8" s="15">
        <v>0.79186880999999998</v>
      </c>
      <c r="G8" s="15">
        <v>0.82549612000000006</v>
      </c>
    </row>
    <row r="9" spans="1:7">
      <c r="A9" s="14" t="s">
        <v>114</v>
      </c>
      <c r="B9" s="15">
        <v>1.0460849400000001</v>
      </c>
      <c r="C9" s="15">
        <v>0.95594531999999999</v>
      </c>
      <c r="D9" s="15">
        <v>1</v>
      </c>
      <c r="E9" s="15">
        <v>0.69979292999999998</v>
      </c>
      <c r="F9" s="15">
        <v>0.91066983000000001</v>
      </c>
      <c r="G9" s="15">
        <v>0.8438158</v>
      </c>
    </row>
    <row r="10" spans="1:7">
      <c r="A10" s="14" t="s">
        <v>115</v>
      </c>
      <c r="B10" s="15">
        <v>0.86653705000000003</v>
      </c>
      <c r="C10" s="15">
        <v>1.0668322400000001</v>
      </c>
      <c r="D10" s="15">
        <v>1.0817246700000001</v>
      </c>
      <c r="E10" s="15">
        <v>0.91172249000000005</v>
      </c>
      <c r="F10" s="15">
        <v>0.72530850000000002</v>
      </c>
      <c r="G10" s="15">
        <v>0.97041023000000004</v>
      </c>
    </row>
    <row r="11" spans="1:7">
      <c r="A11" s="14" t="s">
        <v>116</v>
      </c>
      <c r="B11" s="15">
        <v>0.88066586999999996</v>
      </c>
      <c r="C11" s="15">
        <v>1.13813103</v>
      </c>
      <c r="D11" s="15">
        <v>0.99769218000000004</v>
      </c>
      <c r="E11" s="15">
        <v>0.86453723000000005</v>
      </c>
      <c r="F11" s="15">
        <v>0.88884268</v>
      </c>
      <c r="G11" s="15">
        <v>0.90125045999999998</v>
      </c>
    </row>
    <row r="12" spans="1:7">
      <c r="A12" s="14" t="s">
        <v>117</v>
      </c>
      <c r="B12" s="15">
        <v>1.0092848000000001</v>
      </c>
      <c r="C12" s="15">
        <v>0.98168586000000002</v>
      </c>
      <c r="D12" s="15">
        <v>1.0092848000000001</v>
      </c>
      <c r="E12" s="15">
        <v>0.84284154</v>
      </c>
      <c r="F12" s="15">
        <v>0.87256429000000002</v>
      </c>
      <c r="G12" s="15">
        <v>0.91594529000000002</v>
      </c>
    </row>
    <row r="13" spans="1:7">
      <c r="A13" s="14" t="s">
        <v>118</v>
      </c>
      <c r="B13" s="15">
        <v>0.99538968000000005</v>
      </c>
      <c r="C13" s="15">
        <v>1.0092848000000001</v>
      </c>
      <c r="D13" s="15">
        <v>0.99538968000000005</v>
      </c>
      <c r="E13" s="15">
        <v>0.91172249000000005</v>
      </c>
      <c r="F13" s="15">
        <v>0.95043948</v>
      </c>
      <c r="G13" s="15">
        <v>1.01161944</v>
      </c>
    </row>
    <row r="14" spans="1:7">
      <c r="A14" s="14" t="s">
        <v>119</v>
      </c>
      <c r="B14" s="15">
        <v>0.99309250000000004</v>
      </c>
      <c r="C14" s="15">
        <v>1.01395948</v>
      </c>
      <c r="D14" s="15">
        <v>0.99309250000000004</v>
      </c>
      <c r="E14" s="15">
        <v>0.92018765000000002</v>
      </c>
      <c r="F14" s="15">
        <v>0.88270300000000002</v>
      </c>
      <c r="G14" s="15">
        <v>1.00695555</v>
      </c>
    </row>
    <row r="15" spans="1:7">
      <c r="A15" s="14" t="s">
        <v>120</v>
      </c>
      <c r="B15" s="15">
        <v>1.04246576</v>
      </c>
      <c r="C15" s="15">
        <v>0.99309250000000004</v>
      </c>
      <c r="D15" s="15">
        <v>0.96593633000000001</v>
      </c>
      <c r="E15" s="15">
        <v>0.97265495000000002</v>
      </c>
      <c r="F15" s="15">
        <v>0.94605764999999997</v>
      </c>
      <c r="G15" s="15">
        <v>1.0942936999999999</v>
      </c>
    </row>
    <row r="16" spans="1:7">
      <c r="A16" s="14" t="s">
        <v>121</v>
      </c>
      <c r="B16" s="15">
        <v>1.0304920200000001</v>
      </c>
      <c r="C16" s="15">
        <v>0.96817070000000005</v>
      </c>
      <c r="D16" s="15">
        <v>1.0023131599999999</v>
      </c>
      <c r="E16" s="15">
        <v>0.99769218000000004</v>
      </c>
      <c r="F16" s="15">
        <v>1.01161944</v>
      </c>
      <c r="G16" s="15">
        <v>1.00463167</v>
      </c>
    </row>
    <row r="17" spans="1:7">
      <c r="A17" s="14" t="s">
        <v>122</v>
      </c>
      <c r="B17" s="15">
        <v>0.95926412000000005</v>
      </c>
      <c r="C17" s="15">
        <v>1.0352649199999999</v>
      </c>
      <c r="D17" s="15">
        <v>1.00695555</v>
      </c>
      <c r="E17" s="15">
        <v>1.104454</v>
      </c>
      <c r="F17" s="15">
        <v>1.0668322400000001</v>
      </c>
      <c r="G17" s="15">
        <v>1.0304920200000001</v>
      </c>
    </row>
    <row r="18" spans="1:7">
      <c r="A18" s="14" t="s">
        <v>123</v>
      </c>
      <c r="B18" s="15">
        <v>0.96148305000000001</v>
      </c>
      <c r="C18" s="15">
        <v>1.0092848000000001</v>
      </c>
      <c r="D18" s="15">
        <v>1.0304920200000001</v>
      </c>
      <c r="E18" s="15">
        <v>1.19471514</v>
      </c>
      <c r="F18" s="15">
        <v>1.20302504</v>
      </c>
      <c r="G18" s="15">
        <v>1.08422687</v>
      </c>
    </row>
    <row r="19" spans="1:7">
      <c r="A19" s="14" t="s">
        <v>124</v>
      </c>
      <c r="B19" s="15"/>
      <c r="C19" s="15">
        <v>0.8438158</v>
      </c>
      <c r="D19" s="15">
        <v>1.18509277</v>
      </c>
      <c r="E19" s="15">
        <v>1.212793</v>
      </c>
      <c r="F19" s="15">
        <v>1.2297229599999999</v>
      </c>
      <c r="G19" s="15">
        <v>0.93843799999999999</v>
      </c>
    </row>
  </sheetData>
  <mergeCells count="2">
    <mergeCell ref="B1:D1"/>
    <mergeCell ref="E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AD63F-11FD-427B-84A6-037CC6ED1191}">
  <dimension ref="A1:P29"/>
  <sheetViews>
    <sheetView tabSelected="1" topLeftCell="A13" workbookViewId="0">
      <selection sqref="A1:XFD1048576"/>
    </sheetView>
  </sheetViews>
  <sheetFormatPr defaultRowHeight="14.5"/>
  <cols>
    <col min="1" max="1" width="45.6328125" customWidth="1"/>
    <col min="2" max="2" width="13.7265625" customWidth="1"/>
    <col min="3" max="3" width="14.453125" customWidth="1"/>
    <col min="4" max="4" width="16.1796875" customWidth="1"/>
    <col min="5" max="5" width="19" customWidth="1"/>
    <col min="6" max="6" width="9" bestFit="1" customWidth="1"/>
    <col min="7" max="7" width="15.81640625" customWidth="1"/>
  </cols>
  <sheetData>
    <row r="1" spans="1:16">
      <c r="A1" s="2" t="s">
        <v>14</v>
      </c>
      <c r="B1" s="3" t="s">
        <v>15</v>
      </c>
      <c r="C1" s="3" t="s">
        <v>16</v>
      </c>
      <c r="D1" s="3" t="s">
        <v>17</v>
      </c>
      <c r="E1" s="3" t="s">
        <v>18</v>
      </c>
      <c r="F1" s="4" t="s">
        <v>19</v>
      </c>
      <c r="G1" s="4" t="s">
        <v>20</v>
      </c>
      <c r="H1" s="4"/>
      <c r="I1" s="4"/>
      <c r="J1" s="4"/>
      <c r="K1" s="4"/>
      <c r="L1" s="5"/>
      <c r="M1" s="5"/>
      <c r="N1" s="5"/>
      <c r="O1" s="5"/>
      <c r="P1" s="5"/>
    </row>
    <row r="2" spans="1:16">
      <c r="A2" s="2" t="s">
        <v>125</v>
      </c>
      <c r="B2" s="6">
        <v>0.91200000000000003</v>
      </c>
      <c r="C2" s="6">
        <v>0.17399999999999999</v>
      </c>
      <c r="D2" s="8">
        <v>1.6E-2</v>
      </c>
      <c r="E2" s="8">
        <v>2.5000000000000001E-2</v>
      </c>
      <c r="F2" s="7">
        <v>0.441</v>
      </c>
      <c r="G2" s="6">
        <v>0.53400000000000003</v>
      </c>
      <c r="H2" s="2"/>
      <c r="I2" s="2"/>
      <c r="J2" s="2"/>
      <c r="K2" s="2"/>
      <c r="L2" s="2"/>
      <c r="M2" s="2"/>
      <c r="N2" s="2"/>
      <c r="O2" s="2"/>
      <c r="P2" s="2"/>
    </row>
    <row r="3" spans="1:16">
      <c r="A3" s="2"/>
      <c r="B3" s="6"/>
      <c r="C3" s="6"/>
      <c r="D3" s="8"/>
      <c r="E3" s="8"/>
      <c r="F3" s="6"/>
      <c r="G3" s="6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/>
      <c r="B4" s="6"/>
      <c r="C4" s="6"/>
      <c r="D4" s="8"/>
      <c r="E4" s="6"/>
      <c r="F4" s="6"/>
      <c r="G4" s="6"/>
      <c r="H4" s="2"/>
      <c r="I4" s="2"/>
      <c r="J4" s="2"/>
      <c r="K4" s="2"/>
      <c r="L4" s="2"/>
      <c r="M4" s="2"/>
      <c r="N4" s="2"/>
      <c r="O4" s="2"/>
      <c r="P4" s="2"/>
    </row>
    <row r="5" spans="1:16" ht="15.5">
      <c r="A5" s="2" t="s">
        <v>126</v>
      </c>
      <c r="B5" s="6">
        <v>0.871</v>
      </c>
      <c r="C5" s="6">
        <v>0.20699999999999999</v>
      </c>
      <c r="D5" s="8">
        <v>1.52E-2</v>
      </c>
      <c r="E5" s="6">
        <v>1.67E-2</v>
      </c>
      <c r="F5" s="6">
        <v>0.49099999999999999</v>
      </c>
      <c r="G5" s="6">
        <v>0.55300000000000005</v>
      </c>
      <c r="H5" s="2"/>
      <c r="I5" s="2"/>
      <c r="J5" s="2"/>
      <c r="K5" s="2"/>
      <c r="L5" s="2"/>
      <c r="M5" s="2"/>
      <c r="N5" s="2"/>
      <c r="O5" s="2"/>
      <c r="P5" s="2"/>
    </row>
    <row r="6" spans="1:16">
      <c r="A6" s="2"/>
      <c r="B6" s="6"/>
      <c r="C6" s="6"/>
      <c r="D6" s="6"/>
      <c r="E6" s="8"/>
      <c r="F6" s="6"/>
      <c r="G6" s="8"/>
    </row>
    <row r="7" spans="1:16">
      <c r="A7" s="2"/>
      <c r="B7" s="6"/>
      <c r="C7" s="6"/>
      <c r="D7" s="6"/>
      <c r="E7" s="8"/>
      <c r="F7" s="6"/>
      <c r="G7" s="8"/>
    </row>
    <row r="8" spans="1:16">
      <c r="A8" s="2"/>
      <c r="B8" s="6"/>
      <c r="C8" s="6"/>
      <c r="D8" s="6"/>
      <c r="E8" s="8"/>
      <c r="F8" s="6"/>
      <c r="G8" s="8"/>
    </row>
    <row r="9" spans="1:16">
      <c r="A9" s="2"/>
      <c r="B9" s="6"/>
      <c r="C9" s="6"/>
      <c r="D9" s="6"/>
      <c r="E9" s="8"/>
      <c r="F9" s="6"/>
      <c r="G9" s="8"/>
    </row>
    <row r="10" spans="1:16">
      <c r="A10" s="2"/>
      <c r="B10" s="6"/>
      <c r="C10" s="6"/>
      <c r="D10" s="8"/>
      <c r="E10" s="6"/>
      <c r="F10" s="6"/>
      <c r="G10" s="8"/>
    </row>
    <row r="11" spans="1:16">
      <c r="A11" s="2"/>
      <c r="B11" s="6"/>
      <c r="C11" s="6"/>
      <c r="D11" s="6"/>
      <c r="E11" s="8"/>
      <c r="F11" s="6"/>
      <c r="G11" s="8"/>
    </row>
    <row r="12" spans="1:16">
      <c r="A12" s="2"/>
      <c r="B12" s="2" t="s">
        <v>40</v>
      </c>
      <c r="C12" s="3" t="s">
        <v>16</v>
      </c>
      <c r="D12" s="3" t="s">
        <v>17</v>
      </c>
      <c r="E12" s="3" t="s">
        <v>18</v>
      </c>
      <c r="F12" s="4" t="s">
        <v>19</v>
      </c>
      <c r="G12" s="4" t="s">
        <v>20</v>
      </c>
      <c r="H12" s="2"/>
      <c r="I12" s="2"/>
      <c r="J12" s="2"/>
      <c r="K12" s="2"/>
      <c r="L12" s="2"/>
      <c r="M12" s="2"/>
      <c r="N12" s="2"/>
      <c r="O12" s="2"/>
      <c r="P12" s="2"/>
    </row>
    <row r="13" spans="1:16">
      <c r="A13" s="2" t="s">
        <v>125</v>
      </c>
      <c r="B13" s="2">
        <v>47.4</v>
      </c>
      <c r="C13" s="2">
        <f>B13*C2</f>
        <v>8.2475999999999985</v>
      </c>
      <c r="D13">
        <f>B13*D2</f>
        <v>0.75839999999999996</v>
      </c>
      <c r="E13">
        <f>B13*E2</f>
        <v>1.1850000000000001</v>
      </c>
      <c r="F13" s="10">
        <f>B13*F2</f>
        <v>20.903399999999998</v>
      </c>
      <c r="G13" s="2">
        <f>B13*G2</f>
        <v>25.311600000000002</v>
      </c>
      <c r="H13" s="2"/>
      <c r="I13" s="2"/>
      <c r="J13" s="2"/>
      <c r="K13" s="2"/>
      <c r="L13" s="2"/>
      <c r="M13" s="2"/>
      <c r="N13" s="2"/>
      <c r="O13" s="2"/>
      <c r="P13" s="2"/>
    </row>
    <row r="14" spans="1:16">
      <c r="A14" s="2"/>
      <c r="B14" s="2"/>
      <c r="C14" s="2">
        <f>B14*C3</f>
        <v>0</v>
      </c>
      <c r="D14">
        <f>B14*D3</f>
        <v>0</v>
      </c>
      <c r="E14">
        <f>B14*E3</f>
        <v>0</v>
      </c>
      <c r="F14" s="10">
        <f>B14*F3</f>
        <v>0</v>
      </c>
      <c r="G14" s="2">
        <f>B14*G3</f>
        <v>0</v>
      </c>
      <c r="H14" s="2"/>
      <c r="I14" s="2"/>
      <c r="J14" s="2"/>
      <c r="K14" s="2"/>
      <c r="L14" s="2"/>
      <c r="M14" s="2"/>
      <c r="N14" s="2"/>
      <c r="O14" s="2"/>
      <c r="P14" s="2"/>
    </row>
    <row r="15" spans="1:16">
      <c r="A15" s="2"/>
      <c r="B15" s="2"/>
      <c r="C15" s="2">
        <f>B15*C4</f>
        <v>0</v>
      </c>
      <c r="D15">
        <f>B15*D4</f>
        <v>0</v>
      </c>
      <c r="E15">
        <f>B15*E4</f>
        <v>0</v>
      </c>
      <c r="F15" s="10">
        <f>B15*F4</f>
        <v>0</v>
      </c>
      <c r="G15" s="2">
        <f>B15*G4</f>
        <v>0</v>
      </c>
      <c r="H15" s="2"/>
      <c r="I15" s="2"/>
      <c r="J15" s="2"/>
      <c r="K15" s="2"/>
      <c r="L15" s="2"/>
      <c r="M15" s="2"/>
      <c r="N15" s="2"/>
      <c r="O15" s="2"/>
      <c r="P15" s="2"/>
    </row>
    <row r="16" spans="1:16" ht="15.5">
      <c r="A16" s="2" t="s">
        <v>126</v>
      </c>
      <c r="B16">
        <v>63.2</v>
      </c>
      <c r="C16" s="2">
        <f>B16*C5</f>
        <v>13.0824</v>
      </c>
      <c r="D16">
        <f>B16*D5</f>
        <v>0.96064000000000005</v>
      </c>
      <c r="E16">
        <f>B16*E5</f>
        <v>1.0554399999999999</v>
      </c>
      <c r="F16" s="10">
        <f>B16*F5</f>
        <v>31.031200000000002</v>
      </c>
      <c r="G16" s="2">
        <f>B16*G5</f>
        <v>34.949600000000004</v>
      </c>
      <c r="H16" s="2"/>
      <c r="I16" s="2"/>
      <c r="J16" s="2"/>
      <c r="K16" s="2"/>
      <c r="L16" s="2"/>
      <c r="M16" s="2"/>
      <c r="N16" s="2"/>
      <c r="O16" s="2"/>
      <c r="P16" s="2"/>
    </row>
    <row r="17" spans="1:16">
      <c r="A17" s="2"/>
      <c r="B17" s="2"/>
      <c r="D17" s="2"/>
      <c r="E17" s="2"/>
      <c r="F17" s="10"/>
    </row>
    <row r="18" spans="1:16">
      <c r="A18" s="2"/>
      <c r="B18" s="2"/>
      <c r="D18" s="2"/>
      <c r="E18" s="2"/>
      <c r="F18" s="10"/>
    </row>
    <row r="19" spans="1:16">
      <c r="A19" s="2"/>
      <c r="B19" s="2"/>
      <c r="C19" s="2"/>
      <c r="D19" s="2"/>
      <c r="E19" s="2"/>
      <c r="F19" s="10"/>
      <c r="G19" s="2"/>
    </row>
    <row r="20" spans="1:16">
      <c r="A20" s="2"/>
      <c r="C20" s="2"/>
      <c r="D20" s="2"/>
      <c r="E20" s="2"/>
      <c r="F20" s="10"/>
      <c r="G20" s="2"/>
    </row>
    <row r="21" spans="1:16">
      <c r="A21" s="2"/>
      <c r="C21" s="2"/>
      <c r="D21" s="2"/>
      <c r="E21" s="2"/>
      <c r="F21" s="10"/>
      <c r="G21" s="2"/>
    </row>
    <row r="22" spans="1:16">
      <c r="A22" s="2"/>
      <c r="B22" s="2"/>
      <c r="C22" s="2"/>
      <c r="D22" s="2"/>
      <c r="E22" s="2"/>
      <c r="F22" s="10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>
      <c r="A23" s="2"/>
      <c r="B23" s="2"/>
      <c r="C23" s="11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7A-B</vt:lpstr>
      <vt:lpstr>Fig.7C-I Fig. 7-fig sup-1A-C</vt:lpstr>
      <vt:lpstr>Figure 7J</vt:lpstr>
      <vt:lpstr>Fig.7-fig sup-1D</vt:lpstr>
      <vt:lpstr>Fig.7-fig sup-2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pengf</dc:creator>
  <cp:lastModifiedBy>pengf</cp:lastModifiedBy>
  <dcterms:created xsi:type="dcterms:W3CDTF">2023-01-25T16:52:23Z</dcterms:created>
  <dcterms:modified xsi:type="dcterms:W3CDTF">2023-04-04T22:07:40Z</dcterms:modified>
</cp:coreProperties>
</file>