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E7FF73DE-669B-FB47-9FEB-A82741BE24C0}" xr6:coauthVersionLast="36" xr6:coauthVersionMax="36" xr10:uidLastSave="{00000000-0000-0000-0000-000000000000}"/>
  <bookViews>
    <workbookView xWindow="23900" yWindow="1860" windowWidth="37480" windowHeight="21940" activeTab="3" xr2:uid="{BBC9D376-86A2-A040-A348-F65D53F4EAE0}"/>
  </bookViews>
  <sheets>
    <sheet name="1R1" sheetId="1" r:id="rId1"/>
    <sheet name="4R1" sheetId="2" r:id="rId2"/>
    <sheet name="6R" sheetId="3" r:id="rId3"/>
    <sheet name="Tota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4" l="1"/>
  <c r="S24" i="4"/>
  <c r="S26" i="4"/>
  <c r="S25" i="4"/>
  <c r="S16" i="4"/>
  <c r="S18" i="4" s="1"/>
  <c r="S19" i="4" s="1"/>
  <c r="S15" i="4"/>
  <c r="S14" i="4"/>
  <c r="O14" i="4"/>
  <c r="O3" i="4"/>
  <c r="O24" i="4"/>
  <c r="S28" i="4"/>
  <c r="S29" i="4" s="1"/>
  <c r="O26" i="4"/>
  <c r="O25" i="4"/>
  <c r="S27" i="4"/>
  <c r="O28" i="4"/>
  <c r="O29" i="4" s="1"/>
  <c r="S17" i="4"/>
  <c r="O17" i="4"/>
  <c r="O16" i="4"/>
  <c r="O15" i="4"/>
  <c r="O18" i="4"/>
  <c r="O19" i="4" s="1"/>
  <c r="O7" i="4"/>
  <c r="O8" i="4" s="1"/>
  <c r="S8" i="4"/>
  <c r="S7" i="4"/>
  <c r="S6" i="4"/>
  <c r="O6" i="4"/>
  <c r="S5" i="4"/>
  <c r="S4" i="4"/>
  <c r="O4" i="4"/>
  <c r="O5" i="4"/>
  <c r="O27" i="4" l="1"/>
  <c r="E60" i="4"/>
  <c r="E59" i="4"/>
  <c r="E58" i="4"/>
  <c r="B35" i="3"/>
  <c r="B34" i="3"/>
  <c r="B33" i="3"/>
  <c r="B35" i="2"/>
  <c r="B34" i="2"/>
  <c r="B33" i="2"/>
  <c r="B33" i="1"/>
  <c r="B35" i="1"/>
  <c r="B34" i="1"/>
  <c r="L33" i="4" l="1"/>
  <c r="L34" i="4"/>
  <c r="L32" i="4"/>
  <c r="J34" i="4"/>
  <c r="J33" i="4"/>
  <c r="J32" i="4"/>
  <c r="J28" i="4"/>
  <c r="J29" i="4" s="1"/>
  <c r="J27" i="4"/>
  <c r="I28" i="4"/>
  <c r="I29" i="4" s="1"/>
  <c r="I27" i="4"/>
  <c r="J18" i="4"/>
  <c r="J19" i="4" s="1"/>
  <c r="J17" i="4"/>
  <c r="I18" i="4"/>
  <c r="I19" i="4" s="1"/>
  <c r="I17" i="4"/>
  <c r="J7" i="4"/>
  <c r="J8" i="4" s="1"/>
  <c r="J6" i="4"/>
  <c r="I7" i="4"/>
  <c r="I8" i="4" s="1"/>
  <c r="I6" i="4"/>
  <c r="S30" i="3"/>
  <c r="R30" i="3"/>
  <c r="S25" i="3"/>
  <c r="R25" i="3"/>
  <c r="S20" i="3"/>
  <c r="R20" i="3"/>
  <c r="S30" i="2"/>
  <c r="R30" i="2"/>
  <c r="S25" i="2"/>
  <c r="R25" i="2"/>
  <c r="S20" i="2"/>
  <c r="R20" i="2"/>
  <c r="K2" i="2"/>
  <c r="S30" i="1"/>
  <c r="R30" i="1"/>
  <c r="S25" i="1"/>
  <c r="R25" i="1"/>
  <c r="S20" i="1"/>
  <c r="R20" i="1"/>
  <c r="L3" i="1"/>
  <c r="K20" i="1"/>
  <c r="F28" i="4"/>
  <c r="F29" i="4" s="1"/>
  <c r="E28" i="4"/>
  <c r="E29" i="4" s="1"/>
  <c r="D28" i="4"/>
  <c r="D29" i="4" s="1"/>
  <c r="C28" i="4"/>
  <c r="C29" i="4" s="1"/>
  <c r="F18" i="4"/>
  <c r="F19" i="4" s="1"/>
  <c r="E18" i="4"/>
  <c r="E19" i="4" s="1"/>
  <c r="D18" i="4"/>
  <c r="D19" i="4" s="1"/>
  <c r="C18" i="4"/>
  <c r="C19" i="4" s="1"/>
  <c r="F7" i="4"/>
  <c r="F8" i="4" s="1"/>
  <c r="E7" i="4"/>
  <c r="E8" i="4" s="1"/>
  <c r="D7" i="4"/>
  <c r="D8" i="4" s="1"/>
  <c r="C7" i="4"/>
  <c r="C8" i="4" s="1"/>
  <c r="F17" i="4" l="1"/>
  <c r="F27" i="4"/>
  <c r="E27" i="4"/>
  <c r="D27" i="4"/>
  <c r="C27" i="4"/>
  <c r="E17" i="4"/>
  <c r="D17" i="4"/>
  <c r="C17" i="4"/>
  <c r="F6" i="4"/>
  <c r="E6" i="4"/>
  <c r="D6" i="4"/>
  <c r="C6" i="4"/>
  <c r="L30" i="3"/>
  <c r="K30" i="3"/>
  <c r="L25" i="3"/>
  <c r="K25" i="3"/>
  <c r="M25" i="3"/>
  <c r="L20" i="3"/>
  <c r="K20" i="3"/>
  <c r="E18" i="3"/>
  <c r="N30" i="3"/>
  <c r="M30" i="3"/>
  <c r="N25" i="3"/>
  <c r="N20" i="3"/>
  <c r="M20" i="3"/>
  <c r="L12" i="3"/>
  <c r="K12" i="3"/>
  <c r="L11" i="3"/>
  <c r="K11" i="3"/>
  <c r="L10" i="3"/>
  <c r="K10" i="3"/>
  <c r="L8" i="3"/>
  <c r="K8" i="3"/>
  <c r="L7" i="3"/>
  <c r="K7" i="3"/>
  <c r="L6" i="3"/>
  <c r="K6" i="3"/>
  <c r="L4" i="3"/>
  <c r="K4" i="3"/>
  <c r="L3" i="3"/>
  <c r="K3" i="3"/>
  <c r="L2" i="3"/>
  <c r="K2" i="3"/>
  <c r="H20" i="3" l="1"/>
  <c r="H15" i="2"/>
  <c r="G15" i="2"/>
  <c r="F15" i="2"/>
  <c r="E15" i="2"/>
  <c r="H14" i="2"/>
  <c r="G14" i="2"/>
  <c r="F14" i="2"/>
  <c r="E14" i="2"/>
  <c r="H13" i="2"/>
  <c r="G13" i="2"/>
  <c r="F13" i="2"/>
  <c r="E13" i="2"/>
  <c r="H15" i="1"/>
  <c r="H14" i="1"/>
  <c r="H13" i="1"/>
  <c r="L12" i="1"/>
  <c r="G15" i="1"/>
  <c r="G14" i="1"/>
  <c r="G13" i="1"/>
  <c r="F15" i="1"/>
  <c r="F14" i="1"/>
  <c r="F13" i="1"/>
  <c r="E15" i="1"/>
  <c r="E14" i="1"/>
  <c r="E13" i="1"/>
  <c r="L12" i="2"/>
  <c r="K12" i="2"/>
  <c r="L11" i="2"/>
  <c r="K11" i="2"/>
  <c r="L10" i="2"/>
  <c r="K10" i="2"/>
  <c r="L8" i="2"/>
  <c r="K8" i="2"/>
  <c r="L7" i="2"/>
  <c r="K7" i="2"/>
  <c r="L6" i="2"/>
  <c r="K6" i="2"/>
  <c r="L4" i="2"/>
  <c r="K4" i="2"/>
  <c r="L3" i="2"/>
  <c r="K3" i="2"/>
  <c r="L2" i="2"/>
  <c r="L11" i="1"/>
  <c r="L10" i="1"/>
  <c r="L8" i="1"/>
  <c r="L7" i="1"/>
  <c r="L6" i="1"/>
  <c r="L4" i="1"/>
  <c r="L2" i="1"/>
  <c r="K12" i="1"/>
  <c r="K11" i="1"/>
  <c r="K10" i="1"/>
  <c r="K8" i="1"/>
  <c r="K7" i="1"/>
  <c r="K6" i="1"/>
  <c r="K4" i="1"/>
  <c r="K3" i="1"/>
  <c r="K2" i="1"/>
  <c r="H28" i="3"/>
  <c r="G28" i="3"/>
  <c r="F28" i="3"/>
  <c r="E28" i="3"/>
  <c r="H27" i="3"/>
  <c r="G27" i="3"/>
  <c r="F27" i="3"/>
  <c r="E27" i="3"/>
  <c r="H26" i="3"/>
  <c r="G26" i="3"/>
  <c r="F26" i="3"/>
  <c r="E26" i="3"/>
  <c r="H24" i="3"/>
  <c r="G24" i="3"/>
  <c r="F24" i="3"/>
  <c r="E24" i="3"/>
  <c r="H23" i="3"/>
  <c r="G23" i="3"/>
  <c r="F23" i="3"/>
  <c r="E23" i="3"/>
  <c r="H22" i="3"/>
  <c r="G22" i="3"/>
  <c r="F22" i="3"/>
  <c r="E22" i="3"/>
  <c r="G20" i="3"/>
  <c r="F20" i="3"/>
  <c r="E20" i="3"/>
  <c r="H19" i="3"/>
  <c r="G19" i="3"/>
  <c r="F19" i="3"/>
  <c r="E19" i="3"/>
  <c r="H18" i="3"/>
  <c r="G18" i="3"/>
  <c r="F18" i="3"/>
  <c r="M30" i="2"/>
  <c r="L30" i="2"/>
  <c r="K30" i="2"/>
  <c r="M25" i="2"/>
  <c r="L25" i="2"/>
  <c r="K25" i="2"/>
  <c r="M20" i="2"/>
  <c r="L20" i="2"/>
  <c r="K20" i="2"/>
  <c r="N30" i="2"/>
  <c r="N25" i="2"/>
  <c r="N20" i="2"/>
  <c r="H28" i="2" l="1"/>
  <c r="G28" i="2"/>
  <c r="F28" i="2"/>
  <c r="E28" i="2"/>
  <c r="H27" i="2"/>
  <c r="G27" i="2"/>
  <c r="F27" i="2"/>
  <c r="E27" i="2"/>
  <c r="H26" i="2"/>
  <c r="G26" i="2"/>
  <c r="F26" i="2"/>
  <c r="E26" i="2"/>
  <c r="H24" i="2"/>
  <c r="G24" i="2"/>
  <c r="F24" i="2"/>
  <c r="E24" i="2"/>
  <c r="H23" i="2"/>
  <c r="G23" i="2"/>
  <c r="F23" i="2"/>
  <c r="E23" i="2"/>
  <c r="H22" i="2"/>
  <c r="G22" i="2"/>
  <c r="F22" i="2"/>
  <c r="E22" i="2"/>
  <c r="H20" i="2"/>
  <c r="G20" i="2"/>
  <c r="F20" i="2"/>
  <c r="E20" i="2"/>
  <c r="H19" i="2"/>
  <c r="G19" i="2"/>
  <c r="F19" i="2"/>
  <c r="E19" i="2"/>
  <c r="H18" i="2"/>
  <c r="G18" i="2"/>
  <c r="F18" i="2"/>
  <c r="E18" i="2"/>
  <c r="K30" i="1"/>
  <c r="N30" i="1"/>
  <c r="M30" i="1"/>
  <c r="L30" i="1"/>
  <c r="N25" i="1"/>
  <c r="M25" i="1"/>
  <c r="L25" i="1"/>
  <c r="K25" i="1"/>
  <c r="N20" i="1"/>
  <c r="M20" i="1"/>
  <c r="L20" i="1"/>
  <c r="H28" i="1" l="1"/>
  <c r="G28" i="1"/>
  <c r="F28" i="1"/>
  <c r="E28" i="1"/>
  <c r="H27" i="1"/>
  <c r="G27" i="1"/>
  <c r="F27" i="1"/>
  <c r="E27" i="1"/>
  <c r="H26" i="1"/>
  <c r="G26" i="1"/>
  <c r="F26" i="1"/>
  <c r="E26" i="1"/>
  <c r="H24" i="1"/>
  <c r="G24" i="1"/>
  <c r="F24" i="1"/>
  <c r="E24" i="1"/>
  <c r="H23" i="1"/>
  <c r="G23" i="1"/>
  <c r="F23" i="1"/>
  <c r="E23" i="1"/>
  <c r="H22" i="1"/>
  <c r="G22" i="1"/>
  <c r="F22" i="1"/>
  <c r="E22" i="1"/>
  <c r="F20" i="1"/>
  <c r="E20" i="1"/>
  <c r="H20" i="1"/>
  <c r="G20" i="1"/>
  <c r="F19" i="1"/>
  <c r="E19" i="1"/>
  <c r="H19" i="1"/>
  <c r="G19" i="1"/>
  <c r="F18" i="1"/>
  <c r="H18" i="1"/>
  <c r="G18" i="1"/>
  <c r="E18" i="1"/>
</calcChain>
</file>

<file path=xl/sharedStrings.xml><?xml version="1.0" encoding="utf-8"?>
<sst xmlns="http://schemas.openxmlformats.org/spreadsheetml/2006/main" count="331" uniqueCount="50">
  <si>
    <t>1R1, 1st</t>
    <phoneticPr fontId="1"/>
  </si>
  <si>
    <t>L2</t>
    <phoneticPr fontId="1"/>
  </si>
  <si>
    <t>L5</t>
    <phoneticPr fontId="1"/>
  </si>
  <si>
    <t>L6</t>
    <phoneticPr fontId="1"/>
  </si>
  <si>
    <t>AnkG+</t>
    <phoneticPr fontId="1"/>
  </si>
  <si>
    <t>AnkG+, Nav1.2+</t>
    <phoneticPr fontId="1"/>
  </si>
  <si>
    <t>AnkG+, Nav1.2-</t>
    <phoneticPr fontId="1"/>
  </si>
  <si>
    <t>AnkG+, Nav1.2+, Nav.1.1+</t>
    <phoneticPr fontId="1"/>
  </si>
  <si>
    <t>AnkG+, Nav1.2+, Nav.1.1-</t>
    <phoneticPr fontId="1"/>
  </si>
  <si>
    <t>AnkG+, Nav1.2-, Nav.1.1+</t>
    <phoneticPr fontId="1"/>
  </si>
  <si>
    <t>AnkG+, Nav1.2-, Nav.1.1-</t>
    <phoneticPr fontId="1"/>
  </si>
  <si>
    <t>L2/3</t>
    <phoneticPr fontId="1"/>
  </si>
  <si>
    <t>1R1, 2nd</t>
    <phoneticPr fontId="1"/>
  </si>
  <si>
    <t>1R1, 3rd</t>
    <phoneticPr fontId="1"/>
  </si>
  <si>
    <t>%</t>
    <phoneticPr fontId="1"/>
  </si>
  <si>
    <t>平均</t>
    <rPh sb="0" eb="2">
      <t>ヘイキ</t>
    </rPh>
    <phoneticPr fontId="1"/>
  </si>
  <si>
    <t>6R, 1st</t>
    <phoneticPr fontId="1"/>
  </si>
  <si>
    <t>% Nav1.2 in Nav1.1+,AnkG+</t>
    <phoneticPr fontId="1"/>
  </si>
  <si>
    <t>% Nav1.1 in Nav1.2+,AnkG+</t>
    <phoneticPr fontId="1"/>
  </si>
  <si>
    <t>N=</t>
    <phoneticPr fontId="1"/>
  </si>
  <si>
    <t>6R, 2nd</t>
    <phoneticPr fontId="1"/>
  </si>
  <si>
    <t>6R, 3rd</t>
    <phoneticPr fontId="1"/>
  </si>
  <si>
    <t>4R1, 1st</t>
    <phoneticPr fontId="1"/>
  </si>
  <si>
    <t>4R1, 2nd</t>
    <phoneticPr fontId="1"/>
  </si>
  <si>
    <t>4R1, 3rd</t>
    <phoneticPr fontId="1"/>
  </si>
  <si>
    <t>4R1</t>
    <phoneticPr fontId="1"/>
  </si>
  <si>
    <t>1R1</t>
    <phoneticPr fontId="1"/>
  </si>
  <si>
    <t>6R</t>
    <phoneticPr fontId="1"/>
  </si>
  <si>
    <t>SD</t>
    <phoneticPr fontId="1"/>
  </si>
  <si>
    <t>N=3</t>
    <phoneticPr fontId="1"/>
  </si>
  <si>
    <t>SEM</t>
    <phoneticPr fontId="1"/>
  </si>
  <si>
    <t>Ave.</t>
    <phoneticPr fontId="1"/>
  </si>
  <si>
    <t>% Nav1.2 in Nav1.1+,AnkG+</t>
  </si>
  <si>
    <t>% Nav1.1 in Nav1.2+,AnkG+</t>
  </si>
  <si>
    <t>L2</t>
  </si>
  <si>
    <t>L5</t>
  </si>
  <si>
    <t>L6</t>
  </si>
  <si>
    <t>% Nav1.2- in Nav1.1+ cells</t>
    <phoneticPr fontId="1"/>
  </si>
  <si>
    <t>% Nav1.2+ in Nav1.1+ cells</t>
    <phoneticPr fontId="1"/>
  </si>
  <si>
    <t>% Nav1.1+ in Nav1.2+ cells</t>
    <phoneticPr fontId="1"/>
  </si>
  <si>
    <t>% Nav1.1- in Nav1.2+ cells</t>
    <phoneticPr fontId="1"/>
  </si>
  <si>
    <t>Nav1.2-, Nav.1.1+</t>
    <phoneticPr fontId="1"/>
  </si>
  <si>
    <t>Nav1.2-, Nav.1.1-</t>
    <phoneticPr fontId="1"/>
  </si>
  <si>
    <t>Nav1.2+, Nav.1.1+</t>
    <phoneticPr fontId="1"/>
  </si>
  <si>
    <t>Nav1.2+, Nav.1.1-</t>
    <phoneticPr fontId="1"/>
  </si>
  <si>
    <t>L2/3</t>
  </si>
  <si>
    <t>Nav1.1+</t>
    <phoneticPr fontId="1"/>
  </si>
  <si>
    <t>Nav1.2-/Nav1.2+</t>
    <phoneticPr fontId="1"/>
  </si>
  <si>
    <t>Nav1.1-</t>
    <phoneticPr fontId="1"/>
  </si>
  <si>
    <t>Figure 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</si>
</sst>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0000000000_ 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2" fontId="0" fillId="0" borderId="1" xfId="0" applyNumberFormat="1" applyBorder="1">
      <alignment vertical="center"/>
    </xf>
    <xf numFmtId="2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2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2" fontId="2" fillId="0" borderId="1" xfId="0" applyNumberFormat="1" applyFont="1" applyBorder="1">
      <alignment vertical="center"/>
    </xf>
    <xf numFmtId="0" fontId="2" fillId="0" borderId="0" xfId="0" applyFont="1" applyFill="1" applyBorder="1">
      <alignment vertical="center"/>
    </xf>
    <xf numFmtId="176" fontId="0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0340-55D3-8342-8665-F2A83D064C8F}">
  <dimension ref="A1:S37"/>
  <sheetViews>
    <sheetView workbookViewId="0">
      <selection activeCell="E23" sqref="E23"/>
    </sheetView>
  </sheetViews>
  <sheetFormatPr baseColWidth="10" defaultRowHeight="20"/>
  <cols>
    <col min="2" max="2" width="8.5703125" customWidth="1"/>
    <col min="3" max="3" width="14.85546875" customWidth="1"/>
    <col min="4" max="4" width="15.28515625" customWidth="1"/>
    <col min="5" max="5" width="22.42578125" customWidth="1"/>
    <col min="6" max="6" width="22.5703125" customWidth="1"/>
    <col min="7" max="7" width="22.7109375" customWidth="1"/>
    <col min="8" max="8" width="23.28515625" customWidth="1"/>
    <col min="11" max="11" width="24.28515625" customWidth="1"/>
    <col min="12" max="12" width="23.140625" customWidth="1"/>
    <col min="13" max="13" width="24.140625" customWidth="1"/>
    <col min="14" max="14" width="24" customWidth="1"/>
    <col min="18" max="18" width="23.85546875" customWidth="1"/>
    <col min="19" max="19" width="25" customWidth="1"/>
  </cols>
  <sheetData>
    <row r="1" spans="1:19">
      <c r="A1" t="s">
        <v>0</v>
      </c>
      <c r="B1" t="s">
        <v>4</v>
      </c>
      <c r="C1" t="s">
        <v>5</v>
      </c>
      <c r="D1" t="s">
        <v>6</v>
      </c>
      <c r="E1" t="s">
        <v>9</v>
      </c>
      <c r="F1" t="s">
        <v>10</v>
      </c>
      <c r="G1" t="s">
        <v>7</v>
      </c>
      <c r="H1" t="s">
        <v>8</v>
      </c>
      <c r="K1" t="s">
        <v>17</v>
      </c>
      <c r="L1" t="s">
        <v>18</v>
      </c>
    </row>
    <row r="2" spans="1:19">
      <c r="A2" t="s">
        <v>1</v>
      </c>
      <c r="B2">
        <v>149</v>
      </c>
      <c r="C2">
        <v>138</v>
      </c>
      <c r="D2">
        <v>11</v>
      </c>
      <c r="E2">
        <v>6</v>
      </c>
      <c r="F2">
        <v>5</v>
      </c>
      <c r="G2">
        <v>0</v>
      </c>
      <c r="H2">
        <v>138</v>
      </c>
      <c r="J2" t="s">
        <v>1</v>
      </c>
      <c r="K2" s="2">
        <f>G2/(E2+G2)*100</f>
        <v>0</v>
      </c>
      <c r="L2" s="2">
        <f>(G2)/(G2+H2)*100</f>
        <v>0</v>
      </c>
    </row>
    <row r="3" spans="1:19">
      <c r="A3" t="s">
        <v>2</v>
      </c>
      <c r="B3">
        <v>82</v>
      </c>
      <c r="C3">
        <v>67</v>
      </c>
      <c r="D3">
        <v>15</v>
      </c>
      <c r="E3">
        <v>6</v>
      </c>
      <c r="F3">
        <v>9</v>
      </c>
      <c r="G3">
        <v>0</v>
      </c>
      <c r="H3">
        <v>67</v>
      </c>
      <c r="J3" t="s">
        <v>2</v>
      </c>
      <c r="K3" s="2">
        <f t="shared" ref="K3:K4" si="0">G3/(E3+G3)*100</f>
        <v>0</v>
      </c>
      <c r="L3" s="2">
        <f>(G3)/(G3+H3)*100</f>
        <v>0</v>
      </c>
    </row>
    <row r="4" spans="1:19">
      <c r="A4" t="s">
        <v>3</v>
      </c>
      <c r="B4">
        <v>129</v>
      </c>
      <c r="C4">
        <v>96</v>
      </c>
      <c r="D4">
        <v>33</v>
      </c>
      <c r="E4">
        <v>3</v>
      </c>
      <c r="F4">
        <v>30</v>
      </c>
      <c r="G4">
        <v>0</v>
      </c>
      <c r="H4">
        <v>96</v>
      </c>
      <c r="J4" t="s">
        <v>3</v>
      </c>
      <c r="K4" s="2">
        <f t="shared" si="0"/>
        <v>0</v>
      </c>
      <c r="L4" s="2">
        <f t="shared" ref="L4" si="1">(G4)/(G4+H4)*100</f>
        <v>0</v>
      </c>
    </row>
    <row r="5" spans="1:19">
      <c r="A5" t="s">
        <v>12</v>
      </c>
      <c r="J5" t="s">
        <v>12</v>
      </c>
      <c r="K5" s="2"/>
      <c r="L5" s="2"/>
    </row>
    <row r="6" spans="1:19">
      <c r="A6" t="s">
        <v>1</v>
      </c>
      <c r="B6">
        <v>152</v>
      </c>
      <c r="C6">
        <v>124</v>
      </c>
      <c r="D6">
        <v>28</v>
      </c>
      <c r="E6">
        <v>8</v>
      </c>
      <c r="F6">
        <v>20</v>
      </c>
      <c r="G6">
        <v>0</v>
      </c>
      <c r="H6">
        <v>124</v>
      </c>
      <c r="J6" t="s">
        <v>1</v>
      </c>
      <c r="K6" s="2">
        <f t="shared" ref="K6:K8" si="2">G6/(E6+G6)*100</f>
        <v>0</v>
      </c>
      <c r="L6" s="2">
        <f t="shared" ref="L6:L8" si="3">(G6)/(G6+H6)*100</f>
        <v>0</v>
      </c>
    </row>
    <row r="7" spans="1:19">
      <c r="A7" t="s">
        <v>2</v>
      </c>
      <c r="B7">
        <v>115</v>
      </c>
      <c r="C7">
        <v>86</v>
      </c>
      <c r="D7">
        <v>29</v>
      </c>
      <c r="E7">
        <v>4</v>
      </c>
      <c r="F7">
        <v>25</v>
      </c>
      <c r="G7">
        <v>0</v>
      </c>
      <c r="H7">
        <v>86</v>
      </c>
      <c r="J7" t="s">
        <v>2</v>
      </c>
      <c r="K7" s="2">
        <f t="shared" si="2"/>
        <v>0</v>
      </c>
      <c r="L7" s="2">
        <f t="shared" si="3"/>
        <v>0</v>
      </c>
    </row>
    <row r="8" spans="1:19">
      <c r="A8" t="s">
        <v>3</v>
      </c>
      <c r="B8">
        <v>128</v>
      </c>
      <c r="C8">
        <v>93</v>
      </c>
      <c r="D8">
        <v>35</v>
      </c>
      <c r="E8">
        <v>3</v>
      </c>
      <c r="F8">
        <v>32</v>
      </c>
      <c r="G8">
        <v>0</v>
      </c>
      <c r="H8">
        <v>93</v>
      </c>
      <c r="J8" t="s">
        <v>3</v>
      </c>
      <c r="K8" s="2">
        <f t="shared" si="2"/>
        <v>0</v>
      </c>
      <c r="L8" s="2">
        <f t="shared" si="3"/>
        <v>0</v>
      </c>
    </row>
    <row r="9" spans="1:19">
      <c r="A9" t="s">
        <v>13</v>
      </c>
      <c r="J9" t="s">
        <v>13</v>
      </c>
      <c r="K9" s="2"/>
      <c r="L9" s="2"/>
    </row>
    <row r="10" spans="1:19">
      <c r="A10" t="s">
        <v>1</v>
      </c>
      <c r="B10">
        <v>139</v>
      </c>
      <c r="C10">
        <v>111</v>
      </c>
      <c r="D10">
        <v>28</v>
      </c>
      <c r="E10">
        <v>6</v>
      </c>
      <c r="F10">
        <v>22</v>
      </c>
      <c r="G10">
        <v>1</v>
      </c>
      <c r="H10">
        <v>110</v>
      </c>
      <c r="J10" t="s">
        <v>1</v>
      </c>
      <c r="K10" s="2">
        <f t="shared" ref="K10:K12" si="4">G10/(E10+G10)*100</f>
        <v>14.285714285714285</v>
      </c>
      <c r="L10" s="2">
        <f t="shared" ref="L10:L12" si="5">(G10)/(G10+H10)*100</f>
        <v>0.90090090090090091</v>
      </c>
    </row>
    <row r="11" spans="1:19">
      <c r="A11" t="s">
        <v>2</v>
      </c>
      <c r="B11">
        <v>106</v>
      </c>
      <c r="C11">
        <v>83</v>
      </c>
      <c r="D11">
        <v>23</v>
      </c>
      <c r="E11">
        <v>15</v>
      </c>
      <c r="F11">
        <v>8</v>
      </c>
      <c r="G11">
        <v>1</v>
      </c>
      <c r="H11">
        <v>82</v>
      </c>
      <c r="J11" t="s">
        <v>2</v>
      </c>
      <c r="K11" s="2">
        <f t="shared" si="4"/>
        <v>6.25</v>
      </c>
      <c r="L11" s="2">
        <f t="shared" si="5"/>
        <v>1.2048192771084338</v>
      </c>
    </row>
    <row r="12" spans="1:19">
      <c r="A12" t="s">
        <v>3</v>
      </c>
      <c r="B12">
        <v>114</v>
      </c>
      <c r="C12">
        <v>92</v>
      </c>
      <c r="D12">
        <v>22</v>
      </c>
      <c r="E12">
        <v>2</v>
      </c>
      <c r="F12">
        <v>20</v>
      </c>
      <c r="G12">
        <v>0</v>
      </c>
      <c r="H12">
        <v>92</v>
      </c>
      <c r="J12" t="s">
        <v>3</v>
      </c>
      <c r="K12" s="2">
        <f t="shared" si="4"/>
        <v>0</v>
      </c>
      <c r="L12" s="2">
        <f t="shared" si="5"/>
        <v>0</v>
      </c>
    </row>
    <row r="13" spans="1:19">
      <c r="C13" t="s">
        <v>1</v>
      </c>
      <c r="D13" t="s">
        <v>19</v>
      </c>
      <c r="E13">
        <f t="shared" ref="E13:H15" si="6">SUM(E2+E6+E10)</f>
        <v>20</v>
      </c>
      <c r="F13">
        <f t="shared" si="6"/>
        <v>47</v>
      </c>
      <c r="G13">
        <f t="shared" si="6"/>
        <v>1</v>
      </c>
      <c r="H13">
        <f t="shared" si="6"/>
        <v>372</v>
      </c>
      <c r="K13" s="2"/>
      <c r="L13" s="2"/>
    </row>
    <row r="14" spans="1:19">
      <c r="C14" t="s">
        <v>2</v>
      </c>
      <c r="E14">
        <f t="shared" si="6"/>
        <v>25</v>
      </c>
      <c r="F14">
        <f t="shared" si="6"/>
        <v>42</v>
      </c>
      <c r="G14">
        <f t="shared" si="6"/>
        <v>1</v>
      </c>
      <c r="H14">
        <f t="shared" si="6"/>
        <v>235</v>
      </c>
      <c r="K14" s="2"/>
      <c r="L14" s="2"/>
    </row>
    <row r="15" spans="1:19">
      <c r="C15" t="s">
        <v>3</v>
      </c>
      <c r="E15">
        <f t="shared" si="6"/>
        <v>8</v>
      </c>
      <c r="F15">
        <f t="shared" si="6"/>
        <v>82</v>
      </c>
      <c r="G15">
        <f t="shared" si="6"/>
        <v>0</v>
      </c>
      <c r="H15">
        <f t="shared" si="6"/>
        <v>281</v>
      </c>
      <c r="K15" s="2"/>
      <c r="L15" s="2"/>
    </row>
    <row r="16" spans="1:19">
      <c r="J16" t="s">
        <v>14</v>
      </c>
      <c r="K16" t="s">
        <v>9</v>
      </c>
      <c r="L16" t="s">
        <v>10</v>
      </c>
      <c r="M16" t="s">
        <v>7</v>
      </c>
      <c r="N16" t="s">
        <v>8</v>
      </c>
      <c r="R16" t="s">
        <v>32</v>
      </c>
      <c r="S16" t="s">
        <v>33</v>
      </c>
    </row>
    <row r="17" spans="1:19">
      <c r="A17" t="s">
        <v>0</v>
      </c>
      <c r="J17" t="s">
        <v>11</v>
      </c>
      <c r="K17" s="13">
        <v>4.0268456375838921</v>
      </c>
      <c r="L17" s="13">
        <v>3.3557046979865772</v>
      </c>
      <c r="M17" s="13">
        <v>0</v>
      </c>
      <c r="N17" s="13">
        <v>92.617449664429529</v>
      </c>
      <c r="O17" s="8"/>
      <c r="P17" s="8"/>
      <c r="Q17" s="8" t="s">
        <v>34</v>
      </c>
      <c r="R17" s="9">
        <v>0</v>
      </c>
      <c r="S17" s="9">
        <v>0</v>
      </c>
    </row>
    <row r="18" spans="1:19">
      <c r="A18" t="s">
        <v>11</v>
      </c>
      <c r="C18" s="1"/>
      <c r="E18" s="1">
        <f>(E2/B2)*100</f>
        <v>4.0268456375838921</v>
      </c>
      <c r="F18" s="1">
        <f>(F2/B2)*100</f>
        <v>3.3557046979865772</v>
      </c>
      <c r="G18" s="1">
        <f>(G2/B2)*100</f>
        <v>0</v>
      </c>
      <c r="H18" s="1">
        <f>(H2/B2)*100</f>
        <v>92.617449664429529</v>
      </c>
      <c r="J18" t="s">
        <v>1</v>
      </c>
      <c r="K18" s="13">
        <v>5.2631578947368416</v>
      </c>
      <c r="L18" s="13">
        <v>13.157894736842104</v>
      </c>
      <c r="M18" s="13">
        <v>0</v>
      </c>
      <c r="N18" s="13">
        <v>81.578947368421055</v>
      </c>
      <c r="O18" s="8"/>
      <c r="P18" s="8"/>
      <c r="Q18" s="8" t="s">
        <v>34</v>
      </c>
      <c r="R18" s="9">
        <v>0</v>
      </c>
      <c r="S18" s="9">
        <v>0</v>
      </c>
    </row>
    <row r="19" spans="1:19">
      <c r="A19" t="s">
        <v>2</v>
      </c>
      <c r="C19" s="1"/>
      <c r="E19" s="1">
        <f>(E3/B3)*100</f>
        <v>7.3170731707317067</v>
      </c>
      <c r="F19" s="1">
        <f>(F3/B3)*100</f>
        <v>10.975609756097562</v>
      </c>
      <c r="G19" s="1">
        <f>(G3/B3)*100</f>
        <v>0</v>
      </c>
      <c r="H19" s="1">
        <f>(H3/B3)*100</f>
        <v>81.707317073170728</v>
      </c>
      <c r="J19" t="s">
        <v>1</v>
      </c>
      <c r="K19" s="13">
        <v>4.3165467625899279</v>
      </c>
      <c r="L19" s="13">
        <v>15.827338129496402</v>
      </c>
      <c r="M19" s="13">
        <v>0.71942446043165476</v>
      </c>
      <c r="N19" s="13">
        <v>79.136690647482013</v>
      </c>
      <c r="O19" s="8"/>
      <c r="P19" s="8"/>
      <c r="Q19" s="8" t="s">
        <v>34</v>
      </c>
      <c r="R19" s="9">
        <v>14.285714285714285</v>
      </c>
      <c r="S19" s="9">
        <v>0.90090090090090091</v>
      </c>
    </row>
    <row r="20" spans="1:19">
      <c r="A20" t="s">
        <v>3</v>
      </c>
      <c r="C20" s="1"/>
      <c r="E20" s="1">
        <f>(E4/B4)*100</f>
        <v>2.3255813953488373</v>
      </c>
      <c r="F20" s="1">
        <f>(F4/B4)*100</f>
        <v>23.255813953488371</v>
      </c>
      <c r="G20" s="1">
        <f>(G4/B4)*100</f>
        <v>0</v>
      </c>
      <c r="H20" s="1">
        <f>(H4/B4)*100</f>
        <v>74.418604651162795</v>
      </c>
      <c r="K20" s="14">
        <f>AVERAGE(K17:K19)</f>
        <v>4.5355167649702208</v>
      </c>
      <c r="L20" s="14">
        <f>AVERAGE(L17:L19)</f>
        <v>10.780312521441694</v>
      </c>
      <c r="M20" s="14">
        <f>AVERAGE(M17:M19)</f>
        <v>0.23980815347721826</v>
      </c>
      <c r="N20" s="14">
        <f>AVERAGE(N17:N19)</f>
        <v>84.444362560110861</v>
      </c>
      <c r="O20" s="8"/>
      <c r="P20" s="8"/>
      <c r="Q20" s="8"/>
      <c r="R20" s="9">
        <f>AVERAGE(R17:R19)</f>
        <v>4.7619047619047619</v>
      </c>
      <c r="S20" s="9">
        <f>AVERAGE(S17:S19)</f>
        <v>0.3003003003003003</v>
      </c>
    </row>
    <row r="21" spans="1:19">
      <c r="A21" t="s">
        <v>12</v>
      </c>
      <c r="K21" s="8"/>
      <c r="L21" s="8"/>
      <c r="M21" s="8"/>
      <c r="N21" s="8"/>
      <c r="O21" s="8"/>
      <c r="P21" s="8"/>
      <c r="Q21" s="8"/>
      <c r="R21" s="9"/>
      <c r="S21" s="9"/>
    </row>
    <row r="22" spans="1:19">
      <c r="A22" t="s">
        <v>1</v>
      </c>
      <c r="E22" s="1">
        <f>(E6/B6)*100</f>
        <v>5.2631578947368416</v>
      </c>
      <c r="F22" s="1">
        <f>(F6/B6)*100</f>
        <v>13.157894736842104</v>
      </c>
      <c r="G22" s="1">
        <f>(G6/B6)*100</f>
        <v>0</v>
      </c>
      <c r="H22" s="1">
        <f>(H6/B6)*100</f>
        <v>81.578947368421055</v>
      </c>
      <c r="J22" t="s">
        <v>2</v>
      </c>
      <c r="K22" s="13">
        <v>7.3170731707317067</v>
      </c>
      <c r="L22" s="13">
        <v>10.975609756097562</v>
      </c>
      <c r="M22" s="13">
        <v>0</v>
      </c>
      <c r="N22" s="13">
        <v>81.707317073170728</v>
      </c>
      <c r="O22" s="8"/>
      <c r="P22" s="8"/>
      <c r="Q22" s="8" t="s">
        <v>35</v>
      </c>
      <c r="R22" s="9">
        <v>0</v>
      </c>
      <c r="S22" s="9">
        <v>0</v>
      </c>
    </row>
    <row r="23" spans="1:19">
      <c r="A23" t="s">
        <v>2</v>
      </c>
      <c r="E23" s="1">
        <f>(E7/B7)*100</f>
        <v>3.4782608695652173</v>
      </c>
      <c r="F23" s="1">
        <f>(F7/B7)*100</f>
        <v>21.739130434782609</v>
      </c>
      <c r="G23" s="1">
        <f>(G7/B7)*100</f>
        <v>0</v>
      </c>
      <c r="H23" s="1">
        <f>(H7/B7)*100</f>
        <v>74.782608695652172</v>
      </c>
      <c r="J23" t="s">
        <v>2</v>
      </c>
      <c r="K23" s="13">
        <v>3.4782608695652173</v>
      </c>
      <c r="L23" s="13">
        <v>21.739130434782609</v>
      </c>
      <c r="M23" s="13">
        <v>0</v>
      </c>
      <c r="N23" s="13">
        <v>74.782608695652172</v>
      </c>
      <c r="O23" s="8"/>
      <c r="P23" s="8"/>
      <c r="Q23" s="8" t="s">
        <v>35</v>
      </c>
      <c r="R23" s="9">
        <v>0</v>
      </c>
      <c r="S23" s="9">
        <v>0</v>
      </c>
    </row>
    <row r="24" spans="1:19">
      <c r="A24" t="s">
        <v>3</v>
      </c>
      <c r="E24" s="1">
        <f>(E8/B8)*100</f>
        <v>2.34375</v>
      </c>
      <c r="F24" s="1">
        <f>(F8/B8)*100</f>
        <v>25</v>
      </c>
      <c r="G24" s="1">
        <f>(G8/B8)*100</f>
        <v>0</v>
      </c>
      <c r="H24" s="1">
        <f>(H8/B8)*100</f>
        <v>72.65625</v>
      </c>
      <c r="J24" t="s">
        <v>2</v>
      </c>
      <c r="K24" s="13">
        <v>14.150943396226415</v>
      </c>
      <c r="L24" s="13">
        <v>7.5471698113207548</v>
      </c>
      <c r="M24" s="13">
        <v>0.94339622641509435</v>
      </c>
      <c r="N24" s="13">
        <v>77.358490566037744</v>
      </c>
      <c r="O24" s="8"/>
      <c r="P24" s="8"/>
      <c r="Q24" s="8" t="s">
        <v>35</v>
      </c>
      <c r="R24" s="9">
        <v>6.25</v>
      </c>
      <c r="S24" s="9">
        <v>1.2048192771084338</v>
      </c>
    </row>
    <row r="25" spans="1:19">
      <c r="A25" t="s">
        <v>13</v>
      </c>
      <c r="K25" s="14">
        <f>AVERAGE(K22:K24)</f>
        <v>8.3154258121744462</v>
      </c>
      <c r="L25" s="14">
        <f>AVERAGE(L22:L24)</f>
        <v>13.420636667400309</v>
      </c>
      <c r="M25" s="14">
        <f>AVERAGE(M22:M24)</f>
        <v>0.31446540880503143</v>
      </c>
      <c r="N25" s="14">
        <f>AVERAGE(N22:N24)</f>
        <v>77.94947211162021</v>
      </c>
      <c r="O25" s="8"/>
      <c r="P25" s="8"/>
      <c r="Q25" s="8"/>
      <c r="R25" s="9">
        <f>AVERAGE(R22:R24)</f>
        <v>2.0833333333333335</v>
      </c>
      <c r="S25" s="9">
        <f>AVERAGE(S22:S24)</f>
        <v>0.4016064257028113</v>
      </c>
    </row>
    <row r="26" spans="1:19">
      <c r="A26" t="s">
        <v>1</v>
      </c>
      <c r="E26" s="1">
        <f>(E10/B10)*100</f>
        <v>4.3165467625899279</v>
      </c>
      <c r="F26" s="1">
        <f>(F10/B10)*100</f>
        <v>15.827338129496402</v>
      </c>
      <c r="G26" s="1">
        <f>(G10/B10)*100</f>
        <v>0.71942446043165476</v>
      </c>
      <c r="H26" s="1">
        <f>(H10/B10)*100</f>
        <v>79.136690647482013</v>
      </c>
      <c r="K26" s="13"/>
      <c r="L26" s="13"/>
      <c r="M26" s="13"/>
      <c r="N26" s="13"/>
      <c r="O26" s="8"/>
      <c r="P26" s="8"/>
      <c r="Q26" s="8"/>
      <c r="R26" s="9"/>
      <c r="S26" s="9"/>
    </row>
    <row r="27" spans="1:19">
      <c r="A27" t="s">
        <v>2</v>
      </c>
      <c r="E27" s="1">
        <f>(E11/B11)*100</f>
        <v>14.150943396226415</v>
      </c>
      <c r="F27" s="1">
        <f>(F11/B11)*100</f>
        <v>7.5471698113207548</v>
      </c>
      <c r="G27" s="1">
        <f>(G11/B11)*100</f>
        <v>0.94339622641509435</v>
      </c>
      <c r="H27" s="1">
        <f>(H11/B11)*100</f>
        <v>77.358490566037744</v>
      </c>
      <c r="J27" t="s">
        <v>3</v>
      </c>
      <c r="K27" s="13">
        <v>2.3255813953488373</v>
      </c>
      <c r="L27" s="13">
        <v>23.255813953488371</v>
      </c>
      <c r="M27" s="13">
        <v>0</v>
      </c>
      <c r="N27" s="13">
        <v>74.418604651162795</v>
      </c>
      <c r="O27" s="8"/>
      <c r="P27" s="8"/>
      <c r="Q27" s="8" t="s">
        <v>36</v>
      </c>
      <c r="R27" s="9">
        <v>0</v>
      </c>
      <c r="S27" s="9">
        <v>0</v>
      </c>
    </row>
    <row r="28" spans="1:19">
      <c r="A28" t="s">
        <v>3</v>
      </c>
      <c r="E28" s="1">
        <f>(E12/B12)*100</f>
        <v>1.7543859649122806</v>
      </c>
      <c r="F28" s="1">
        <f>(F12/B12)*100</f>
        <v>17.543859649122805</v>
      </c>
      <c r="G28" s="1">
        <f>(G12/B12)*100</f>
        <v>0</v>
      </c>
      <c r="H28" s="1">
        <f>(H12/B12)*100</f>
        <v>80.701754385964904</v>
      </c>
      <c r="J28" t="s">
        <v>3</v>
      </c>
      <c r="K28" s="13">
        <v>2.34375</v>
      </c>
      <c r="L28" s="13">
        <v>25</v>
      </c>
      <c r="M28" s="13">
        <v>0</v>
      </c>
      <c r="N28" s="13">
        <v>72.65625</v>
      </c>
      <c r="O28" s="8"/>
      <c r="P28" s="8"/>
      <c r="Q28" s="8" t="s">
        <v>36</v>
      </c>
      <c r="R28" s="9">
        <v>0</v>
      </c>
      <c r="S28" s="9">
        <v>0</v>
      </c>
    </row>
    <row r="29" spans="1:19">
      <c r="J29" t="s">
        <v>3</v>
      </c>
      <c r="K29" s="13">
        <v>1.7543859649122806</v>
      </c>
      <c r="L29" s="13">
        <v>17.543859649122805</v>
      </c>
      <c r="M29" s="13">
        <v>0</v>
      </c>
      <c r="N29" s="13">
        <v>80.701754385964904</v>
      </c>
      <c r="O29" s="8"/>
      <c r="P29" s="8"/>
      <c r="Q29" s="8" t="s">
        <v>36</v>
      </c>
      <c r="R29" s="9">
        <v>0</v>
      </c>
      <c r="S29" s="9">
        <v>0</v>
      </c>
    </row>
    <row r="30" spans="1:19">
      <c r="K30" s="14">
        <f>AVERAGE(K27:K29)</f>
        <v>2.1412391200870395</v>
      </c>
      <c r="L30" s="14">
        <f>AVERAGE(L27:L29)</f>
        <v>21.933224534203728</v>
      </c>
      <c r="M30" s="14">
        <f>AVERAGE(M27:M29)</f>
        <v>0</v>
      </c>
      <c r="N30" s="14">
        <f>AVERAGE(N27:N29)</f>
        <v>75.925536345709233</v>
      </c>
      <c r="O30" s="8"/>
      <c r="P30" s="8"/>
      <c r="Q30" s="8"/>
      <c r="R30" s="9">
        <f>AVERAGE(R27:R29)</f>
        <v>0</v>
      </c>
      <c r="S30" s="9">
        <f>AVERAGE(S27:S29)</f>
        <v>0</v>
      </c>
    </row>
    <row r="31" spans="1:19">
      <c r="K31" s="8"/>
      <c r="L31" s="8"/>
      <c r="M31" s="8"/>
      <c r="N31" s="8"/>
      <c r="O31" s="8"/>
      <c r="P31" s="8"/>
      <c r="Q31" s="8"/>
      <c r="R31" s="9"/>
      <c r="S31" s="9"/>
    </row>
    <row r="32" spans="1:19">
      <c r="J32" t="s">
        <v>15</v>
      </c>
      <c r="K32" s="8"/>
      <c r="L32" s="8"/>
      <c r="M32" s="8"/>
      <c r="N32" s="8"/>
      <c r="O32" s="8"/>
      <c r="P32" s="8"/>
      <c r="Q32" s="8" t="s">
        <v>15</v>
      </c>
      <c r="R32" s="9"/>
      <c r="S32" s="9"/>
    </row>
    <row r="33" spans="1:19">
      <c r="A33" t="s">
        <v>11</v>
      </c>
      <c r="B33">
        <f>(B2+B6+B10)</f>
        <v>440</v>
      </c>
      <c r="J33" t="s">
        <v>26</v>
      </c>
      <c r="K33" s="8" t="s">
        <v>9</v>
      </c>
      <c r="L33" s="8" t="s">
        <v>10</v>
      </c>
      <c r="M33" s="8" t="s">
        <v>7</v>
      </c>
      <c r="N33" s="8" t="s">
        <v>8</v>
      </c>
      <c r="O33" s="8"/>
      <c r="P33" s="8"/>
      <c r="Q33" s="8" t="s">
        <v>26</v>
      </c>
      <c r="R33" s="8" t="s">
        <v>32</v>
      </c>
      <c r="S33" s="8" t="s">
        <v>33</v>
      </c>
    </row>
    <row r="34" spans="1:19">
      <c r="A34" t="s">
        <v>2</v>
      </c>
      <c r="B34">
        <f>(B3+B7+B11)</f>
        <v>303</v>
      </c>
      <c r="J34" t="s">
        <v>11</v>
      </c>
      <c r="K34" s="9">
        <v>4.5355167649702208</v>
      </c>
      <c r="L34" s="9">
        <v>10.780312521441694</v>
      </c>
      <c r="M34" s="9">
        <v>0.23980815347721826</v>
      </c>
      <c r="N34" s="9">
        <v>84.444362560110861</v>
      </c>
      <c r="O34" s="8"/>
      <c r="P34" s="8"/>
      <c r="Q34" s="8" t="s">
        <v>11</v>
      </c>
      <c r="R34" s="9">
        <v>4.7619047619047601</v>
      </c>
      <c r="S34" s="9">
        <v>0.3003003003003003</v>
      </c>
    </row>
    <row r="35" spans="1:19">
      <c r="A35" t="s">
        <v>3</v>
      </c>
      <c r="B35">
        <f>(B4+B8+B12)</f>
        <v>371</v>
      </c>
      <c r="J35" t="s">
        <v>2</v>
      </c>
      <c r="K35" s="9">
        <v>8.3154258121744462</v>
      </c>
      <c r="L35" s="9">
        <v>13.420636667400309</v>
      </c>
      <c r="M35" s="9">
        <v>0.31446540880503143</v>
      </c>
      <c r="N35" s="9">
        <v>77.94947211162021</v>
      </c>
      <c r="O35" s="8"/>
      <c r="P35" s="8"/>
      <c r="Q35" s="8" t="s">
        <v>2</v>
      </c>
      <c r="R35" s="9">
        <v>2.0833333333333335</v>
      </c>
      <c r="S35" s="9">
        <v>0.4016064257028113</v>
      </c>
    </row>
    <row r="36" spans="1:19">
      <c r="J36" t="s">
        <v>3</v>
      </c>
      <c r="K36" s="9">
        <v>2.1412391200870395</v>
      </c>
      <c r="L36" s="9">
        <v>21.933224534203728</v>
      </c>
      <c r="M36" s="9">
        <v>0</v>
      </c>
      <c r="N36" s="9">
        <v>75.925536345709233</v>
      </c>
      <c r="O36" s="8"/>
      <c r="P36" s="8"/>
      <c r="Q36" s="8" t="s">
        <v>3</v>
      </c>
      <c r="R36" s="9">
        <v>0</v>
      </c>
      <c r="S36" s="9">
        <v>0</v>
      </c>
    </row>
    <row r="37" spans="1:19">
      <c r="K37" s="8"/>
      <c r="L37" s="8"/>
      <c r="M37" s="8"/>
      <c r="N37" s="8"/>
      <c r="O37" s="8"/>
      <c r="P37" s="8"/>
      <c r="Q37" s="8"/>
      <c r="R37" s="8"/>
      <c r="S37" s="8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0768-9F04-1844-AE05-3756C0D343C7}">
  <dimension ref="A1:S36"/>
  <sheetViews>
    <sheetView workbookViewId="0">
      <selection activeCell="K17" sqref="K17:S36"/>
    </sheetView>
  </sheetViews>
  <sheetFormatPr baseColWidth="10" defaultRowHeight="20"/>
  <cols>
    <col min="3" max="3" width="15.42578125" customWidth="1"/>
    <col min="4" max="4" width="17" customWidth="1"/>
    <col min="5" max="5" width="23.42578125" customWidth="1"/>
    <col min="6" max="6" width="26" customWidth="1"/>
    <col min="7" max="7" width="24.28515625" customWidth="1"/>
    <col min="8" max="8" width="23.42578125" customWidth="1"/>
    <col min="9" max="9" width="9.28515625" customWidth="1"/>
    <col min="10" max="10" width="12.28515625" customWidth="1"/>
    <col min="11" max="14" width="23.28515625" customWidth="1"/>
    <col min="18" max="19" width="27" customWidth="1"/>
  </cols>
  <sheetData>
    <row r="1" spans="1:19">
      <c r="A1" t="s">
        <v>22</v>
      </c>
      <c r="B1" t="s">
        <v>4</v>
      </c>
      <c r="C1" t="s">
        <v>5</v>
      </c>
      <c r="D1" t="s">
        <v>6</v>
      </c>
      <c r="E1" t="s">
        <v>9</v>
      </c>
      <c r="F1" t="s">
        <v>10</v>
      </c>
      <c r="G1" t="s">
        <v>7</v>
      </c>
      <c r="H1" t="s">
        <v>8</v>
      </c>
      <c r="K1" t="s">
        <v>17</v>
      </c>
      <c r="L1" t="s">
        <v>18</v>
      </c>
    </row>
    <row r="2" spans="1:19">
      <c r="A2" t="s">
        <v>1</v>
      </c>
      <c r="B2">
        <v>127</v>
      </c>
      <c r="C2">
        <v>98</v>
      </c>
      <c r="D2">
        <v>29</v>
      </c>
      <c r="E2">
        <v>3</v>
      </c>
      <c r="F2">
        <v>26</v>
      </c>
      <c r="G2">
        <v>0</v>
      </c>
      <c r="H2">
        <v>98</v>
      </c>
      <c r="K2" s="2">
        <f>G2/(E2+G2)*100</f>
        <v>0</v>
      </c>
      <c r="L2" s="2">
        <f>(G2)/(G2+H2)*100</f>
        <v>0</v>
      </c>
    </row>
    <row r="3" spans="1:19">
      <c r="A3" t="s">
        <v>2</v>
      </c>
      <c r="B3">
        <v>84</v>
      </c>
      <c r="C3">
        <v>61</v>
      </c>
      <c r="D3">
        <v>23</v>
      </c>
      <c r="E3">
        <v>2</v>
      </c>
      <c r="F3">
        <v>21</v>
      </c>
      <c r="G3">
        <v>0</v>
      </c>
      <c r="H3">
        <v>61</v>
      </c>
      <c r="K3" s="2">
        <f t="shared" ref="K3:K4" si="0">G3/(E3+G3)*100</f>
        <v>0</v>
      </c>
      <c r="L3" s="2">
        <f t="shared" ref="L3:L4" si="1">(G3)/(G3+H3)*100</f>
        <v>0</v>
      </c>
    </row>
    <row r="4" spans="1:19">
      <c r="A4" t="s">
        <v>3</v>
      </c>
      <c r="B4">
        <v>155</v>
      </c>
      <c r="C4">
        <v>106</v>
      </c>
      <c r="D4">
        <v>49</v>
      </c>
      <c r="E4">
        <v>4</v>
      </c>
      <c r="F4">
        <v>45</v>
      </c>
      <c r="G4">
        <v>0</v>
      </c>
      <c r="H4">
        <v>106</v>
      </c>
      <c r="K4" s="2">
        <f t="shared" si="0"/>
        <v>0</v>
      </c>
      <c r="L4" s="2">
        <f t="shared" si="1"/>
        <v>0</v>
      </c>
    </row>
    <row r="5" spans="1:19">
      <c r="A5" t="s">
        <v>23</v>
      </c>
      <c r="K5" s="2"/>
      <c r="L5" s="2"/>
    </row>
    <row r="6" spans="1:19">
      <c r="A6" t="s">
        <v>1</v>
      </c>
      <c r="B6">
        <v>138</v>
      </c>
      <c r="C6">
        <v>99</v>
      </c>
      <c r="D6">
        <v>39</v>
      </c>
      <c r="E6">
        <v>5</v>
      </c>
      <c r="F6">
        <v>34</v>
      </c>
      <c r="G6">
        <v>0</v>
      </c>
      <c r="H6">
        <v>99</v>
      </c>
      <c r="K6" s="2">
        <f t="shared" ref="K6:K8" si="2">G6/(E6+G6)*100</f>
        <v>0</v>
      </c>
      <c r="L6" s="2">
        <f t="shared" ref="L6:L8" si="3">(G6)/(G6+H6)*100</f>
        <v>0</v>
      </c>
    </row>
    <row r="7" spans="1:19">
      <c r="A7" t="s">
        <v>2</v>
      </c>
      <c r="B7">
        <v>94</v>
      </c>
      <c r="C7">
        <v>56</v>
      </c>
      <c r="D7">
        <v>38</v>
      </c>
      <c r="E7">
        <v>3</v>
      </c>
      <c r="F7">
        <v>35</v>
      </c>
      <c r="G7">
        <v>0</v>
      </c>
      <c r="H7">
        <v>56</v>
      </c>
      <c r="K7" s="2">
        <f t="shared" si="2"/>
        <v>0</v>
      </c>
      <c r="L7" s="2">
        <f t="shared" si="3"/>
        <v>0</v>
      </c>
    </row>
    <row r="8" spans="1:19">
      <c r="A8" t="s">
        <v>3</v>
      </c>
      <c r="B8">
        <v>143</v>
      </c>
      <c r="C8">
        <v>93</v>
      </c>
      <c r="D8">
        <v>50</v>
      </c>
      <c r="E8">
        <v>3</v>
      </c>
      <c r="F8">
        <v>47</v>
      </c>
      <c r="G8">
        <v>0</v>
      </c>
      <c r="H8">
        <v>93</v>
      </c>
      <c r="K8" s="2">
        <f t="shared" si="2"/>
        <v>0</v>
      </c>
      <c r="L8" s="2">
        <f t="shared" si="3"/>
        <v>0</v>
      </c>
    </row>
    <row r="9" spans="1:19">
      <c r="A9" t="s">
        <v>24</v>
      </c>
      <c r="K9" s="2"/>
      <c r="L9" s="2"/>
    </row>
    <row r="10" spans="1:19">
      <c r="A10" t="s">
        <v>1</v>
      </c>
      <c r="B10">
        <v>138</v>
      </c>
      <c r="C10">
        <v>92</v>
      </c>
      <c r="D10">
        <v>46</v>
      </c>
      <c r="E10">
        <v>10</v>
      </c>
      <c r="F10">
        <v>36</v>
      </c>
      <c r="G10">
        <v>0</v>
      </c>
      <c r="H10">
        <v>92</v>
      </c>
      <c r="K10" s="2">
        <f t="shared" ref="K10:K12" si="4">G10/(E10+G10)*100</f>
        <v>0</v>
      </c>
      <c r="L10" s="2">
        <f t="shared" ref="L10:L12" si="5">(G10)/(G10+H10)*100</f>
        <v>0</v>
      </c>
    </row>
    <row r="11" spans="1:19">
      <c r="A11" t="s">
        <v>2</v>
      </c>
      <c r="B11">
        <v>100</v>
      </c>
      <c r="C11">
        <v>70</v>
      </c>
      <c r="D11">
        <v>30</v>
      </c>
      <c r="E11">
        <v>5</v>
      </c>
      <c r="F11">
        <v>25</v>
      </c>
      <c r="G11">
        <v>0</v>
      </c>
      <c r="H11">
        <v>70</v>
      </c>
      <c r="K11" s="2">
        <f t="shared" si="4"/>
        <v>0</v>
      </c>
      <c r="L11" s="2">
        <f t="shared" si="5"/>
        <v>0</v>
      </c>
    </row>
    <row r="12" spans="1:19">
      <c r="A12" t="s">
        <v>3</v>
      </c>
      <c r="B12">
        <v>154</v>
      </c>
      <c r="C12">
        <v>102</v>
      </c>
      <c r="D12">
        <v>52</v>
      </c>
      <c r="E12">
        <v>3</v>
      </c>
      <c r="F12">
        <v>49</v>
      </c>
      <c r="G12">
        <v>0</v>
      </c>
      <c r="H12">
        <v>102</v>
      </c>
      <c r="K12" s="2">
        <f t="shared" si="4"/>
        <v>0</v>
      </c>
      <c r="L12" s="2">
        <f t="shared" si="5"/>
        <v>0</v>
      </c>
    </row>
    <row r="13" spans="1:19">
      <c r="C13" t="s">
        <v>1</v>
      </c>
      <c r="D13" t="s">
        <v>19</v>
      </c>
      <c r="E13">
        <f t="shared" ref="E13:H15" si="6">SUM(E2+E6+E10)</f>
        <v>18</v>
      </c>
      <c r="F13">
        <f t="shared" si="6"/>
        <v>96</v>
      </c>
      <c r="G13">
        <f t="shared" si="6"/>
        <v>0</v>
      </c>
      <c r="H13">
        <f t="shared" si="6"/>
        <v>289</v>
      </c>
      <c r="K13" s="2"/>
      <c r="L13" s="2"/>
    </row>
    <row r="14" spans="1:19">
      <c r="C14" t="s">
        <v>2</v>
      </c>
      <c r="E14">
        <f t="shared" si="6"/>
        <v>10</v>
      </c>
      <c r="F14">
        <f t="shared" si="6"/>
        <v>81</v>
      </c>
      <c r="G14">
        <f t="shared" si="6"/>
        <v>0</v>
      </c>
      <c r="H14">
        <f t="shared" si="6"/>
        <v>187</v>
      </c>
      <c r="K14" s="2"/>
      <c r="L14" s="2"/>
    </row>
    <row r="15" spans="1:19">
      <c r="C15" t="s">
        <v>3</v>
      </c>
      <c r="E15">
        <f t="shared" si="6"/>
        <v>10</v>
      </c>
      <c r="F15">
        <f t="shared" si="6"/>
        <v>141</v>
      </c>
      <c r="G15">
        <f t="shared" si="6"/>
        <v>0</v>
      </c>
      <c r="H15">
        <f t="shared" si="6"/>
        <v>301</v>
      </c>
      <c r="K15" s="2"/>
      <c r="L15" s="2"/>
    </row>
    <row r="16" spans="1:19">
      <c r="J16" t="s">
        <v>14</v>
      </c>
      <c r="K16" t="s">
        <v>9</v>
      </c>
      <c r="L16" t="s">
        <v>10</v>
      </c>
      <c r="M16" t="s">
        <v>7</v>
      </c>
      <c r="N16" t="s">
        <v>8</v>
      </c>
      <c r="R16" t="s">
        <v>32</v>
      </c>
      <c r="S16" t="s">
        <v>33</v>
      </c>
    </row>
    <row r="17" spans="1:19">
      <c r="A17" t="s">
        <v>22</v>
      </c>
      <c r="J17" t="s">
        <v>11</v>
      </c>
      <c r="K17" s="13">
        <v>2.3622047244094486</v>
      </c>
      <c r="L17" s="13">
        <v>20.472440944881889</v>
      </c>
      <c r="M17" s="13">
        <v>0</v>
      </c>
      <c r="N17" s="13">
        <v>77.165354330708652</v>
      </c>
      <c r="O17" s="8"/>
      <c r="P17" s="8"/>
      <c r="Q17" s="8" t="s">
        <v>34</v>
      </c>
      <c r="R17" s="9">
        <v>0</v>
      </c>
      <c r="S17" s="9">
        <v>0</v>
      </c>
    </row>
    <row r="18" spans="1:19">
      <c r="A18" t="s">
        <v>11</v>
      </c>
      <c r="C18" s="1"/>
      <c r="E18" s="1">
        <f>(E2/B2)*100</f>
        <v>2.3622047244094486</v>
      </c>
      <c r="F18" s="1">
        <f>(F2/B2)*100</f>
        <v>20.472440944881889</v>
      </c>
      <c r="G18" s="1">
        <f>(G2/B2)*100</f>
        <v>0</v>
      </c>
      <c r="H18" s="1">
        <f>(H2/B2)*100</f>
        <v>77.165354330708652</v>
      </c>
      <c r="J18" t="s">
        <v>1</v>
      </c>
      <c r="K18" s="13">
        <v>3.6231884057971016</v>
      </c>
      <c r="L18" s="13">
        <v>24.637681159420293</v>
      </c>
      <c r="M18" s="13">
        <v>0</v>
      </c>
      <c r="N18" s="13">
        <v>71.739130434782609</v>
      </c>
      <c r="O18" s="8"/>
      <c r="P18" s="8"/>
      <c r="Q18" s="8" t="s">
        <v>34</v>
      </c>
      <c r="R18" s="9">
        <v>0</v>
      </c>
      <c r="S18" s="9">
        <v>0</v>
      </c>
    </row>
    <row r="19" spans="1:19">
      <c r="A19" t="s">
        <v>2</v>
      </c>
      <c r="C19" s="1"/>
      <c r="E19" s="1">
        <f>(E3/B3)*100</f>
        <v>2.3809523809523809</v>
      </c>
      <c r="F19" s="1">
        <f>(F3/B3)*100</f>
        <v>25</v>
      </c>
      <c r="G19" s="1">
        <f>(G3/B3)*100</f>
        <v>0</v>
      </c>
      <c r="H19" s="1">
        <f>(H3/B3)*100</f>
        <v>72.61904761904762</v>
      </c>
      <c r="J19" t="s">
        <v>1</v>
      </c>
      <c r="K19" s="13">
        <v>7.2463768115942031</v>
      </c>
      <c r="L19" s="13">
        <v>26.086956521739129</v>
      </c>
      <c r="M19" s="13">
        <v>0</v>
      </c>
      <c r="N19" s="13">
        <v>66.666666666666657</v>
      </c>
      <c r="O19" s="8"/>
      <c r="P19" s="8"/>
      <c r="Q19" s="8" t="s">
        <v>34</v>
      </c>
      <c r="R19" s="9">
        <v>0</v>
      </c>
      <c r="S19" s="9">
        <v>0</v>
      </c>
    </row>
    <row r="20" spans="1:19">
      <c r="A20" t="s">
        <v>3</v>
      </c>
      <c r="C20" s="1"/>
      <c r="E20" s="1">
        <f>(E4/B4)*100</f>
        <v>2.5806451612903225</v>
      </c>
      <c r="F20" s="1">
        <f>(F4/B4)*100</f>
        <v>29.032258064516132</v>
      </c>
      <c r="G20" s="1">
        <f>(G4/B4)*100</f>
        <v>0</v>
      </c>
      <c r="H20" s="1">
        <f>(H4/B4)*100</f>
        <v>68.387096774193552</v>
      </c>
      <c r="K20" s="14">
        <f>AVERAGE(K17:K19)</f>
        <v>4.4105899806002506</v>
      </c>
      <c r="L20" s="14">
        <f>AVERAGE(L17:L19)</f>
        <v>23.732359542013768</v>
      </c>
      <c r="M20" s="14">
        <f>AVERAGE(M17:M19)</f>
        <v>0</v>
      </c>
      <c r="N20" s="14">
        <f>AVERAGE(N17:N19)</f>
        <v>71.857050477385968</v>
      </c>
      <c r="O20" s="8"/>
      <c r="P20" s="8"/>
      <c r="Q20" s="8"/>
      <c r="R20" s="9">
        <f>AVERAGE(R17:R19)</f>
        <v>0</v>
      </c>
      <c r="S20" s="9">
        <f>AVERAGE(S17:S19)</f>
        <v>0</v>
      </c>
    </row>
    <row r="21" spans="1:19">
      <c r="A21" t="s">
        <v>23</v>
      </c>
      <c r="K21" s="8"/>
      <c r="L21" s="8"/>
      <c r="M21" s="8"/>
      <c r="N21" s="8"/>
      <c r="O21" s="8"/>
      <c r="P21" s="8"/>
      <c r="Q21" s="8"/>
      <c r="R21" s="9"/>
      <c r="S21" s="9"/>
    </row>
    <row r="22" spans="1:19">
      <c r="A22" t="s">
        <v>1</v>
      </c>
      <c r="E22" s="1">
        <f>(E6/B6)*100</f>
        <v>3.6231884057971016</v>
      </c>
      <c r="F22" s="1">
        <f>(F6/B6)*100</f>
        <v>24.637681159420293</v>
      </c>
      <c r="G22" s="1">
        <f>(G6/B6)*100</f>
        <v>0</v>
      </c>
      <c r="H22" s="1">
        <f>(H6/B6)*100</f>
        <v>71.739130434782609</v>
      </c>
      <c r="J22" t="s">
        <v>2</v>
      </c>
      <c r="K22" s="13">
        <v>2.3809523809523809</v>
      </c>
      <c r="L22" s="13">
        <v>25</v>
      </c>
      <c r="M22" s="13">
        <v>0</v>
      </c>
      <c r="N22" s="13">
        <v>72.61904761904762</v>
      </c>
      <c r="O22" s="8"/>
      <c r="P22" s="8"/>
      <c r="Q22" s="8" t="s">
        <v>35</v>
      </c>
      <c r="R22" s="9">
        <v>0</v>
      </c>
      <c r="S22" s="9">
        <v>0</v>
      </c>
    </row>
    <row r="23" spans="1:19">
      <c r="A23" t="s">
        <v>2</v>
      </c>
      <c r="E23" s="1">
        <f>(E7/B7)*100</f>
        <v>3.1914893617021276</v>
      </c>
      <c r="F23" s="1">
        <f>(F7/B7)*100</f>
        <v>37.234042553191486</v>
      </c>
      <c r="G23" s="1">
        <f>(G7/B7)*100</f>
        <v>0</v>
      </c>
      <c r="H23" s="1">
        <f>(H7/B7)*100</f>
        <v>59.574468085106382</v>
      </c>
      <c r="J23" t="s">
        <v>2</v>
      </c>
      <c r="K23" s="13">
        <v>3.1914893617021276</v>
      </c>
      <c r="L23" s="13">
        <v>37.234042553191486</v>
      </c>
      <c r="M23" s="13">
        <v>0</v>
      </c>
      <c r="N23" s="13">
        <v>59.574468085106382</v>
      </c>
      <c r="O23" s="8"/>
      <c r="P23" s="8"/>
      <c r="Q23" s="8" t="s">
        <v>35</v>
      </c>
      <c r="R23" s="9">
        <v>0</v>
      </c>
      <c r="S23" s="9">
        <v>0</v>
      </c>
    </row>
    <row r="24" spans="1:19">
      <c r="A24" t="s">
        <v>3</v>
      </c>
      <c r="E24" s="1">
        <f>(E8/B8)*100</f>
        <v>2.0979020979020979</v>
      </c>
      <c r="F24" s="1">
        <f>(F8/B8)*100</f>
        <v>32.867132867132867</v>
      </c>
      <c r="G24" s="1">
        <f>(G8/B8)*100</f>
        <v>0</v>
      </c>
      <c r="H24" s="1">
        <f>(H8/B8)*100</f>
        <v>65.034965034965026</v>
      </c>
      <c r="J24" t="s">
        <v>2</v>
      </c>
      <c r="K24" s="13">
        <v>5</v>
      </c>
      <c r="L24" s="13">
        <v>25</v>
      </c>
      <c r="M24" s="13">
        <v>0</v>
      </c>
      <c r="N24" s="13">
        <v>70</v>
      </c>
      <c r="O24" s="8"/>
      <c r="P24" s="8"/>
      <c r="Q24" s="8" t="s">
        <v>35</v>
      </c>
      <c r="R24" s="9">
        <v>0</v>
      </c>
      <c r="S24" s="9">
        <v>0</v>
      </c>
    </row>
    <row r="25" spans="1:19">
      <c r="A25" t="s">
        <v>24</v>
      </c>
      <c r="K25" s="14">
        <f>AVERAGE(K22:K24)</f>
        <v>3.5241472475515025</v>
      </c>
      <c r="L25" s="14">
        <f>AVERAGE(L22:L24)</f>
        <v>29.078014184397162</v>
      </c>
      <c r="M25" s="14">
        <f>AVERAGE(M22:M24)</f>
        <v>0</v>
      </c>
      <c r="N25" s="14">
        <f>AVERAGE(N22:N24)</f>
        <v>67.397838568051341</v>
      </c>
      <c r="O25" s="8"/>
      <c r="P25" s="8"/>
      <c r="Q25" s="8"/>
      <c r="R25" s="9">
        <f>AVERAGE(R22:R24)</f>
        <v>0</v>
      </c>
      <c r="S25" s="9">
        <f>AVERAGE(S22:S24)</f>
        <v>0</v>
      </c>
    </row>
    <row r="26" spans="1:19">
      <c r="A26" t="s">
        <v>1</v>
      </c>
      <c r="E26" s="1">
        <f>(E10/B10)*100</f>
        <v>7.2463768115942031</v>
      </c>
      <c r="F26" s="1">
        <f>(F10/B10)*100</f>
        <v>26.086956521739129</v>
      </c>
      <c r="G26" s="1">
        <f>(G10/B10)*100</f>
        <v>0</v>
      </c>
      <c r="H26" s="1">
        <f>(H10/B10)*100</f>
        <v>66.666666666666657</v>
      </c>
      <c r="K26" s="13"/>
      <c r="L26" s="13"/>
      <c r="M26" s="13"/>
      <c r="N26" s="13"/>
      <c r="O26" s="8"/>
      <c r="P26" s="8"/>
      <c r="Q26" s="8"/>
      <c r="R26" s="9"/>
      <c r="S26" s="9"/>
    </row>
    <row r="27" spans="1:19">
      <c r="A27" t="s">
        <v>2</v>
      </c>
      <c r="E27" s="1">
        <f>(E11/B11)*100</f>
        <v>5</v>
      </c>
      <c r="F27" s="1">
        <f>(F11/B11)*100</f>
        <v>25</v>
      </c>
      <c r="G27" s="1">
        <f>(G11/B11)*100</f>
        <v>0</v>
      </c>
      <c r="H27" s="1">
        <f>(H11/B11)*100</f>
        <v>70</v>
      </c>
      <c r="J27" t="s">
        <v>3</v>
      </c>
      <c r="K27" s="13">
        <v>2.5806451612903225</v>
      </c>
      <c r="L27" s="13">
        <v>29.032258064516132</v>
      </c>
      <c r="M27" s="13">
        <v>0</v>
      </c>
      <c r="N27" s="13">
        <v>68.387096774193552</v>
      </c>
      <c r="O27" s="8"/>
      <c r="P27" s="8"/>
      <c r="Q27" s="8" t="s">
        <v>36</v>
      </c>
      <c r="R27" s="9">
        <v>0</v>
      </c>
      <c r="S27" s="9">
        <v>0</v>
      </c>
    </row>
    <row r="28" spans="1:19">
      <c r="A28" t="s">
        <v>3</v>
      </c>
      <c r="E28" s="1">
        <f>(E12/B12)*100</f>
        <v>1.948051948051948</v>
      </c>
      <c r="F28" s="1">
        <f>(F12/B12)*100</f>
        <v>31.818181818181817</v>
      </c>
      <c r="G28" s="1">
        <f>(G12/B12)*100</f>
        <v>0</v>
      </c>
      <c r="H28" s="1">
        <f>(H12/B12)*100</f>
        <v>66.233766233766232</v>
      </c>
      <c r="J28" t="s">
        <v>3</v>
      </c>
      <c r="K28" s="13">
        <v>2.0979020979020979</v>
      </c>
      <c r="L28" s="13">
        <v>32.867132867132867</v>
      </c>
      <c r="M28" s="13">
        <v>0</v>
      </c>
      <c r="N28" s="13">
        <v>65.034965034965026</v>
      </c>
      <c r="O28" s="8"/>
      <c r="P28" s="8"/>
      <c r="Q28" s="8" t="s">
        <v>36</v>
      </c>
      <c r="R28" s="9">
        <v>0</v>
      </c>
      <c r="S28" s="9">
        <v>0</v>
      </c>
    </row>
    <row r="29" spans="1:19">
      <c r="J29" t="s">
        <v>3</v>
      </c>
      <c r="K29" s="13">
        <v>1.948051948051948</v>
      </c>
      <c r="L29" s="13">
        <v>31.818181818181817</v>
      </c>
      <c r="M29" s="13">
        <v>0</v>
      </c>
      <c r="N29" s="13">
        <v>66.233766233766232</v>
      </c>
      <c r="O29" s="8"/>
      <c r="P29" s="8"/>
      <c r="Q29" s="8" t="s">
        <v>36</v>
      </c>
      <c r="R29" s="9">
        <v>0</v>
      </c>
      <c r="S29" s="9">
        <v>0</v>
      </c>
    </row>
    <row r="30" spans="1:19">
      <c r="K30" s="14">
        <f>AVERAGE(K27:K29)</f>
        <v>2.2088664024147895</v>
      </c>
      <c r="L30" s="14">
        <f>AVERAGE(L27:L29)</f>
        <v>31.239190916610269</v>
      </c>
      <c r="M30" s="14">
        <f>AVERAGE(M27:M29)</f>
        <v>0</v>
      </c>
      <c r="N30" s="14">
        <f>AVERAGE(N27:N29)</f>
        <v>66.551942680974932</v>
      </c>
      <c r="O30" s="8"/>
      <c r="P30" s="8"/>
      <c r="Q30" s="8"/>
      <c r="R30" s="9">
        <f>AVERAGE(R27:R29)</f>
        <v>0</v>
      </c>
      <c r="S30" s="9">
        <f>AVERAGE(S27:S29)</f>
        <v>0</v>
      </c>
    </row>
    <row r="31" spans="1:19">
      <c r="K31" s="8"/>
      <c r="L31" s="8"/>
      <c r="M31" s="8"/>
      <c r="N31" s="8"/>
      <c r="O31" s="8"/>
      <c r="P31" s="8"/>
      <c r="Q31" s="8"/>
      <c r="R31" s="9"/>
      <c r="S31" s="9"/>
    </row>
    <row r="32" spans="1:19">
      <c r="J32" t="s">
        <v>15</v>
      </c>
      <c r="K32" s="8"/>
      <c r="L32" s="8"/>
      <c r="M32" s="8"/>
      <c r="N32" s="8"/>
      <c r="O32" s="8"/>
      <c r="P32" s="8"/>
      <c r="Q32" s="8" t="s">
        <v>15</v>
      </c>
      <c r="R32" s="9"/>
      <c r="S32" s="9"/>
    </row>
    <row r="33" spans="1:19">
      <c r="A33" t="s">
        <v>11</v>
      </c>
      <c r="B33">
        <f>(B2+B6+B10)</f>
        <v>403</v>
      </c>
      <c r="J33" t="s">
        <v>25</v>
      </c>
      <c r="K33" s="8" t="s">
        <v>9</v>
      </c>
      <c r="L33" s="8" t="s">
        <v>10</v>
      </c>
      <c r="M33" s="8" t="s">
        <v>7</v>
      </c>
      <c r="N33" s="8" t="s">
        <v>8</v>
      </c>
      <c r="O33" s="8"/>
      <c r="P33" s="8"/>
      <c r="Q33" s="8" t="s">
        <v>25</v>
      </c>
      <c r="R33" s="8" t="s">
        <v>32</v>
      </c>
      <c r="S33" s="8" t="s">
        <v>33</v>
      </c>
    </row>
    <row r="34" spans="1:19">
      <c r="A34" t="s">
        <v>2</v>
      </c>
      <c r="B34">
        <f>(B3+B7+B11)</f>
        <v>278</v>
      </c>
      <c r="J34" t="s">
        <v>11</v>
      </c>
      <c r="K34" s="9">
        <v>4.4105899806002506</v>
      </c>
      <c r="L34" s="9">
        <v>23.732359542013768</v>
      </c>
      <c r="M34" s="9">
        <v>0</v>
      </c>
      <c r="N34" s="9">
        <v>71.857050477385968</v>
      </c>
      <c r="O34" s="8"/>
      <c r="P34" s="8"/>
      <c r="Q34" s="8" t="s">
        <v>11</v>
      </c>
      <c r="R34" s="9">
        <v>0</v>
      </c>
      <c r="S34" s="9">
        <v>0</v>
      </c>
    </row>
    <row r="35" spans="1:19">
      <c r="A35" t="s">
        <v>3</v>
      </c>
      <c r="B35">
        <f>(B4+B8+B12)</f>
        <v>452</v>
      </c>
      <c r="J35" t="s">
        <v>2</v>
      </c>
      <c r="K35" s="9">
        <v>3.5241472475515025</v>
      </c>
      <c r="L35" s="9">
        <v>29.078014184397162</v>
      </c>
      <c r="M35" s="9">
        <v>0</v>
      </c>
      <c r="N35" s="9">
        <v>67.397838568051341</v>
      </c>
      <c r="O35" s="8"/>
      <c r="P35" s="8"/>
      <c r="Q35" s="8" t="s">
        <v>2</v>
      </c>
      <c r="R35" s="9">
        <v>0</v>
      </c>
      <c r="S35" s="9">
        <v>0</v>
      </c>
    </row>
    <row r="36" spans="1:19">
      <c r="J36" t="s">
        <v>3</v>
      </c>
      <c r="K36" s="9">
        <v>2.2088664024147895</v>
      </c>
      <c r="L36" s="9">
        <v>31.239190916610269</v>
      </c>
      <c r="M36" s="9">
        <v>0</v>
      </c>
      <c r="N36" s="9">
        <v>66.551942680974932</v>
      </c>
      <c r="O36" s="8"/>
      <c r="P36" s="8"/>
      <c r="Q36" s="8" t="s">
        <v>3</v>
      </c>
      <c r="R36" s="9">
        <v>0</v>
      </c>
      <c r="S36" s="9"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EFC0-0193-CC4C-A42C-BD100F01F808}">
  <dimension ref="A1:S36"/>
  <sheetViews>
    <sheetView workbookViewId="0">
      <selection activeCell="K36" sqref="K17:S36"/>
    </sheetView>
  </sheetViews>
  <sheetFormatPr baseColWidth="10" defaultRowHeight="20"/>
  <cols>
    <col min="3" max="3" width="14.7109375" customWidth="1"/>
    <col min="4" max="4" width="15" customWidth="1"/>
    <col min="5" max="8" width="22.85546875" customWidth="1"/>
    <col min="9" max="9" width="8.42578125" customWidth="1"/>
    <col min="11" max="14" width="22.7109375" customWidth="1"/>
    <col min="17" max="17" width="8.5703125" customWidth="1"/>
    <col min="18" max="18" width="25" customWidth="1"/>
    <col min="19" max="19" width="23.42578125" customWidth="1"/>
  </cols>
  <sheetData>
    <row r="1" spans="1:19">
      <c r="A1" t="s">
        <v>16</v>
      </c>
      <c r="B1" t="s">
        <v>4</v>
      </c>
      <c r="C1" t="s">
        <v>5</v>
      </c>
      <c r="D1" t="s">
        <v>6</v>
      </c>
      <c r="E1" t="s">
        <v>9</v>
      </c>
      <c r="F1" t="s">
        <v>10</v>
      </c>
      <c r="G1" t="s">
        <v>7</v>
      </c>
      <c r="H1" t="s">
        <v>8</v>
      </c>
      <c r="K1" t="s">
        <v>17</v>
      </c>
      <c r="L1" t="s">
        <v>18</v>
      </c>
    </row>
    <row r="2" spans="1:19">
      <c r="A2" t="s">
        <v>1</v>
      </c>
      <c r="B2">
        <v>165</v>
      </c>
      <c r="C2">
        <v>122</v>
      </c>
      <c r="D2">
        <v>43</v>
      </c>
      <c r="E2">
        <v>5</v>
      </c>
      <c r="F2">
        <v>38</v>
      </c>
      <c r="G2">
        <v>0</v>
      </c>
      <c r="H2">
        <v>122</v>
      </c>
      <c r="K2" s="2">
        <f>G2/(E2+G2)*100</f>
        <v>0</v>
      </c>
      <c r="L2" s="2">
        <f>(G2)/(G2+H2)*100</f>
        <v>0</v>
      </c>
    </row>
    <row r="3" spans="1:19">
      <c r="A3" t="s">
        <v>2</v>
      </c>
      <c r="B3">
        <v>112</v>
      </c>
      <c r="C3">
        <v>62</v>
      </c>
      <c r="D3">
        <v>50</v>
      </c>
      <c r="E3">
        <v>7</v>
      </c>
      <c r="F3">
        <v>43</v>
      </c>
      <c r="G3">
        <v>0</v>
      </c>
      <c r="H3">
        <v>62</v>
      </c>
      <c r="K3" s="2">
        <f t="shared" ref="K3:K4" si="0">G3/(E3+G3)*100</f>
        <v>0</v>
      </c>
      <c r="L3" s="2">
        <f t="shared" ref="L3:L4" si="1">(G3)/(G3+H3)*100</f>
        <v>0</v>
      </c>
    </row>
    <row r="4" spans="1:19">
      <c r="A4" t="s">
        <v>3</v>
      </c>
      <c r="B4">
        <v>165</v>
      </c>
      <c r="C4">
        <v>106</v>
      </c>
      <c r="D4">
        <v>59</v>
      </c>
      <c r="E4">
        <v>3</v>
      </c>
      <c r="F4">
        <v>56</v>
      </c>
      <c r="G4">
        <v>0</v>
      </c>
      <c r="H4">
        <v>106</v>
      </c>
      <c r="K4" s="2">
        <f t="shared" si="0"/>
        <v>0</v>
      </c>
      <c r="L4" s="2">
        <f t="shared" si="1"/>
        <v>0</v>
      </c>
    </row>
    <row r="5" spans="1:19">
      <c r="A5" t="s">
        <v>20</v>
      </c>
      <c r="K5" s="2"/>
      <c r="L5" s="2"/>
    </row>
    <row r="6" spans="1:19">
      <c r="A6" t="s">
        <v>1</v>
      </c>
      <c r="B6">
        <v>153</v>
      </c>
      <c r="C6">
        <v>129</v>
      </c>
      <c r="D6">
        <v>24</v>
      </c>
      <c r="E6">
        <v>8</v>
      </c>
      <c r="F6">
        <v>16</v>
      </c>
      <c r="G6">
        <v>2</v>
      </c>
      <c r="H6">
        <v>127</v>
      </c>
      <c r="K6" s="2">
        <f t="shared" ref="K6:K8" si="2">G6/(E6+G6)*100</f>
        <v>20</v>
      </c>
      <c r="L6" s="2">
        <f t="shared" ref="L6:L8" si="3">(G6)/(G6+H6)*100</f>
        <v>1.5503875968992249</v>
      </c>
    </row>
    <row r="7" spans="1:19">
      <c r="A7" t="s">
        <v>2</v>
      </c>
      <c r="B7">
        <v>105</v>
      </c>
      <c r="C7">
        <v>74</v>
      </c>
      <c r="D7">
        <v>31</v>
      </c>
      <c r="E7">
        <v>5</v>
      </c>
      <c r="F7">
        <v>26</v>
      </c>
      <c r="G7">
        <v>0</v>
      </c>
      <c r="H7">
        <v>74</v>
      </c>
      <c r="K7" s="2">
        <f t="shared" si="2"/>
        <v>0</v>
      </c>
      <c r="L7" s="2">
        <f t="shared" si="3"/>
        <v>0</v>
      </c>
    </row>
    <row r="8" spans="1:19">
      <c r="A8" t="s">
        <v>3</v>
      </c>
      <c r="B8">
        <v>150</v>
      </c>
      <c r="C8">
        <v>105</v>
      </c>
      <c r="D8">
        <v>45</v>
      </c>
      <c r="E8">
        <v>4</v>
      </c>
      <c r="F8">
        <v>41</v>
      </c>
      <c r="G8">
        <v>1</v>
      </c>
      <c r="H8">
        <v>104</v>
      </c>
      <c r="K8" s="2">
        <f t="shared" si="2"/>
        <v>20</v>
      </c>
      <c r="L8" s="2">
        <f t="shared" si="3"/>
        <v>0.95238095238095244</v>
      </c>
    </row>
    <row r="9" spans="1:19">
      <c r="A9" t="s">
        <v>21</v>
      </c>
      <c r="K9" s="2"/>
      <c r="L9" s="2"/>
    </row>
    <row r="10" spans="1:19">
      <c r="A10" t="s">
        <v>1</v>
      </c>
      <c r="B10">
        <v>139</v>
      </c>
      <c r="C10">
        <v>108</v>
      </c>
      <c r="D10">
        <v>31</v>
      </c>
      <c r="E10">
        <v>6</v>
      </c>
      <c r="F10">
        <v>25</v>
      </c>
      <c r="G10">
        <v>1</v>
      </c>
      <c r="H10">
        <v>107</v>
      </c>
      <c r="K10" s="2">
        <f t="shared" ref="K10:K12" si="4">G10/(E10+G10)*100</f>
        <v>14.285714285714285</v>
      </c>
      <c r="L10" s="2">
        <f t="shared" ref="L10:L12" si="5">(G10)/(G10+H10)*100</f>
        <v>0.92592592592592582</v>
      </c>
    </row>
    <row r="11" spans="1:19">
      <c r="A11" t="s">
        <v>2</v>
      </c>
      <c r="B11">
        <v>97</v>
      </c>
      <c r="C11">
        <v>60</v>
      </c>
      <c r="D11">
        <v>37</v>
      </c>
      <c r="E11">
        <v>6</v>
      </c>
      <c r="F11">
        <v>31</v>
      </c>
      <c r="G11">
        <v>0</v>
      </c>
      <c r="H11">
        <v>60</v>
      </c>
      <c r="K11" s="2">
        <f t="shared" si="4"/>
        <v>0</v>
      </c>
      <c r="L11" s="2">
        <f t="shared" si="5"/>
        <v>0</v>
      </c>
    </row>
    <row r="12" spans="1:19">
      <c r="A12" t="s">
        <v>3</v>
      </c>
      <c r="B12">
        <v>157</v>
      </c>
      <c r="C12">
        <v>99</v>
      </c>
      <c r="D12">
        <v>58</v>
      </c>
      <c r="E12">
        <v>5</v>
      </c>
      <c r="F12">
        <v>53</v>
      </c>
      <c r="G12">
        <v>1</v>
      </c>
      <c r="H12">
        <v>98</v>
      </c>
      <c r="K12" s="2">
        <f t="shared" si="4"/>
        <v>16.666666666666664</v>
      </c>
      <c r="L12" s="2">
        <f t="shared" si="5"/>
        <v>1.0101010101010102</v>
      </c>
    </row>
    <row r="13" spans="1:19">
      <c r="K13" s="2"/>
      <c r="L13" s="2"/>
    </row>
    <row r="16" spans="1:19">
      <c r="J16" t="s">
        <v>14</v>
      </c>
      <c r="K16" t="s">
        <v>9</v>
      </c>
      <c r="L16" t="s">
        <v>10</v>
      </c>
      <c r="M16" t="s">
        <v>7</v>
      </c>
      <c r="N16" t="s">
        <v>8</v>
      </c>
      <c r="R16" t="s">
        <v>32</v>
      </c>
      <c r="S16" t="s">
        <v>33</v>
      </c>
    </row>
    <row r="17" spans="1:19">
      <c r="A17" t="s">
        <v>16</v>
      </c>
      <c r="J17" t="s">
        <v>11</v>
      </c>
      <c r="K17" s="13">
        <v>3.0303030303030303</v>
      </c>
      <c r="L17" s="13">
        <v>23.030303030303031</v>
      </c>
      <c r="M17" s="13">
        <v>0</v>
      </c>
      <c r="N17" s="13">
        <v>73.939393939393938</v>
      </c>
      <c r="O17" s="8"/>
      <c r="P17" s="8"/>
      <c r="Q17" s="8" t="s">
        <v>34</v>
      </c>
      <c r="R17" s="9">
        <v>0</v>
      </c>
      <c r="S17" s="9">
        <v>0</v>
      </c>
    </row>
    <row r="18" spans="1:19">
      <c r="A18" t="s">
        <v>11</v>
      </c>
      <c r="C18" s="1"/>
      <c r="E18" s="1">
        <f>(E2/B2)*100</f>
        <v>3.0303030303030303</v>
      </c>
      <c r="F18" s="1">
        <f>(F2/B2)*100</f>
        <v>23.030303030303031</v>
      </c>
      <c r="G18" s="1">
        <f>(G2/B2)*100</f>
        <v>0</v>
      </c>
      <c r="H18" s="1">
        <f>(H2/B2)*100</f>
        <v>73.939393939393938</v>
      </c>
      <c r="J18" t="s">
        <v>1</v>
      </c>
      <c r="K18" s="13">
        <v>5.2287581699346406</v>
      </c>
      <c r="L18" s="13">
        <v>10.457516339869281</v>
      </c>
      <c r="M18" s="13">
        <v>1.3071895424836601</v>
      </c>
      <c r="N18" s="13">
        <v>83.006535947712422</v>
      </c>
      <c r="O18" s="8"/>
      <c r="P18" s="8"/>
      <c r="Q18" s="8" t="s">
        <v>34</v>
      </c>
      <c r="R18" s="9">
        <v>20</v>
      </c>
      <c r="S18" s="9">
        <v>1.5503875968992249</v>
      </c>
    </row>
    <row r="19" spans="1:19">
      <c r="A19" t="s">
        <v>2</v>
      </c>
      <c r="C19" s="1"/>
      <c r="E19" s="1">
        <f>(E3/B3)*100</f>
        <v>6.25</v>
      </c>
      <c r="F19" s="1">
        <f>(F3/B3)*100</f>
        <v>38.392857142857146</v>
      </c>
      <c r="G19" s="1">
        <f>(G3/B3)*100</f>
        <v>0</v>
      </c>
      <c r="H19" s="1">
        <f>(H3/B3)*100</f>
        <v>55.357142857142861</v>
      </c>
      <c r="J19" t="s">
        <v>1</v>
      </c>
      <c r="K19" s="13">
        <v>4.3165467625899279</v>
      </c>
      <c r="L19" s="13">
        <v>17.985611510791365</v>
      </c>
      <c r="M19" s="13">
        <v>0.71942446043165476</v>
      </c>
      <c r="N19" s="13">
        <v>76.978417266187051</v>
      </c>
      <c r="O19" s="8"/>
      <c r="P19" s="8"/>
      <c r="Q19" s="8" t="s">
        <v>34</v>
      </c>
      <c r="R19" s="9">
        <v>14.285714285714285</v>
      </c>
      <c r="S19" s="9">
        <v>0.92592592592592582</v>
      </c>
    </row>
    <row r="20" spans="1:19">
      <c r="A20" t="s">
        <v>3</v>
      </c>
      <c r="C20" s="1"/>
      <c r="E20" s="1">
        <f>(E4/B4)*100</f>
        <v>1.8181818181818181</v>
      </c>
      <c r="F20" s="1">
        <f>(F4/B4)*100</f>
        <v>33.939393939393945</v>
      </c>
      <c r="G20" s="1">
        <f>(G4/B4)*100</f>
        <v>0</v>
      </c>
      <c r="H20" s="1">
        <f>(H4/B4)*100</f>
        <v>64.242424242424249</v>
      </c>
      <c r="K20" s="14">
        <f>AVERAGE(K17:K19)</f>
        <v>4.1918693209425326</v>
      </c>
      <c r="L20" s="14">
        <f>AVERAGE(L17:L19)</f>
        <v>17.15781029365456</v>
      </c>
      <c r="M20" s="14">
        <f>AVERAGE(M17:M19)</f>
        <v>0.67553800097177163</v>
      </c>
      <c r="N20" s="14">
        <f>AVERAGE(N17:N19)</f>
        <v>77.974782384431137</v>
      </c>
      <c r="O20" s="8"/>
      <c r="P20" s="8"/>
      <c r="Q20" s="8"/>
      <c r="R20" s="14">
        <f>AVERAGE(R17:R19)</f>
        <v>11.428571428571429</v>
      </c>
      <c r="S20" s="14">
        <f>AVERAGE(S17:S19)</f>
        <v>0.82543784094171679</v>
      </c>
    </row>
    <row r="21" spans="1:19">
      <c r="A21" t="s">
        <v>20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>
      <c r="A22" t="s">
        <v>1</v>
      </c>
      <c r="E22" s="1">
        <f>(E6/B6)*100</f>
        <v>5.2287581699346406</v>
      </c>
      <c r="F22" s="1">
        <f>(F6/B6)*100</f>
        <v>10.457516339869281</v>
      </c>
      <c r="G22" s="1">
        <f>(G6/B6)*100</f>
        <v>1.3071895424836601</v>
      </c>
      <c r="H22" s="1">
        <f>(H6/B6)*100</f>
        <v>83.006535947712422</v>
      </c>
      <c r="J22" t="s">
        <v>2</v>
      </c>
      <c r="K22" s="13">
        <v>6.25</v>
      </c>
      <c r="L22" s="13">
        <v>38.392857142857146</v>
      </c>
      <c r="M22" s="13">
        <v>0</v>
      </c>
      <c r="N22" s="13">
        <v>55.357142857142861</v>
      </c>
      <c r="O22" s="8"/>
      <c r="P22" s="8"/>
      <c r="Q22" s="8" t="s">
        <v>35</v>
      </c>
      <c r="R22" s="9">
        <v>0</v>
      </c>
      <c r="S22" s="9">
        <v>0</v>
      </c>
    </row>
    <row r="23" spans="1:19">
      <c r="A23" t="s">
        <v>2</v>
      </c>
      <c r="E23" s="1">
        <f>(E7/B7)*100</f>
        <v>4.7619047619047619</v>
      </c>
      <c r="F23" s="1">
        <f>(F7/B7)*100</f>
        <v>24.761904761904763</v>
      </c>
      <c r="G23" s="1">
        <f>(G7/B7)*100</f>
        <v>0</v>
      </c>
      <c r="H23" s="1">
        <f>(H7/B7)*100</f>
        <v>70.476190476190482</v>
      </c>
      <c r="J23" t="s">
        <v>2</v>
      </c>
      <c r="K23" s="13">
        <v>4.7619047619047619</v>
      </c>
      <c r="L23" s="13">
        <v>24.761904761904763</v>
      </c>
      <c r="M23" s="13">
        <v>0</v>
      </c>
      <c r="N23" s="13">
        <v>70.476190476190482</v>
      </c>
      <c r="O23" s="8"/>
      <c r="P23" s="8"/>
      <c r="Q23" s="8" t="s">
        <v>35</v>
      </c>
      <c r="R23" s="9">
        <v>0</v>
      </c>
      <c r="S23" s="9">
        <v>0</v>
      </c>
    </row>
    <row r="24" spans="1:19">
      <c r="A24" t="s">
        <v>3</v>
      </c>
      <c r="E24" s="1">
        <f>(E8/B8)*100</f>
        <v>2.666666666666667</v>
      </c>
      <c r="F24" s="1">
        <f>(F8/B8)*100</f>
        <v>27.333333333333332</v>
      </c>
      <c r="G24" s="1">
        <f>(G8/B8)*100</f>
        <v>0.66666666666666674</v>
      </c>
      <c r="H24" s="1">
        <f>(H8/B8)*100</f>
        <v>69.333333333333343</v>
      </c>
      <c r="J24" t="s">
        <v>2</v>
      </c>
      <c r="K24" s="13">
        <v>6.1855670103092786</v>
      </c>
      <c r="L24" s="13">
        <v>31.958762886597935</v>
      </c>
      <c r="M24" s="13">
        <v>0</v>
      </c>
      <c r="N24" s="13">
        <v>61.855670103092784</v>
      </c>
      <c r="O24" s="8"/>
      <c r="P24" s="8"/>
      <c r="Q24" s="8" t="s">
        <v>35</v>
      </c>
      <c r="R24" s="9">
        <v>0</v>
      </c>
      <c r="S24" s="9">
        <v>0</v>
      </c>
    </row>
    <row r="25" spans="1:19">
      <c r="A25" t="s">
        <v>21</v>
      </c>
      <c r="K25" s="14">
        <f>AVERAGE(K22:K24)</f>
        <v>5.7324905907380135</v>
      </c>
      <c r="L25" s="14">
        <f>AVERAGE(L22:L24)</f>
        <v>31.704508263786618</v>
      </c>
      <c r="M25" s="14">
        <f>AVERAGE(M22:M24)</f>
        <v>0</v>
      </c>
      <c r="N25" s="14">
        <f>AVERAGE(N22:N24)</f>
        <v>62.563001145475376</v>
      </c>
      <c r="O25" s="8"/>
      <c r="P25" s="8"/>
      <c r="Q25" s="8"/>
      <c r="R25" s="14">
        <f>AVERAGE(R22:R24)</f>
        <v>0</v>
      </c>
      <c r="S25" s="14">
        <f>AVERAGE(S22:S24)</f>
        <v>0</v>
      </c>
    </row>
    <row r="26" spans="1:19">
      <c r="A26" t="s">
        <v>1</v>
      </c>
      <c r="E26" s="1">
        <f>(E10/B10)*100</f>
        <v>4.3165467625899279</v>
      </c>
      <c r="F26" s="1">
        <f>(F10/B10)*100</f>
        <v>17.985611510791365</v>
      </c>
      <c r="G26" s="1">
        <f>(G10/B10)*100</f>
        <v>0.71942446043165476</v>
      </c>
      <c r="H26" s="1">
        <f>(H10/B10)*100</f>
        <v>76.978417266187051</v>
      </c>
      <c r="K26" s="13"/>
      <c r="L26" s="13"/>
      <c r="M26" s="13"/>
      <c r="N26" s="13"/>
      <c r="O26" s="8"/>
      <c r="P26" s="8"/>
      <c r="Q26" s="8"/>
      <c r="R26" s="8"/>
      <c r="S26" s="8"/>
    </row>
    <row r="27" spans="1:19">
      <c r="A27" t="s">
        <v>2</v>
      </c>
      <c r="E27" s="1">
        <f>(E11/B11)*100</f>
        <v>6.1855670103092786</v>
      </c>
      <c r="F27" s="1">
        <f>(F11/B11)*100</f>
        <v>31.958762886597935</v>
      </c>
      <c r="G27" s="1">
        <f>(G11/B11)*100</f>
        <v>0</v>
      </c>
      <c r="H27" s="1">
        <f>(H11/B11)*100</f>
        <v>61.855670103092784</v>
      </c>
      <c r="J27" t="s">
        <v>3</v>
      </c>
      <c r="K27" s="13">
        <v>1.8181818181818181</v>
      </c>
      <c r="L27" s="13">
        <v>33.939393939393945</v>
      </c>
      <c r="M27" s="13">
        <v>0</v>
      </c>
      <c r="N27" s="13">
        <v>64.242424242424249</v>
      </c>
      <c r="O27" s="8"/>
      <c r="P27" s="8"/>
      <c r="Q27" s="8" t="s">
        <v>36</v>
      </c>
      <c r="R27" s="9">
        <v>0</v>
      </c>
      <c r="S27" s="9">
        <v>0</v>
      </c>
    </row>
    <row r="28" spans="1:19">
      <c r="A28" t="s">
        <v>3</v>
      </c>
      <c r="E28" s="1">
        <f>(E12/B12)*100</f>
        <v>3.1847133757961785</v>
      </c>
      <c r="F28" s="1">
        <f>(F12/B12)*100</f>
        <v>33.757961783439491</v>
      </c>
      <c r="G28" s="1">
        <f>(G12/B12)*100</f>
        <v>0.63694267515923575</v>
      </c>
      <c r="H28" s="1">
        <f>(H12/B12)*100</f>
        <v>62.420382165605091</v>
      </c>
      <c r="J28" t="s">
        <v>3</v>
      </c>
      <c r="K28" s="13">
        <v>2.666666666666667</v>
      </c>
      <c r="L28" s="13">
        <v>27.333333333333332</v>
      </c>
      <c r="M28" s="13">
        <v>0.66666666666666674</v>
      </c>
      <c r="N28" s="13">
        <v>69.333333333333343</v>
      </c>
      <c r="O28" s="8"/>
      <c r="P28" s="8"/>
      <c r="Q28" s="8" t="s">
        <v>36</v>
      </c>
      <c r="R28" s="9">
        <v>20</v>
      </c>
      <c r="S28" s="9">
        <v>0.95238095238095244</v>
      </c>
    </row>
    <row r="29" spans="1:19">
      <c r="J29" t="s">
        <v>3</v>
      </c>
      <c r="K29" s="13">
        <v>3.1847133757961785</v>
      </c>
      <c r="L29" s="13">
        <v>33.757961783439491</v>
      </c>
      <c r="M29" s="13">
        <v>0.63694267515923575</v>
      </c>
      <c r="N29" s="13">
        <v>62.420382165605091</v>
      </c>
      <c r="O29" s="8"/>
      <c r="P29" s="8"/>
      <c r="Q29" s="8" t="s">
        <v>36</v>
      </c>
      <c r="R29" s="9">
        <v>16.666666666666664</v>
      </c>
      <c r="S29" s="9">
        <v>1.0101010101010102</v>
      </c>
    </row>
    <row r="30" spans="1:19">
      <c r="K30" s="14">
        <f>AVERAGE(K27:K29)</f>
        <v>2.5565206202148878</v>
      </c>
      <c r="L30" s="14">
        <f>AVERAGE(L27:L29)</f>
        <v>31.676896352055593</v>
      </c>
      <c r="M30" s="14">
        <f>AVERAGE(M27:M29)</f>
        <v>0.43453644727530083</v>
      </c>
      <c r="N30" s="14">
        <f>AVERAGE(N27:N29)</f>
        <v>65.332046580454232</v>
      </c>
      <c r="O30" s="8"/>
      <c r="P30" s="8"/>
      <c r="Q30" s="8"/>
      <c r="R30" s="14">
        <f>AVERAGE(R27:R29)</f>
        <v>12.222222222222221</v>
      </c>
      <c r="S30" s="14">
        <f>AVERAGE(S27:S29)</f>
        <v>0.65416065416065416</v>
      </c>
    </row>
    <row r="31" spans="1:19">
      <c r="K31" s="8"/>
      <c r="L31" s="8"/>
      <c r="M31" s="8"/>
      <c r="N31" s="8"/>
      <c r="O31" s="8"/>
      <c r="P31" s="8"/>
      <c r="Q31" s="8" t="s">
        <v>15</v>
      </c>
      <c r="R31" s="8"/>
      <c r="S31" s="8"/>
    </row>
    <row r="32" spans="1:19">
      <c r="J32" t="s">
        <v>15</v>
      </c>
      <c r="K32" s="8"/>
      <c r="L32" s="8"/>
      <c r="M32" s="8"/>
      <c r="N32" s="8"/>
      <c r="O32" s="8"/>
      <c r="P32" s="8"/>
      <c r="Q32" s="8" t="s">
        <v>27</v>
      </c>
      <c r="R32" s="8"/>
      <c r="S32" s="8"/>
    </row>
    <row r="33" spans="1:19">
      <c r="A33" t="s">
        <v>11</v>
      </c>
      <c r="B33">
        <f>(B2+B6+B10)</f>
        <v>457</v>
      </c>
      <c r="J33" t="s">
        <v>27</v>
      </c>
      <c r="K33" s="8" t="s">
        <v>9</v>
      </c>
      <c r="L33" s="8" t="s">
        <v>10</v>
      </c>
      <c r="M33" s="8" t="s">
        <v>7</v>
      </c>
      <c r="N33" s="8" t="s">
        <v>8</v>
      </c>
      <c r="O33" s="8"/>
      <c r="P33" s="8"/>
      <c r="Q33" s="8" t="s">
        <v>11</v>
      </c>
      <c r="R33" s="9">
        <v>11.428571428571429</v>
      </c>
      <c r="S33" s="9">
        <v>0.82543784094171679</v>
      </c>
    </row>
    <row r="34" spans="1:19">
      <c r="A34" t="s">
        <v>2</v>
      </c>
      <c r="B34">
        <f>(B3+B7+B11)</f>
        <v>314</v>
      </c>
      <c r="J34" t="s">
        <v>11</v>
      </c>
      <c r="K34" s="9">
        <v>4.1918693209425326</v>
      </c>
      <c r="L34" s="9">
        <v>17.15781029365456</v>
      </c>
      <c r="M34" s="9">
        <v>0.67553800097177163</v>
      </c>
      <c r="N34" s="9">
        <v>77.974782384431137</v>
      </c>
      <c r="O34" s="8"/>
      <c r="P34" s="8"/>
      <c r="Q34" s="8" t="s">
        <v>2</v>
      </c>
      <c r="R34" s="9">
        <v>0</v>
      </c>
      <c r="S34" s="9">
        <v>0</v>
      </c>
    </row>
    <row r="35" spans="1:19">
      <c r="A35" t="s">
        <v>3</v>
      </c>
      <c r="B35">
        <f>(B4+B8+B12)</f>
        <v>472</v>
      </c>
      <c r="J35" t="s">
        <v>2</v>
      </c>
      <c r="K35" s="9">
        <v>5.7324905907380135</v>
      </c>
      <c r="L35" s="9">
        <v>31.704508263786618</v>
      </c>
      <c r="M35" s="9">
        <v>0</v>
      </c>
      <c r="N35" s="9">
        <v>62.563001145475376</v>
      </c>
      <c r="O35" s="8"/>
      <c r="P35" s="8"/>
      <c r="Q35" s="8" t="s">
        <v>3</v>
      </c>
      <c r="R35" s="9">
        <v>12.222222222222221</v>
      </c>
      <c r="S35" s="9">
        <v>0.65416065416065416</v>
      </c>
    </row>
    <row r="36" spans="1:19">
      <c r="J36" t="s">
        <v>3</v>
      </c>
      <c r="K36" s="9">
        <v>2.5565206202148878</v>
      </c>
      <c r="L36" s="9">
        <v>31.6768963520556</v>
      </c>
      <c r="M36" s="9">
        <v>0.43453644727530083</v>
      </c>
      <c r="N36" s="9">
        <v>65.332046580454232</v>
      </c>
      <c r="O36" s="8"/>
      <c r="P36" s="8"/>
      <c r="Q36" s="8"/>
      <c r="R36" s="8"/>
      <c r="S36" s="8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8691-6782-254A-A82E-8BB94D7EDFCA}">
  <dimension ref="A1:T60"/>
  <sheetViews>
    <sheetView tabSelected="1" topLeftCell="I1" zoomScale="97" zoomScaleNormal="97" workbookViewId="0">
      <selection activeCell="K8" sqref="K8"/>
    </sheetView>
  </sheetViews>
  <sheetFormatPr baseColWidth="10" defaultRowHeight="20"/>
  <cols>
    <col min="2" max="6" width="22.7109375" customWidth="1"/>
    <col min="9" max="11" width="25.7109375" customWidth="1"/>
    <col min="12" max="12" width="23" customWidth="1"/>
    <col min="17" max="17" width="18.7109375" bestFit="1" customWidth="1"/>
  </cols>
  <sheetData>
    <row r="1" spans="1:20">
      <c r="H1" t="s">
        <v>15</v>
      </c>
      <c r="I1" s="1"/>
      <c r="J1" s="1"/>
      <c r="O1" s="15" t="s">
        <v>46</v>
      </c>
      <c r="P1" s="15"/>
      <c r="S1" s="15" t="s">
        <v>48</v>
      </c>
      <c r="T1" s="15"/>
    </row>
    <row r="2" spans="1:20">
      <c r="C2" t="s">
        <v>9</v>
      </c>
      <c r="D2" t="s">
        <v>10</v>
      </c>
      <c r="E2" t="s">
        <v>7</v>
      </c>
      <c r="F2" t="s">
        <v>8</v>
      </c>
      <c r="I2" t="s">
        <v>32</v>
      </c>
      <c r="J2" t="s">
        <v>33</v>
      </c>
      <c r="L2" s="8"/>
      <c r="M2" s="8"/>
      <c r="N2" s="8"/>
      <c r="O2" s="17" t="s">
        <v>47</v>
      </c>
      <c r="P2" s="17"/>
      <c r="Q2" s="10"/>
      <c r="R2" s="10"/>
      <c r="S2" s="17" t="s">
        <v>47</v>
      </c>
      <c r="T2" s="17"/>
    </row>
    <row r="3" spans="1:20">
      <c r="A3" t="s">
        <v>11</v>
      </c>
      <c r="B3" s="8" t="s">
        <v>26</v>
      </c>
      <c r="C3" s="9">
        <v>4.5355167649702208</v>
      </c>
      <c r="D3" s="9">
        <v>10.780312521441694</v>
      </c>
      <c r="E3" s="9">
        <v>0.23980815347721826</v>
      </c>
      <c r="F3" s="9">
        <v>84.444362560110861</v>
      </c>
      <c r="H3" t="s">
        <v>11</v>
      </c>
      <c r="I3" s="1">
        <v>4.7619047619047619</v>
      </c>
      <c r="J3" s="1">
        <v>0.3003003003003003</v>
      </c>
      <c r="L3" s="8"/>
      <c r="M3" s="8"/>
      <c r="N3" s="8"/>
      <c r="O3" s="9">
        <f>C3+E3</f>
        <v>4.7753249184474393</v>
      </c>
      <c r="P3" s="9"/>
      <c r="Q3" s="18"/>
      <c r="R3" s="8"/>
      <c r="S3" s="9">
        <f>D3+F3</f>
        <v>95.224675081552562</v>
      </c>
      <c r="T3" s="9"/>
    </row>
    <row r="4" spans="1:20">
      <c r="B4" s="8" t="s">
        <v>25</v>
      </c>
      <c r="C4" s="9">
        <v>4.4105899806002506</v>
      </c>
      <c r="D4" s="9">
        <v>23.732359542013768</v>
      </c>
      <c r="E4" s="9">
        <v>0</v>
      </c>
      <c r="F4" s="9">
        <v>71.857050477385968</v>
      </c>
      <c r="I4" s="1">
        <v>0</v>
      </c>
      <c r="J4" s="1">
        <v>0</v>
      </c>
      <c r="L4" s="8"/>
      <c r="M4" s="8"/>
      <c r="N4" s="8"/>
      <c r="O4" s="9">
        <f>C4+E4</f>
        <v>4.4105899806002506</v>
      </c>
      <c r="P4" s="9"/>
      <c r="Q4" s="8"/>
      <c r="R4" s="8"/>
      <c r="S4" s="9">
        <f>D4+F4</f>
        <v>95.589410019399736</v>
      </c>
      <c r="T4" s="9"/>
    </row>
    <row r="5" spans="1:20">
      <c r="A5" s="3"/>
      <c r="B5" s="10" t="s">
        <v>27</v>
      </c>
      <c r="C5" s="11">
        <v>4.1918693209425326</v>
      </c>
      <c r="D5" s="11">
        <v>17.15781029365456</v>
      </c>
      <c r="E5" s="11">
        <v>0.67553800097177163</v>
      </c>
      <c r="F5" s="11">
        <v>77.974782384431137</v>
      </c>
      <c r="I5" s="5">
        <v>11.428571428571429</v>
      </c>
      <c r="J5" s="5">
        <v>0.82543784094171679</v>
      </c>
      <c r="L5" s="8"/>
      <c r="M5" s="8"/>
      <c r="N5" s="8"/>
      <c r="O5" s="11">
        <f>C5+E5</f>
        <v>4.8674073219143041</v>
      </c>
      <c r="P5" s="11"/>
      <c r="Q5" s="10"/>
      <c r="R5" s="10"/>
      <c r="S5" s="11">
        <f>D5+F5</f>
        <v>95.1325926780857</v>
      </c>
      <c r="T5" s="11"/>
    </row>
    <row r="6" spans="1:20">
      <c r="B6" s="12" t="s">
        <v>31</v>
      </c>
      <c r="C6" s="9">
        <f>AVERAGE(C3:C5)</f>
        <v>4.379325355504335</v>
      </c>
      <c r="D6" s="9">
        <f>AVERAGE(D3:D5)</f>
        <v>17.223494119036673</v>
      </c>
      <c r="E6" s="9">
        <f>AVERAGE(E3:E5)</f>
        <v>0.30511538481632999</v>
      </c>
      <c r="F6" s="9">
        <f>AVERAGE(F3:F5)</f>
        <v>78.09206514064266</v>
      </c>
      <c r="I6" s="1">
        <f>AVERAGE(I3:I5)</f>
        <v>5.3968253968253963</v>
      </c>
      <c r="J6" s="1">
        <f>AVERAGE(J3:J5)</f>
        <v>0.37524604708067238</v>
      </c>
      <c r="L6" s="8"/>
      <c r="M6" s="8"/>
      <c r="N6" s="8"/>
      <c r="O6" s="9">
        <f>AVERAGE(O3:O5)</f>
        <v>4.6844407403206647</v>
      </c>
      <c r="P6" s="8"/>
      <c r="Q6" s="8"/>
      <c r="R6" s="8"/>
      <c r="S6" s="9">
        <f>AVERAGE(S3:S5)</f>
        <v>95.315559259679333</v>
      </c>
      <c r="T6" s="8"/>
    </row>
    <row r="7" spans="1:20">
      <c r="B7" s="8" t="s">
        <v>28</v>
      </c>
      <c r="C7" s="9">
        <f>STDEV(C3:C5)</f>
        <v>0.17394395371349333</v>
      </c>
      <c r="D7" s="9">
        <f>STDEV(D3:D5)</f>
        <v>6.4762733326709698</v>
      </c>
      <c r="E7" s="9">
        <f>STDEV(E3:E5)</f>
        <v>0.34247142003110198</v>
      </c>
      <c r="F7" s="9">
        <f>STDEV(F3:F5)</f>
        <v>6.2944755778902222</v>
      </c>
      <c r="I7" s="1">
        <f>STDEV(I3:I5)</f>
        <v>5.7406797841349597</v>
      </c>
      <c r="J7" s="1">
        <f>STDEV(J3:J5)</f>
        <v>0.41779128286140854</v>
      </c>
      <c r="L7" s="8"/>
      <c r="M7" s="8"/>
      <c r="N7" s="8"/>
      <c r="O7" s="9">
        <f>STDEV(O3:O5)</f>
        <v>0.24158946832725259</v>
      </c>
      <c r="P7" s="8"/>
      <c r="Q7" s="8"/>
      <c r="R7" s="8"/>
      <c r="S7" s="9">
        <f>STDEV(S3:S5)</f>
        <v>0.24158946832724321</v>
      </c>
      <c r="T7" s="8"/>
    </row>
    <row r="8" spans="1:20">
      <c r="A8" t="s">
        <v>29</v>
      </c>
      <c r="B8" s="8" t="s">
        <v>30</v>
      </c>
      <c r="C8" s="9">
        <f>(C7/SQRT(3))</f>
        <v>0.10042658850039318</v>
      </c>
      <c r="D8" s="9">
        <f>(D7/SQRT(3))</f>
        <v>3.7390781519631795</v>
      </c>
      <c r="E8" s="9">
        <f>(E7/SQRT(3))</f>
        <v>0.19772596654471014</v>
      </c>
      <c r="F8" s="9">
        <f>(F7/SQRT(3))</f>
        <v>3.6341171693024452</v>
      </c>
      <c r="I8" s="1">
        <f>(I7/SQRT(3))</f>
        <v>3.3143830187017618</v>
      </c>
      <c r="J8" s="1">
        <f>(J7/SQRT(3))</f>
        <v>0.24121190962511332</v>
      </c>
      <c r="L8" s="8"/>
      <c r="M8" s="8"/>
      <c r="N8" s="8"/>
      <c r="O8" s="9">
        <f>(O7/SQRT(3))</f>
        <v>0.13948174457211784</v>
      </c>
      <c r="P8" s="8"/>
      <c r="Q8" s="8"/>
      <c r="R8" s="8"/>
      <c r="S8" s="9">
        <f>(S7/SQRT(3))</f>
        <v>0.13948174457211243</v>
      </c>
      <c r="T8" s="8"/>
    </row>
    <row r="9" spans="1:20">
      <c r="B9" s="8"/>
      <c r="C9" s="8"/>
      <c r="D9" s="8"/>
      <c r="E9" s="8"/>
      <c r="F9" s="8"/>
      <c r="L9" s="8"/>
      <c r="M9" s="8"/>
      <c r="N9" s="8"/>
      <c r="O9" s="8"/>
      <c r="P9" s="8"/>
      <c r="Q9" s="8"/>
      <c r="R9" s="8"/>
      <c r="S9" s="8"/>
      <c r="T9" s="8"/>
    </row>
    <row r="10" spans="1:20">
      <c r="B10" s="8"/>
      <c r="C10" s="8"/>
      <c r="D10" s="8"/>
      <c r="E10" s="8"/>
      <c r="F10" s="8"/>
      <c r="L10" s="8"/>
      <c r="M10" s="8"/>
      <c r="N10" s="8"/>
      <c r="O10" s="8"/>
      <c r="P10" s="8"/>
      <c r="Q10" s="8"/>
      <c r="R10" s="8"/>
      <c r="S10" s="8"/>
      <c r="T10" s="8"/>
    </row>
    <row r="11" spans="1:20">
      <c r="B11" s="8"/>
      <c r="C11" s="8"/>
      <c r="D11" s="8"/>
      <c r="E11" s="8"/>
      <c r="F11" s="8"/>
      <c r="L11" s="8"/>
      <c r="M11" s="8"/>
      <c r="N11" s="8"/>
      <c r="O11" s="8"/>
      <c r="P11" s="8"/>
      <c r="Q11" s="8"/>
      <c r="R11" s="8"/>
      <c r="S11" s="8"/>
      <c r="T11" s="8"/>
    </row>
    <row r="12" spans="1:20">
      <c r="B12" s="8"/>
      <c r="C12" s="8"/>
      <c r="D12" s="8"/>
      <c r="E12" s="8"/>
      <c r="F12" s="8"/>
      <c r="L12" s="8"/>
      <c r="M12" s="8"/>
      <c r="N12" s="8"/>
      <c r="O12" s="8"/>
      <c r="P12" s="8"/>
      <c r="Q12" s="8"/>
      <c r="R12" s="8"/>
      <c r="S12" s="8"/>
      <c r="T12" s="8"/>
    </row>
    <row r="13" spans="1:20">
      <c r="B13" s="8"/>
      <c r="C13" s="8" t="s">
        <v>9</v>
      </c>
      <c r="D13" s="8" t="s">
        <v>10</v>
      </c>
      <c r="E13" s="8" t="s">
        <v>7</v>
      </c>
      <c r="F13" s="8" t="s">
        <v>8</v>
      </c>
      <c r="L13" s="8"/>
      <c r="M13" s="8"/>
      <c r="N13" s="8"/>
      <c r="O13" s="8"/>
      <c r="P13" s="8"/>
      <c r="Q13" s="8"/>
      <c r="R13" s="8"/>
      <c r="S13" s="8"/>
      <c r="T13" s="8"/>
    </row>
    <row r="14" spans="1:20">
      <c r="A14" t="s">
        <v>2</v>
      </c>
      <c r="B14" s="8" t="s">
        <v>26</v>
      </c>
      <c r="C14" s="9">
        <v>8.3154258121744462</v>
      </c>
      <c r="D14" s="9">
        <v>13.420636667400309</v>
      </c>
      <c r="E14" s="9">
        <v>0.31446540880503143</v>
      </c>
      <c r="F14" s="9">
        <v>77.94947211162021</v>
      </c>
      <c r="H14" t="s">
        <v>2</v>
      </c>
      <c r="I14" s="1">
        <v>2.0833333333333335</v>
      </c>
      <c r="J14" s="1">
        <v>0.4016064257028113</v>
      </c>
      <c r="L14" s="8"/>
      <c r="M14" s="8"/>
      <c r="N14" s="8"/>
      <c r="O14" s="9">
        <f>C14+E14</f>
        <v>8.6298912209794771</v>
      </c>
      <c r="P14" s="8"/>
      <c r="Q14" s="8"/>
      <c r="R14" s="8"/>
      <c r="S14" s="9">
        <f>D14+F14</f>
        <v>91.370108779020512</v>
      </c>
      <c r="T14" s="8"/>
    </row>
    <row r="15" spans="1:20">
      <c r="B15" s="8" t="s">
        <v>25</v>
      </c>
      <c r="C15" s="9">
        <v>3.5241472475515025</v>
      </c>
      <c r="D15" s="9">
        <v>29.078014184397162</v>
      </c>
      <c r="E15" s="9">
        <v>0</v>
      </c>
      <c r="F15" s="9">
        <v>67.397838568051341</v>
      </c>
      <c r="I15" s="1">
        <v>0</v>
      </c>
      <c r="J15" s="1">
        <v>0</v>
      </c>
      <c r="L15" s="8"/>
      <c r="M15" s="8"/>
      <c r="N15" s="8"/>
      <c r="O15" s="9">
        <f>C15+E15</f>
        <v>3.5241472475515025</v>
      </c>
      <c r="P15" s="8"/>
      <c r="Q15" s="8"/>
      <c r="R15" s="8"/>
      <c r="S15" s="9">
        <f>D15+F15</f>
        <v>96.475852752448503</v>
      </c>
      <c r="T15" s="8"/>
    </row>
    <row r="16" spans="1:20">
      <c r="A16" s="3"/>
      <c r="B16" s="10" t="s">
        <v>27</v>
      </c>
      <c r="C16" s="11">
        <v>5.7324905907380135</v>
      </c>
      <c r="D16" s="11">
        <v>31.704508263786618</v>
      </c>
      <c r="E16" s="11">
        <v>0</v>
      </c>
      <c r="F16" s="11">
        <v>62.563001145475376</v>
      </c>
      <c r="I16" s="5">
        <v>0</v>
      </c>
      <c r="J16" s="5">
        <v>0</v>
      </c>
      <c r="L16" s="8"/>
      <c r="M16" s="8"/>
      <c r="N16" s="8"/>
      <c r="O16" s="11">
        <f>C16+E16</f>
        <v>5.7324905907380135</v>
      </c>
      <c r="P16" s="10"/>
      <c r="Q16" s="10"/>
      <c r="R16" s="10"/>
      <c r="S16" s="11">
        <f>D16+F16</f>
        <v>94.26750940926199</v>
      </c>
      <c r="T16" s="8"/>
    </row>
    <row r="17" spans="1:20">
      <c r="B17" s="12" t="s">
        <v>31</v>
      </c>
      <c r="C17" s="9">
        <f>AVERAGE(C14:C16)</f>
        <v>5.8573545501546533</v>
      </c>
      <c r="D17" s="9">
        <f>AVERAGE(D14:D16)</f>
        <v>24.734386371861362</v>
      </c>
      <c r="E17" s="9">
        <f>AVERAGE(E14:E16)</f>
        <v>0.10482180293501048</v>
      </c>
      <c r="F17" s="9">
        <f>AVERAGE(F14:F16)</f>
        <v>69.303437275048978</v>
      </c>
      <c r="I17" s="1">
        <f>AVERAGE(I14:I16)</f>
        <v>0.69444444444444453</v>
      </c>
      <c r="J17" s="1">
        <f>AVERAGE(J14:J16)</f>
        <v>0.13386880856760378</v>
      </c>
      <c r="L17" s="8"/>
      <c r="M17" s="8"/>
      <c r="N17" s="8"/>
      <c r="O17" s="9">
        <f>AVERAGE(O14:O16)</f>
        <v>5.9621763530896645</v>
      </c>
      <c r="P17" s="8"/>
      <c r="Q17" s="8"/>
      <c r="R17" s="8"/>
      <c r="S17" s="9">
        <f>AVERAGE(S14:S16)</f>
        <v>94.03782364691034</v>
      </c>
      <c r="T17" s="8"/>
    </row>
    <row r="18" spans="1:20">
      <c r="B18" s="8" t="s">
        <v>28</v>
      </c>
      <c r="C18" s="9">
        <f>STDEV(C14:C16)</f>
        <v>2.398078569860616</v>
      </c>
      <c r="D18" s="9">
        <f>STDEV(D14:D16)</f>
        <v>9.8856116183401266</v>
      </c>
      <c r="E18" s="9">
        <f>STDEV(E14:E16)</f>
        <v>0.18155668842441061</v>
      </c>
      <c r="F18" s="9">
        <f>STDEV(F14:F16)</f>
        <v>7.8682496161527418</v>
      </c>
      <c r="I18" s="6">
        <f>STDEV(I14:I16)</f>
        <v>1.2028130608117205</v>
      </c>
      <c r="J18" s="6">
        <f>STDEV(J14:J16)</f>
        <v>0.23186757798780155</v>
      </c>
      <c r="L18" s="8"/>
      <c r="M18" s="8"/>
      <c r="N18" s="8"/>
      <c r="O18" s="9">
        <f>STDEV(O14:O16)</f>
        <v>2.56060970134445</v>
      </c>
      <c r="P18" s="8"/>
      <c r="Q18" s="8"/>
      <c r="R18" s="8"/>
      <c r="S18" s="9">
        <f>STDEV(S14:S16)</f>
        <v>2.5606097013444584</v>
      </c>
      <c r="T18" s="8"/>
    </row>
    <row r="19" spans="1:20">
      <c r="A19" t="s">
        <v>29</v>
      </c>
      <c r="B19" s="8" t="s">
        <v>30</v>
      </c>
      <c r="C19" s="9">
        <f>(C18/SQRT(3))</f>
        <v>1.3845313078468995</v>
      </c>
      <c r="D19" s="9">
        <f>(D18/SQRT(3))</f>
        <v>5.7074605289527645</v>
      </c>
      <c r="E19" s="9">
        <f>(E18/SQRT(3))</f>
        <v>0.10482180293501049</v>
      </c>
      <c r="F19" s="9">
        <f>(F18/SQRT(3))</f>
        <v>4.5427360339369551</v>
      </c>
      <c r="I19" s="1">
        <f>(I18/SQRT(3))</f>
        <v>0.69444444444444453</v>
      </c>
      <c r="J19" s="1">
        <f>(J18/SQRT(3))</f>
        <v>0.13386880856760378</v>
      </c>
      <c r="L19" s="8"/>
      <c r="M19" s="8"/>
      <c r="N19" s="8"/>
      <c r="O19" s="9">
        <f>(O18/SQRT(3))</f>
        <v>1.4783687003607855</v>
      </c>
      <c r="P19" s="8"/>
      <c r="Q19" s="8"/>
      <c r="R19" s="8"/>
      <c r="S19" s="9">
        <f>(S18/SQRT(3))</f>
        <v>1.4783687003607904</v>
      </c>
      <c r="T19" s="8"/>
    </row>
    <row r="20" spans="1:20">
      <c r="B20" s="8"/>
      <c r="C20" s="8"/>
      <c r="D20" s="8"/>
      <c r="E20" s="8"/>
      <c r="F20" s="8"/>
      <c r="L20" s="8"/>
      <c r="M20" s="8"/>
      <c r="N20" s="8"/>
      <c r="O20" s="8"/>
      <c r="P20" s="8"/>
      <c r="Q20" s="8"/>
      <c r="R20" s="8"/>
      <c r="S20" s="8"/>
      <c r="T20" s="8"/>
    </row>
    <row r="21" spans="1:20">
      <c r="B21" s="8"/>
      <c r="C21" s="8"/>
      <c r="D21" s="8"/>
      <c r="E21" s="8"/>
      <c r="F21" s="8"/>
      <c r="L21" s="8"/>
      <c r="M21" s="8"/>
      <c r="N21" s="8"/>
      <c r="O21" s="8"/>
      <c r="P21" s="8"/>
      <c r="Q21" s="8"/>
      <c r="R21" s="8"/>
      <c r="S21" s="8"/>
      <c r="T21" s="8"/>
    </row>
    <row r="22" spans="1:20">
      <c r="B22" s="8"/>
      <c r="C22" s="8"/>
      <c r="D22" s="8"/>
      <c r="E22" s="8"/>
      <c r="F22" s="8"/>
      <c r="L22" s="8"/>
      <c r="M22" s="8"/>
      <c r="N22" s="8"/>
      <c r="O22" s="8"/>
      <c r="P22" s="8"/>
      <c r="Q22" s="8"/>
      <c r="R22" s="8"/>
      <c r="S22" s="8"/>
      <c r="T22" s="8"/>
    </row>
    <row r="23" spans="1:20">
      <c r="B23" s="8"/>
      <c r="C23" s="8" t="s">
        <v>9</v>
      </c>
      <c r="D23" s="8" t="s">
        <v>10</v>
      </c>
      <c r="E23" s="8" t="s">
        <v>7</v>
      </c>
      <c r="F23" s="8" t="s">
        <v>8</v>
      </c>
      <c r="L23" s="8"/>
      <c r="M23" s="8"/>
      <c r="N23" s="8"/>
      <c r="O23" s="8"/>
      <c r="P23" s="8"/>
      <c r="Q23" s="8"/>
      <c r="R23" s="8"/>
      <c r="S23" s="8"/>
      <c r="T23" s="8"/>
    </row>
    <row r="24" spans="1:20">
      <c r="A24" t="s">
        <v>3</v>
      </c>
      <c r="B24" s="8" t="s">
        <v>26</v>
      </c>
      <c r="C24" s="9">
        <v>2.1412391200870395</v>
      </c>
      <c r="D24" s="9">
        <v>21.933224534203728</v>
      </c>
      <c r="E24" s="9">
        <v>0</v>
      </c>
      <c r="F24" s="9">
        <v>75.925536345709233</v>
      </c>
      <c r="H24" t="s">
        <v>3</v>
      </c>
      <c r="I24" s="1">
        <v>0</v>
      </c>
      <c r="J24" s="1">
        <v>0</v>
      </c>
      <c r="L24" s="8"/>
      <c r="M24" s="8"/>
      <c r="N24" s="8"/>
      <c r="O24" s="9">
        <f>C24+E24</f>
        <v>2.1412391200870395</v>
      </c>
      <c r="P24" s="8"/>
      <c r="Q24" s="8"/>
      <c r="R24" s="8"/>
      <c r="S24" s="9">
        <f>D24+F24</f>
        <v>97.858760879912964</v>
      </c>
      <c r="T24" s="8"/>
    </row>
    <row r="25" spans="1:20">
      <c r="B25" s="8" t="s">
        <v>25</v>
      </c>
      <c r="C25" s="9">
        <v>2.2088664024147895</v>
      </c>
      <c r="D25" s="9">
        <v>31.239190916610269</v>
      </c>
      <c r="E25" s="9">
        <v>0</v>
      </c>
      <c r="F25" s="9">
        <v>66.551942680974932</v>
      </c>
      <c r="I25" s="1">
        <v>0</v>
      </c>
      <c r="J25" s="1">
        <v>0</v>
      </c>
      <c r="L25" s="8"/>
      <c r="M25" s="8"/>
      <c r="N25" s="8"/>
      <c r="O25" s="9">
        <f>C25+E25</f>
        <v>2.2088664024147895</v>
      </c>
      <c r="P25" s="8"/>
      <c r="Q25" s="8"/>
      <c r="R25" s="8"/>
      <c r="S25" s="9">
        <f>D25+F25</f>
        <v>97.791133597585201</v>
      </c>
      <c r="T25" s="8"/>
    </row>
    <row r="26" spans="1:20">
      <c r="A26" s="3"/>
      <c r="B26" s="10" t="s">
        <v>27</v>
      </c>
      <c r="C26" s="11">
        <v>2.5565206202148878</v>
      </c>
      <c r="D26" s="11">
        <v>31.676896352055593</v>
      </c>
      <c r="E26" s="11">
        <v>0.43453644727530083</v>
      </c>
      <c r="F26" s="11">
        <v>65.332046580454232</v>
      </c>
      <c r="I26" s="5">
        <v>12.222222222222221</v>
      </c>
      <c r="J26" s="5">
        <v>0.65416065416065416</v>
      </c>
      <c r="L26" s="8"/>
      <c r="M26" s="8"/>
      <c r="N26" s="8"/>
      <c r="O26" s="11">
        <f>C26+E26</f>
        <v>2.9910570674901886</v>
      </c>
      <c r="P26" s="10"/>
      <c r="Q26" s="10"/>
      <c r="R26" s="10"/>
      <c r="S26" s="11">
        <f>D26+F26</f>
        <v>97.008942932509825</v>
      </c>
      <c r="T26" s="8"/>
    </row>
    <row r="27" spans="1:20">
      <c r="B27" s="4" t="s">
        <v>31</v>
      </c>
      <c r="C27" s="1">
        <f>AVERAGE(C24:C26)</f>
        <v>2.3022087142389061</v>
      </c>
      <c r="D27" s="1">
        <f>AVERAGE(D24:D26)</f>
        <v>28.283103934289866</v>
      </c>
      <c r="E27" s="1">
        <f>AVERAGE(E24:E26)</f>
        <v>0.14484548242510029</v>
      </c>
      <c r="F27" s="1">
        <f>AVERAGE(F24:F26)</f>
        <v>69.269841869046132</v>
      </c>
      <c r="I27" s="1">
        <f>AVERAGE(I24:I26)</f>
        <v>4.0740740740740735</v>
      </c>
      <c r="J27" s="1">
        <f>AVERAGE(J24:J26)</f>
        <v>0.21805355138688473</v>
      </c>
      <c r="L27" s="8"/>
      <c r="M27" s="8"/>
      <c r="N27" s="8"/>
      <c r="O27" s="9">
        <f>AVERAGE(O24:O26)</f>
        <v>2.447054196664006</v>
      </c>
      <c r="P27" s="8"/>
      <c r="Q27" s="8"/>
      <c r="R27" s="8"/>
      <c r="S27" s="9">
        <f>AVERAGE(S24:S26)</f>
        <v>97.552945803336002</v>
      </c>
      <c r="T27" s="8"/>
    </row>
    <row r="28" spans="1:20">
      <c r="B28" t="s">
        <v>28</v>
      </c>
      <c r="C28" s="1">
        <f>STDEV(C24:C26)</f>
        <v>0.222821164770342</v>
      </c>
      <c r="D28" s="1">
        <f>STDEV(D24:D26)</f>
        <v>5.5035100443974114</v>
      </c>
      <c r="E28" s="1">
        <f>STDEV(E24:E26)</f>
        <v>0.25087973480709858</v>
      </c>
      <c r="F28" s="1">
        <f>STDEV(F24:F26)</f>
        <v>5.7961830844987272</v>
      </c>
      <c r="I28" s="6">
        <f>STDEV(I24:I26)</f>
        <v>7.0565032900954261</v>
      </c>
      <c r="J28" s="6">
        <f>STDEV(J24:J26)</f>
        <v>0.37767982977291537</v>
      </c>
      <c r="L28" s="8"/>
      <c r="M28" s="8"/>
      <c r="N28" s="8"/>
      <c r="O28" s="9">
        <f>STDEV(O24:O26)</f>
        <v>0.47233219764177048</v>
      </c>
      <c r="P28" s="8"/>
      <c r="Q28" s="8"/>
      <c r="R28" s="8"/>
      <c r="S28" s="9">
        <f>STDEV(S24:S26)</f>
        <v>0.47233219764176254</v>
      </c>
      <c r="T28" s="8"/>
    </row>
    <row r="29" spans="1:20">
      <c r="A29" t="s">
        <v>29</v>
      </c>
      <c r="B29" t="s">
        <v>30</v>
      </c>
      <c r="C29" s="1">
        <f>(C28/SQRT(3))</f>
        <v>0.12864585946130291</v>
      </c>
      <c r="D29" s="1">
        <f>(D28/SQRT(3))</f>
        <v>3.1774530056206549</v>
      </c>
      <c r="E29" s="1">
        <f>(E28/SQRT(3))</f>
        <v>0.14484548242510029</v>
      </c>
      <c r="F29" s="1">
        <f>(F28/SQRT(3))</f>
        <v>3.3464278641076959</v>
      </c>
      <c r="I29" s="1">
        <f>(I28/SQRT(3))</f>
        <v>4.0740740740740744</v>
      </c>
      <c r="J29" s="1">
        <f>(J28/SQRT(3))</f>
        <v>0.21805355138688473</v>
      </c>
      <c r="L29" s="8"/>
      <c r="M29" s="8"/>
      <c r="N29" s="8"/>
      <c r="O29" s="9">
        <f>(O28/SQRT(3))</f>
        <v>0.27270112145540371</v>
      </c>
      <c r="P29" s="8"/>
      <c r="Q29" s="8"/>
      <c r="R29" s="8"/>
      <c r="S29" s="9">
        <f>(S28/SQRT(3))</f>
        <v>0.27270112145539915</v>
      </c>
      <c r="T29" s="8"/>
    </row>
    <row r="30" spans="1:20">
      <c r="C30" t="s">
        <v>4</v>
      </c>
      <c r="D30" t="s">
        <v>4</v>
      </c>
      <c r="E30" t="s">
        <v>4</v>
      </c>
      <c r="F30" t="s">
        <v>4</v>
      </c>
      <c r="I30" t="s">
        <v>4</v>
      </c>
      <c r="J30" t="s">
        <v>4</v>
      </c>
      <c r="K30" t="s">
        <v>4</v>
      </c>
      <c r="L30" s="8" t="s">
        <v>4</v>
      </c>
      <c r="M30" s="8"/>
      <c r="N30" s="8"/>
      <c r="O30" s="8"/>
      <c r="P30" s="8"/>
      <c r="Q30" s="8"/>
      <c r="R30" s="8"/>
      <c r="S30" s="8"/>
      <c r="T30" s="8"/>
    </row>
    <row r="31" spans="1:20">
      <c r="C31" t="s">
        <v>41</v>
      </c>
      <c r="D31" t="s">
        <v>42</v>
      </c>
      <c r="E31" t="s">
        <v>43</v>
      </c>
      <c r="F31" t="s">
        <v>44</v>
      </c>
      <c r="I31" t="s">
        <v>38</v>
      </c>
      <c r="J31" t="s">
        <v>37</v>
      </c>
      <c r="K31" t="s">
        <v>39</v>
      </c>
      <c r="L31" s="8" t="s">
        <v>40</v>
      </c>
      <c r="M31" s="8"/>
      <c r="N31" s="8"/>
      <c r="O31" s="8"/>
      <c r="P31" s="8"/>
      <c r="Q31" s="8"/>
      <c r="R31" s="8"/>
      <c r="S31" s="8"/>
      <c r="T31" s="8"/>
    </row>
    <row r="32" spans="1:20">
      <c r="B32" t="s">
        <v>11</v>
      </c>
      <c r="C32" s="1">
        <v>4.379325355504335</v>
      </c>
      <c r="D32" s="1">
        <v>17.223494119036673</v>
      </c>
      <c r="E32" s="1">
        <v>0.30511538481632999</v>
      </c>
      <c r="F32" s="1">
        <v>78.09206514064266</v>
      </c>
      <c r="H32" t="s">
        <v>11</v>
      </c>
      <c r="I32" s="2">
        <v>5.3968253968253963</v>
      </c>
      <c r="J32" s="2">
        <f>100-I32</f>
        <v>94.603174603174608</v>
      </c>
      <c r="K32" s="2">
        <v>0.37524604708067238</v>
      </c>
      <c r="L32" s="14">
        <f>100-K32</f>
        <v>99.624753952919335</v>
      </c>
      <c r="M32" s="8"/>
      <c r="N32" s="8"/>
      <c r="O32" s="8"/>
      <c r="P32" s="8"/>
      <c r="Q32" s="8"/>
      <c r="R32" s="8"/>
      <c r="S32" s="8"/>
      <c r="T32" s="8"/>
    </row>
    <row r="33" spans="1:20">
      <c r="B33" t="s">
        <v>2</v>
      </c>
      <c r="C33" s="1">
        <v>5.8573545501546533</v>
      </c>
      <c r="D33" s="1">
        <v>24.734386371861362</v>
      </c>
      <c r="E33" s="1">
        <v>0.10482180293501048</v>
      </c>
      <c r="F33" s="1">
        <v>69.303437275048978</v>
      </c>
      <c r="H33" t="s">
        <v>2</v>
      </c>
      <c r="I33" s="2">
        <v>0.69444444444444453</v>
      </c>
      <c r="J33" s="2">
        <f t="shared" ref="J33:J34" si="0">100-I33</f>
        <v>99.305555555555557</v>
      </c>
      <c r="K33" s="2">
        <v>0.13386880856760378</v>
      </c>
      <c r="L33" s="14">
        <f>100-K33</f>
        <v>99.866131191432402</v>
      </c>
      <c r="M33" s="8"/>
      <c r="N33" s="8"/>
      <c r="O33" s="8"/>
      <c r="P33" s="8"/>
      <c r="Q33" s="8"/>
      <c r="R33" s="8"/>
      <c r="S33" s="8"/>
      <c r="T33" s="8"/>
    </row>
    <row r="34" spans="1:20">
      <c r="B34" t="s">
        <v>3</v>
      </c>
      <c r="C34" s="1">
        <v>2.3022087142389061</v>
      </c>
      <c r="D34" s="1">
        <v>28.283103934289866</v>
      </c>
      <c r="E34" s="1">
        <v>0.14484548242510029</v>
      </c>
      <c r="F34" s="1">
        <v>69.269841869046132</v>
      </c>
      <c r="H34" t="s">
        <v>3</v>
      </c>
      <c r="I34" s="2">
        <v>4.0740740740740735</v>
      </c>
      <c r="J34" s="2">
        <f t="shared" si="0"/>
        <v>95.925925925925924</v>
      </c>
      <c r="K34" s="2">
        <v>0.21805355138688473</v>
      </c>
      <c r="L34" s="14">
        <f>100-K34</f>
        <v>99.781946448613112</v>
      </c>
      <c r="M34" s="8"/>
      <c r="N34" s="8"/>
      <c r="O34" s="8"/>
      <c r="P34" s="8"/>
      <c r="Q34" s="8"/>
      <c r="R34" s="8"/>
      <c r="S34" s="8"/>
      <c r="T34" s="8"/>
    </row>
    <row r="35" spans="1:20">
      <c r="J35" s="7"/>
      <c r="K35" s="7"/>
      <c r="L35" s="19"/>
      <c r="M35" s="8"/>
      <c r="N35" s="8"/>
      <c r="O35" s="8"/>
      <c r="P35" s="8"/>
      <c r="Q35" s="8"/>
      <c r="R35" s="8"/>
      <c r="S35" s="8"/>
      <c r="T35" s="8"/>
    </row>
    <row r="36" spans="1:20">
      <c r="C36" t="s">
        <v>4</v>
      </c>
      <c r="D36" t="s">
        <v>4</v>
      </c>
      <c r="E36" t="s">
        <v>4</v>
      </c>
      <c r="F36" t="s">
        <v>4</v>
      </c>
    </row>
    <row r="37" spans="1:20">
      <c r="A37" s="16" t="s">
        <v>49</v>
      </c>
      <c r="B37" s="16"/>
      <c r="C37" s="3" t="s">
        <v>43</v>
      </c>
      <c r="D37" s="3" t="s">
        <v>41</v>
      </c>
      <c r="E37" s="3" t="s">
        <v>44</v>
      </c>
      <c r="F37" s="3" t="s">
        <v>42</v>
      </c>
    </row>
    <row r="38" spans="1:20">
      <c r="B38" t="s">
        <v>11</v>
      </c>
      <c r="C38" s="1">
        <v>0.30511538481632999</v>
      </c>
      <c r="D38" s="1">
        <v>4.379325355504335</v>
      </c>
      <c r="E38" s="1">
        <v>78.09206514064266</v>
      </c>
      <c r="F38" s="1">
        <v>17.223494119036673</v>
      </c>
    </row>
    <row r="39" spans="1:20">
      <c r="B39" t="s">
        <v>2</v>
      </c>
      <c r="C39" s="1">
        <v>0.10482180293501048</v>
      </c>
      <c r="D39" s="1">
        <v>5.8573545501546533</v>
      </c>
      <c r="E39" s="1">
        <v>69.303437275048978</v>
      </c>
      <c r="F39" s="1">
        <v>24.734386371861362</v>
      </c>
    </row>
    <row r="40" spans="1:20">
      <c r="B40" t="s">
        <v>3</v>
      </c>
      <c r="C40" s="1">
        <v>0.14484548242510029</v>
      </c>
      <c r="D40" s="1">
        <v>2.3022087142389061</v>
      </c>
      <c r="E40" s="1">
        <v>69.269841869046132</v>
      </c>
      <c r="F40" s="1">
        <v>28.283103934289866</v>
      </c>
    </row>
    <row r="58" spans="1:5">
      <c r="A58" t="s">
        <v>45</v>
      </c>
      <c r="B58">
        <v>440</v>
      </c>
      <c r="C58">
        <v>403</v>
      </c>
      <c r="D58">
        <v>457</v>
      </c>
      <c r="E58">
        <f>SUM(B58:D58)</f>
        <v>1300</v>
      </c>
    </row>
    <row r="59" spans="1:5">
      <c r="A59" t="s">
        <v>35</v>
      </c>
      <c r="B59">
        <v>303</v>
      </c>
      <c r="C59">
        <v>278</v>
      </c>
      <c r="D59">
        <v>314</v>
      </c>
      <c r="E59">
        <f>SUM(B59:D59)</f>
        <v>895</v>
      </c>
    </row>
    <row r="60" spans="1:5">
      <c r="A60" t="s">
        <v>36</v>
      </c>
      <c r="B60">
        <v>371</v>
      </c>
      <c r="C60">
        <v>452</v>
      </c>
      <c r="D60">
        <v>472</v>
      </c>
      <c r="E60">
        <f>SUM(B60:D60)</f>
        <v>1295</v>
      </c>
    </row>
  </sheetData>
  <mergeCells count="5">
    <mergeCell ref="S1:T1"/>
    <mergeCell ref="O1:P1"/>
    <mergeCell ref="S2:T2"/>
    <mergeCell ref="O2:P2"/>
    <mergeCell ref="A37:B3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1R1</vt:lpstr>
      <vt:lpstr>4R1</vt:lpstr>
      <vt:lpstr>6R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2022-02-04T06:26:57Z</dcterms:created>
  <dcterms:modified xsi:type="dcterms:W3CDTF">2023-03-16T11:59:40Z</dcterms:modified>
</cp:coreProperties>
</file>