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3BF86A85-379F-774D-BFCC-17E8EA53D6EE}" xr6:coauthVersionLast="36" xr6:coauthVersionMax="36" xr10:uidLastSave="{00000000-0000-0000-0000-000000000000}"/>
  <bookViews>
    <workbookView xWindow="3820" yWindow="460" windowWidth="33120" windowHeight="26780" xr2:uid="{00000000-000D-0000-FFFF-FFFF00000000}"/>
  </bookViews>
  <sheets>
    <sheet name="ctx" sheetId="3" r:id="rId1"/>
    <sheet name="P15_FEZF2" sheetId="4" r:id="rId2"/>
    <sheet name="4w_FEZF2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4" i="3" l="1"/>
  <c r="K134" i="3" s="1"/>
  <c r="H134" i="3"/>
  <c r="G134" i="3"/>
  <c r="F134" i="3"/>
  <c r="J133" i="3"/>
  <c r="K133" i="3" s="1"/>
  <c r="G133" i="3"/>
  <c r="F133" i="3"/>
  <c r="H133" i="3" s="1"/>
  <c r="H135" i="3" s="1"/>
  <c r="H138" i="3" s="1"/>
  <c r="K132" i="3"/>
  <c r="K135" i="3" s="1"/>
  <c r="K138" i="3" s="1"/>
  <c r="J132" i="3"/>
  <c r="G132" i="3"/>
  <c r="F132" i="3"/>
  <c r="H132" i="3" s="1"/>
  <c r="J130" i="3"/>
  <c r="K130" i="3" s="1"/>
  <c r="G130" i="3"/>
  <c r="F130" i="3"/>
  <c r="H130" i="3" s="1"/>
  <c r="K129" i="3"/>
  <c r="J129" i="3"/>
  <c r="G129" i="3"/>
  <c r="F129" i="3"/>
  <c r="H129" i="3" s="1"/>
  <c r="H131" i="3" s="1"/>
  <c r="H137" i="3" s="1"/>
  <c r="J127" i="3"/>
  <c r="K127" i="3" s="1"/>
  <c r="G127" i="3"/>
  <c r="F127" i="3"/>
  <c r="H127" i="3" s="1"/>
  <c r="K126" i="3"/>
  <c r="J126" i="3"/>
  <c r="G126" i="3"/>
  <c r="F126" i="3"/>
  <c r="F136" i="3" s="1"/>
  <c r="J125" i="3"/>
  <c r="K125" i="3" s="1"/>
  <c r="H125" i="3"/>
  <c r="G125" i="3"/>
  <c r="F125" i="3"/>
  <c r="J112" i="3"/>
  <c r="K112" i="3" s="1"/>
  <c r="G112" i="3"/>
  <c r="F112" i="3"/>
  <c r="H112" i="3" s="1"/>
  <c r="K111" i="3"/>
  <c r="J111" i="3"/>
  <c r="G111" i="3"/>
  <c r="F111" i="3"/>
  <c r="H111" i="3" s="1"/>
  <c r="J110" i="3"/>
  <c r="J113" i="3" s="1"/>
  <c r="H110" i="3"/>
  <c r="G110" i="3"/>
  <c r="F110" i="3"/>
  <c r="K108" i="3"/>
  <c r="J108" i="3"/>
  <c r="G108" i="3"/>
  <c r="F108" i="3"/>
  <c r="F114" i="3" s="1"/>
  <c r="J107" i="3"/>
  <c r="K107" i="3" s="1"/>
  <c r="H107" i="3"/>
  <c r="G107" i="3"/>
  <c r="F107" i="3"/>
  <c r="J106" i="3"/>
  <c r="J114" i="3" s="1"/>
  <c r="H106" i="3"/>
  <c r="G106" i="3"/>
  <c r="F106" i="3"/>
  <c r="K128" i="3" l="1"/>
  <c r="K136" i="3" s="1"/>
  <c r="H128" i="3"/>
  <c r="H136" i="3" s="1"/>
  <c r="K131" i="3"/>
  <c r="K137" i="3" s="1"/>
  <c r="H113" i="3"/>
  <c r="H116" i="3" s="1"/>
  <c r="J135" i="3"/>
  <c r="H108" i="3"/>
  <c r="H109" i="3" s="1"/>
  <c r="J136" i="3"/>
  <c r="K106" i="3"/>
  <c r="K109" i="3" s="1"/>
  <c r="H126" i="3"/>
  <c r="K110" i="3"/>
  <c r="K113" i="3" s="1"/>
  <c r="K116" i="3" s="1"/>
  <c r="O4" i="4"/>
  <c r="G8" i="4"/>
  <c r="G4" i="4"/>
  <c r="H114" i="3" l="1"/>
  <c r="H115" i="3"/>
  <c r="H139" i="3"/>
  <c r="H140" i="3"/>
  <c r="H142" i="3" s="1"/>
  <c r="K139" i="3"/>
  <c r="K140" i="3"/>
  <c r="K142" i="3" s="1"/>
  <c r="K115" i="3"/>
  <c r="K114" i="3"/>
  <c r="K117" i="3" l="1"/>
  <c r="K118" i="3"/>
  <c r="K120" i="3" s="1"/>
  <c r="H118" i="3"/>
  <c r="H120" i="3" s="1"/>
  <c r="H117" i="3"/>
  <c r="I3" i="4"/>
  <c r="I5" i="4"/>
  <c r="F2" i="4" l="1"/>
  <c r="E2" i="4"/>
  <c r="P2" i="4" l="1"/>
  <c r="N2" i="4"/>
  <c r="O2" i="4"/>
  <c r="H67" i="6" l="1"/>
  <c r="H66" i="6"/>
  <c r="H65" i="6"/>
  <c r="K66" i="6"/>
  <c r="K67" i="6"/>
  <c r="K65" i="6"/>
  <c r="P37" i="6"/>
  <c r="P39" i="6" s="1"/>
  <c r="N57" i="6"/>
  <c r="N59" i="6" s="1"/>
  <c r="O56" i="6"/>
  <c r="P57" i="6"/>
  <c r="P59" i="6" s="1"/>
  <c r="P56" i="6"/>
  <c r="N56" i="6"/>
  <c r="O36" i="6"/>
  <c r="N37" i="6"/>
  <c r="N39" i="6" s="1"/>
  <c r="P36" i="6"/>
  <c r="N36" i="6"/>
  <c r="F50" i="6"/>
  <c r="N50" i="6" s="1"/>
  <c r="F49" i="6"/>
  <c r="P49" i="6" s="1"/>
  <c r="F48" i="6"/>
  <c r="P48" i="6" s="1"/>
  <c r="P51" i="6" s="1"/>
  <c r="F46" i="6"/>
  <c r="P46" i="6" s="1"/>
  <c r="F45" i="6"/>
  <c r="O45" i="6" s="1"/>
  <c r="F44" i="6"/>
  <c r="I50" i="6"/>
  <c r="E50" i="6"/>
  <c r="G50" i="6" s="1"/>
  <c r="I49" i="6"/>
  <c r="J49" i="6" s="1"/>
  <c r="E49" i="6"/>
  <c r="G49" i="6" s="1"/>
  <c r="I48" i="6"/>
  <c r="J48" i="6" s="1"/>
  <c r="E48" i="6"/>
  <c r="G48" i="6" s="1"/>
  <c r="I46" i="6"/>
  <c r="J46" i="6" s="1"/>
  <c r="E46" i="6"/>
  <c r="G46" i="6" s="1"/>
  <c r="I45" i="6"/>
  <c r="J45" i="6" s="1"/>
  <c r="E45" i="6"/>
  <c r="G45" i="6" s="1"/>
  <c r="I44" i="6"/>
  <c r="E44" i="6"/>
  <c r="G44" i="6" s="1"/>
  <c r="I30" i="6"/>
  <c r="J30" i="6" s="1"/>
  <c r="F30" i="6"/>
  <c r="N30" i="6" s="1"/>
  <c r="E30" i="6"/>
  <c r="G30" i="6" s="1"/>
  <c r="I29" i="6"/>
  <c r="J29" i="6" s="1"/>
  <c r="F29" i="6"/>
  <c r="P29" i="6" s="1"/>
  <c r="E29" i="6"/>
  <c r="G29" i="6" s="1"/>
  <c r="I28" i="6"/>
  <c r="J28" i="6" s="1"/>
  <c r="J31" i="6" s="1"/>
  <c r="F28" i="6"/>
  <c r="P28" i="6" s="1"/>
  <c r="P31" i="6" s="1"/>
  <c r="E28" i="6"/>
  <c r="G28" i="6" s="1"/>
  <c r="G31" i="6" s="1"/>
  <c r="I26" i="6"/>
  <c r="J26" i="6" s="1"/>
  <c r="F26" i="6"/>
  <c r="O26" i="6" s="1"/>
  <c r="E26" i="6"/>
  <c r="G26" i="6" s="1"/>
  <c r="I25" i="6"/>
  <c r="J25" i="6" s="1"/>
  <c r="F25" i="6"/>
  <c r="N25" i="6" s="1"/>
  <c r="E25" i="6"/>
  <c r="G25" i="6" s="1"/>
  <c r="J24" i="6"/>
  <c r="J27" i="6" s="1"/>
  <c r="I24" i="6"/>
  <c r="F24" i="6"/>
  <c r="E24" i="6"/>
  <c r="G24" i="6" s="1"/>
  <c r="G27" i="6" s="1"/>
  <c r="G35" i="6" s="1"/>
  <c r="O15" i="6"/>
  <c r="P15" i="6"/>
  <c r="N15" i="6"/>
  <c r="N17" i="6" s="1"/>
  <c r="O14" i="6"/>
  <c r="N14" i="6"/>
  <c r="F8" i="6"/>
  <c r="P8" i="6" s="1"/>
  <c r="F7" i="6"/>
  <c r="N7" i="6" s="1"/>
  <c r="F6" i="6"/>
  <c r="N6" i="6" s="1"/>
  <c r="F4" i="6"/>
  <c r="P4" i="6" s="1"/>
  <c r="F3" i="6"/>
  <c r="N3" i="6" s="1"/>
  <c r="F2" i="6"/>
  <c r="I8" i="6"/>
  <c r="E8" i="6"/>
  <c r="G8" i="6" s="1"/>
  <c r="I7" i="6"/>
  <c r="J7" i="6" s="1"/>
  <c r="E7" i="6"/>
  <c r="G7" i="6" s="1"/>
  <c r="I6" i="6"/>
  <c r="J6" i="6" s="1"/>
  <c r="E6" i="6"/>
  <c r="G6" i="6" s="1"/>
  <c r="I4" i="6"/>
  <c r="J4" i="6" s="1"/>
  <c r="E4" i="6"/>
  <c r="G4" i="6" s="1"/>
  <c r="I3" i="6"/>
  <c r="J3" i="6" s="1"/>
  <c r="E3" i="6"/>
  <c r="G3" i="6" s="1"/>
  <c r="I2" i="6"/>
  <c r="E2" i="6"/>
  <c r="P17" i="6"/>
  <c r="P14" i="6"/>
  <c r="O6" i="6"/>
  <c r="N4" i="6"/>
  <c r="N2" i="6"/>
  <c r="P6" i="6"/>
  <c r="P2" i="6"/>
  <c r="H76" i="4"/>
  <c r="H75" i="4"/>
  <c r="H74" i="4"/>
  <c r="K76" i="4"/>
  <c r="K75" i="4"/>
  <c r="K74" i="4"/>
  <c r="J45" i="4"/>
  <c r="J47" i="4" s="1"/>
  <c r="J44" i="4"/>
  <c r="I50" i="4"/>
  <c r="J50" i="4" s="1"/>
  <c r="F50" i="4"/>
  <c r="N50" i="4" s="1"/>
  <c r="O66" i="4"/>
  <c r="N66" i="4"/>
  <c r="O68" i="4"/>
  <c r="N68" i="4"/>
  <c r="P66" i="4"/>
  <c r="P68" i="4" s="1"/>
  <c r="P43" i="4"/>
  <c r="P45" i="4" s="1"/>
  <c r="O43" i="4"/>
  <c r="O45" i="4" s="1"/>
  <c r="N43" i="4"/>
  <c r="N45" i="4" s="1"/>
  <c r="P18" i="4"/>
  <c r="P20" i="4" s="1"/>
  <c r="O20" i="4"/>
  <c r="O18" i="4"/>
  <c r="N18" i="4"/>
  <c r="N20" i="4" s="1"/>
  <c r="P65" i="4"/>
  <c r="O65" i="4"/>
  <c r="N65" i="4"/>
  <c r="I59" i="4"/>
  <c r="J59" i="4" s="1"/>
  <c r="I58" i="4"/>
  <c r="J58" i="4" s="1"/>
  <c r="J57" i="4"/>
  <c r="I57" i="4"/>
  <c r="I60" i="4" s="1"/>
  <c r="I55" i="4"/>
  <c r="J55" i="4" s="1"/>
  <c r="I54" i="4"/>
  <c r="J54" i="4" s="1"/>
  <c r="I53" i="4"/>
  <c r="J53" i="4" s="1"/>
  <c r="J56" i="4" s="1"/>
  <c r="J51" i="4"/>
  <c r="I51" i="4"/>
  <c r="P50" i="4"/>
  <c r="O50" i="4"/>
  <c r="F27" i="4"/>
  <c r="J36" i="3"/>
  <c r="K36" i="3" s="1"/>
  <c r="J37" i="3"/>
  <c r="J38" i="3"/>
  <c r="F59" i="4"/>
  <c r="O59" i="4" s="1"/>
  <c r="O60" i="4" s="1"/>
  <c r="F58" i="4"/>
  <c r="O58" i="4" s="1"/>
  <c r="F57" i="4"/>
  <c r="O57" i="4" s="1"/>
  <c r="F55" i="4"/>
  <c r="P55" i="4" s="1"/>
  <c r="F54" i="4"/>
  <c r="P54" i="4" s="1"/>
  <c r="F53" i="4"/>
  <c r="P53" i="4" s="1"/>
  <c r="F51" i="4"/>
  <c r="P51" i="4" s="1"/>
  <c r="E59" i="4"/>
  <c r="G59" i="4" s="1"/>
  <c r="E58" i="4"/>
  <c r="G58" i="4" s="1"/>
  <c r="E57" i="4"/>
  <c r="G57" i="4" s="1"/>
  <c r="E55" i="4"/>
  <c r="G55" i="4" s="1"/>
  <c r="E54" i="4"/>
  <c r="G54" i="4" s="1"/>
  <c r="E53" i="4"/>
  <c r="G53" i="4" s="1"/>
  <c r="G56" i="4" s="1"/>
  <c r="G66" i="4" s="1"/>
  <c r="E51" i="4"/>
  <c r="G51" i="4" s="1"/>
  <c r="E50" i="4"/>
  <c r="G50" i="4" s="1"/>
  <c r="G52" i="4" s="1"/>
  <c r="P42" i="4"/>
  <c r="O42" i="4"/>
  <c r="N42" i="4"/>
  <c r="I36" i="4"/>
  <c r="J36" i="4" s="1"/>
  <c r="I35" i="4"/>
  <c r="J35" i="4" s="1"/>
  <c r="I34" i="4"/>
  <c r="I37" i="4" s="1"/>
  <c r="J32" i="4"/>
  <c r="I32" i="4"/>
  <c r="I31" i="4"/>
  <c r="J31" i="4" s="1"/>
  <c r="I30" i="4"/>
  <c r="J30" i="4" s="1"/>
  <c r="J33" i="4" s="1"/>
  <c r="I28" i="4"/>
  <c r="J28" i="4" s="1"/>
  <c r="P27" i="4"/>
  <c r="O27" i="4"/>
  <c r="N27" i="4"/>
  <c r="J27" i="4"/>
  <c r="J29" i="4" s="1"/>
  <c r="I27" i="4"/>
  <c r="I2" i="4"/>
  <c r="F30" i="4"/>
  <c r="N30" i="4" s="1"/>
  <c r="G36" i="4"/>
  <c r="F36" i="4"/>
  <c r="P36" i="4" s="1"/>
  <c r="E36" i="4"/>
  <c r="F35" i="4"/>
  <c r="P35" i="4" s="1"/>
  <c r="E35" i="4"/>
  <c r="G35" i="4" s="1"/>
  <c r="G37" i="4" s="1"/>
  <c r="G43" i="4" s="1"/>
  <c r="F34" i="4"/>
  <c r="P34" i="4" s="1"/>
  <c r="E34" i="4"/>
  <c r="G34" i="4" s="1"/>
  <c r="F28" i="4"/>
  <c r="N28" i="4" s="1"/>
  <c r="E28" i="4"/>
  <c r="G28" i="4" s="1"/>
  <c r="E27" i="4"/>
  <c r="G27" i="4" s="1"/>
  <c r="G32" i="4"/>
  <c r="F32" i="4"/>
  <c r="P32" i="4" s="1"/>
  <c r="E32" i="4"/>
  <c r="F31" i="4"/>
  <c r="N31" i="4" s="1"/>
  <c r="E31" i="4"/>
  <c r="G31" i="4" s="1"/>
  <c r="E30" i="4"/>
  <c r="P17" i="4"/>
  <c r="O17" i="4"/>
  <c r="N17" i="4"/>
  <c r="O11" i="4"/>
  <c r="I11" i="4"/>
  <c r="J11" i="4" s="1"/>
  <c r="G11" i="4"/>
  <c r="F11" i="4"/>
  <c r="N11" i="4" s="1"/>
  <c r="E11" i="4"/>
  <c r="O10" i="4"/>
  <c r="I10" i="4"/>
  <c r="J10" i="4" s="1"/>
  <c r="F10" i="4"/>
  <c r="N10" i="4" s="1"/>
  <c r="E10" i="4"/>
  <c r="G10" i="4" s="1"/>
  <c r="I9" i="4"/>
  <c r="I12" i="4" s="1"/>
  <c r="G9" i="4"/>
  <c r="F9" i="4"/>
  <c r="N9" i="4" s="1"/>
  <c r="N12" i="4" s="1"/>
  <c r="E9" i="4"/>
  <c r="P7" i="4"/>
  <c r="I7" i="4"/>
  <c r="J7" i="4" s="1"/>
  <c r="F7" i="4"/>
  <c r="N7" i="4" s="1"/>
  <c r="E7" i="4"/>
  <c r="G7" i="4" s="1"/>
  <c r="I6" i="4"/>
  <c r="J6" i="4" s="1"/>
  <c r="F6" i="4"/>
  <c r="N6" i="4" s="1"/>
  <c r="E6" i="4"/>
  <c r="G6" i="4" s="1"/>
  <c r="O5" i="4"/>
  <c r="J5" i="4"/>
  <c r="J8" i="4" s="1"/>
  <c r="J19" i="4" s="1"/>
  <c r="F5" i="4"/>
  <c r="N5" i="4" s="1"/>
  <c r="N8" i="4" s="1"/>
  <c r="E5" i="4"/>
  <c r="G5" i="4" s="1"/>
  <c r="N3" i="4"/>
  <c r="J3" i="4"/>
  <c r="F3" i="4"/>
  <c r="E3" i="4"/>
  <c r="G2" i="4"/>
  <c r="P17" i="3"/>
  <c r="O17" i="3"/>
  <c r="N17" i="3"/>
  <c r="J2" i="3"/>
  <c r="K2" i="3"/>
  <c r="F2" i="3"/>
  <c r="H2" i="3" s="1"/>
  <c r="G2" i="3"/>
  <c r="N2" i="3" s="1"/>
  <c r="G11" i="3"/>
  <c r="O11" i="3" s="1"/>
  <c r="G10" i="3"/>
  <c r="N10" i="3" s="1"/>
  <c r="G9" i="3"/>
  <c r="P9" i="3" s="1"/>
  <c r="G7" i="3"/>
  <c r="P7" i="3" s="1"/>
  <c r="G6" i="3"/>
  <c r="O6" i="3" s="1"/>
  <c r="G5" i="3"/>
  <c r="N5" i="3" s="1"/>
  <c r="G3" i="3"/>
  <c r="P3" i="3" s="1"/>
  <c r="P2" i="3" l="1"/>
  <c r="P4" i="3" s="1"/>
  <c r="G64" i="4"/>
  <c r="P37" i="4"/>
  <c r="G60" i="4"/>
  <c r="P56" i="4"/>
  <c r="G13" i="3"/>
  <c r="N3" i="3"/>
  <c r="N4" i="3" s="1"/>
  <c r="O5" i="3"/>
  <c r="P6" i="3"/>
  <c r="N9" i="3"/>
  <c r="O10" i="3"/>
  <c r="P11" i="3"/>
  <c r="G3" i="4"/>
  <c r="E13" i="4"/>
  <c r="P5" i="4"/>
  <c r="P8" i="4" s="1"/>
  <c r="O6" i="4"/>
  <c r="O9" i="4"/>
  <c r="O12" i="4" s="1"/>
  <c r="I13" i="4"/>
  <c r="J2" i="4"/>
  <c r="J4" i="4" s="1"/>
  <c r="O28" i="4"/>
  <c r="O29" i="4" s="1"/>
  <c r="O30" i="4"/>
  <c r="O31" i="4"/>
  <c r="N32" i="4"/>
  <c r="N33" i="4" s="1"/>
  <c r="N34" i="4"/>
  <c r="N35" i="4"/>
  <c r="N36" i="4"/>
  <c r="N37" i="4" s="1"/>
  <c r="P57" i="4"/>
  <c r="P58" i="4"/>
  <c r="P59" i="4"/>
  <c r="N44" i="6"/>
  <c r="F52" i="6"/>
  <c r="O3" i="3"/>
  <c r="P5" i="3"/>
  <c r="P8" i="3" s="1"/>
  <c r="N7" i="3"/>
  <c r="O9" i="3"/>
  <c r="P10" i="3"/>
  <c r="P12" i="3" s="1"/>
  <c r="P3" i="4"/>
  <c r="P4" i="4" s="1"/>
  <c r="F13" i="4"/>
  <c r="P6" i="4"/>
  <c r="O7" i="4"/>
  <c r="O8" i="4" s="1"/>
  <c r="P9" i="4"/>
  <c r="P11" i="4"/>
  <c r="I38" i="4"/>
  <c r="P28" i="4"/>
  <c r="P30" i="4"/>
  <c r="P31" i="4"/>
  <c r="O32" i="4"/>
  <c r="O34" i="4"/>
  <c r="O35" i="4"/>
  <c r="O36" i="4"/>
  <c r="E61" i="4"/>
  <c r="O52" i="4"/>
  <c r="N51" i="4"/>
  <c r="N52" i="4" s="1"/>
  <c r="N53" i="4"/>
  <c r="N54" i="4"/>
  <c r="N55" i="4"/>
  <c r="G2" i="6"/>
  <c r="E10" i="6"/>
  <c r="O2" i="6"/>
  <c r="F10" i="6"/>
  <c r="P24" i="6"/>
  <c r="F32" i="6"/>
  <c r="O2" i="3"/>
  <c r="N6" i="3"/>
  <c r="N8" i="3" s="1"/>
  <c r="O7" i="3"/>
  <c r="N11" i="3"/>
  <c r="G12" i="4"/>
  <c r="G20" i="4" s="1"/>
  <c r="P52" i="4"/>
  <c r="O51" i="4"/>
  <c r="O53" i="4"/>
  <c r="O54" i="4"/>
  <c r="O56" i="4" s="1"/>
  <c r="O55" i="4"/>
  <c r="N57" i="4"/>
  <c r="N58" i="4"/>
  <c r="N59" i="4"/>
  <c r="F61" i="4"/>
  <c r="J2" i="6"/>
  <c r="I10" i="6"/>
  <c r="P10" i="4"/>
  <c r="N29" i="4"/>
  <c r="F38" i="4"/>
  <c r="I61" i="4"/>
  <c r="N24" i="6"/>
  <c r="P45" i="6"/>
  <c r="O7" i="6"/>
  <c r="O25" i="6"/>
  <c r="P7" i="6"/>
  <c r="P9" i="6" s="1"/>
  <c r="O44" i="6"/>
  <c r="O8" i="6"/>
  <c r="J36" i="6"/>
  <c r="O3" i="6"/>
  <c r="N8" i="6"/>
  <c r="P26" i="6"/>
  <c r="N49" i="6"/>
  <c r="P3" i="6"/>
  <c r="P5" i="6" s="1"/>
  <c r="N5" i="6"/>
  <c r="G36" i="6"/>
  <c r="G38" i="6" s="1"/>
  <c r="N29" i="6"/>
  <c r="O50" i="6"/>
  <c r="O30" i="6"/>
  <c r="O4" i="6"/>
  <c r="O24" i="6"/>
  <c r="O27" i="6" s="1"/>
  <c r="P25" i="6"/>
  <c r="N28" i="6"/>
  <c r="O29" i="6"/>
  <c r="P30" i="6"/>
  <c r="P44" i="6"/>
  <c r="N46" i="6"/>
  <c r="N48" i="6"/>
  <c r="O49" i="6"/>
  <c r="P50" i="6"/>
  <c r="J9" i="6"/>
  <c r="J15" i="6" s="1"/>
  <c r="I52" i="6"/>
  <c r="N26" i="6"/>
  <c r="N27" i="6" s="1"/>
  <c r="O28" i="6"/>
  <c r="N45" i="6"/>
  <c r="N47" i="6" s="1"/>
  <c r="O46" i="6"/>
  <c r="O48" i="6"/>
  <c r="G5" i="6"/>
  <c r="G14" i="6" s="1"/>
  <c r="I9" i="6"/>
  <c r="O57" i="6"/>
  <c r="O59" i="6" s="1"/>
  <c r="O37" i="6"/>
  <c r="O39" i="6" s="1"/>
  <c r="I51" i="6"/>
  <c r="J51" i="6"/>
  <c r="J57" i="6" s="1"/>
  <c r="G51" i="6"/>
  <c r="G57" i="6" s="1"/>
  <c r="G47" i="6"/>
  <c r="J44" i="6"/>
  <c r="J47" i="6" s="1"/>
  <c r="E52" i="6"/>
  <c r="E32" i="6"/>
  <c r="I31" i="6"/>
  <c r="I34" i="6"/>
  <c r="O17" i="6"/>
  <c r="O9" i="6"/>
  <c r="N9" i="6"/>
  <c r="J5" i="6"/>
  <c r="G9" i="6"/>
  <c r="G15" i="6" s="1"/>
  <c r="J60" i="4"/>
  <c r="J67" i="4" s="1"/>
  <c r="J52" i="4"/>
  <c r="J64" i="4" s="1"/>
  <c r="P29" i="4"/>
  <c r="G67" i="4"/>
  <c r="J66" i="4"/>
  <c r="G65" i="4"/>
  <c r="J34" i="4"/>
  <c r="J37" i="4" s="1"/>
  <c r="E41" i="4"/>
  <c r="G29" i="4"/>
  <c r="G42" i="4" s="1"/>
  <c r="G30" i="4"/>
  <c r="G33" i="4" s="1"/>
  <c r="G41" i="4" s="1"/>
  <c r="J18" i="4"/>
  <c r="G18" i="4"/>
  <c r="G19" i="4"/>
  <c r="O3" i="4"/>
  <c r="J9" i="4"/>
  <c r="J12" i="4" s="1"/>
  <c r="J20" i="4" s="1"/>
  <c r="N4" i="4"/>
  <c r="O4" i="3" l="1"/>
  <c r="P47" i="6"/>
  <c r="O33" i="4"/>
  <c r="N12" i="3"/>
  <c r="N60" i="4"/>
  <c r="N56" i="4"/>
  <c r="O12" i="3"/>
  <c r="G17" i="4"/>
  <c r="O47" i="6"/>
  <c r="O37" i="4"/>
  <c r="P33" i="4"/>
  <c r="P12" i="4"/>
  <c r="P60" i="4"/>
  <c r="O8" i="3"/>
  <c r="Q2" i="3"/>
  <c r="N51" i="6"/>
  <c r="G34" i="6"/>
  <c r="P27" i="6"/>
  <c r="O5" i="6"/>
  <c r="N31" i="6"/>
  <c r="O51" i="6"/>
  <c r="G39" i="6"/>
  <c r="G41" i="6" s="1"/>
  <c r="G55" i="6"/>
  <c r="O31" i="6"/>
  <c r="J56" i="6"/>
  <c r="J55" i="6"/>
  <c r="G56" i="6"/>
  <c r="G59" i="6" s="1"/>
  <c r="J35" i="6"/>
  <c r="J34" i="6"/>
  <c r="G13" i="6"/>
  <c r="G17" i="6"/>
  <c r="G18" i="6"/>
  <c r="G20" i="6" s="1"/>
  <c r="J14" i="6"/>
  <c r="J13" i="6"/>
  <c r="J65" i="4"/>
  <c r="G68" i="4"/>
  <c r="G69" i="4"/>
  <c r="G71" i="4" s="1"/>
  <c r="J68" i="4"/>
  <c r="J69" i="4"/>
  <c r="J71" i="4" s="1"/>
  <c r="G45" i="4"/>
  <c r="G47" i="4" s="1"/>
  <c r="G44" i="4"/>
  <c r="J17" i="4"/>
  <c r="G22" i="4"/>
  <c r="G24" i="4" s="1"/>
  <c r="G21" i="4"/>
  <c r="J21" i="4"/>
  <c r="J22" i="4"/>
  <c r="J24" i="4" s="1"/>
  <c r="J5" i="3"/>
  <c r="J3" i="3"/>
  <c r="K3" i="3" s="1"/>
  <c r="K4" i="3" s="1"/>
  <c r="K18" i="3" s="1"/>
  <c r="J56" i="3"/>
  <c r="G60" i="6" l="1"/>
  <c r="G62" i="6" s="1"/>
  <c r="J59" i="6"/>
  <c r="J60" i="6"/>
  <c r="J62" i="6" s="1"/>
  <c r="J38" i="6"/>
  <c r="J39" i="6"/>
  <c r="J41" i="6" s="1"/>
  <c r="J17" i="6"/>
  <c r="J18" i="6"/>
  <c r="J20" i="6" s="1"/>
  <c r="J87" i="3" l="1"/>
  <c r="F87" i="3"/>
  <c r="H87" i="3" s="1"/>
  <c r="J86" i="3"/>
  <c r="K86" i="3" s="1"/>
  <c r="F86" i="3"/>
  <c r="H86" i="3" s="1"/>
  <c r="J85" i="3"/>
  <c r="J88" i="3" s="1"/>
  <c r="F85" i="3"/>
  <c r="H85" i="3" s="1"/>
  <c r="H88" i="3" s="1"/>
  <c r="J83" i="3"/>
  <c r="K83" i="3" s="1"/>
  <c r="F83" i="3"/>
  <c r="H83" i="3" s="1"/>
  <c r="J82" i="3"/>
  <c r="K82" i="3" s="1"/>
  <c r="F82" i="3"/>
  <c r="H82" i="3" s="1"/>
  <c r="J81" i="3"/>
  <c r="F81" i="3"/>
  <c r="K56" i="3"/>
  <c r="J57" i="3"/>
  <c r="K57" i="3" s="1"/>
  <c r="F57" i="3"/>
  <c r="H57" i="3" s="1"/>
  <c r="F56" i="3"/>
  <c r="J62" i="3"/>
  <c r="F62" i="3"/>
  <c r="H62" i="3" s="1"/>
  <c r="J61" i="3"/>
  <c r="K61" i="3" s="1"/>
  <c r="F61" i="3"/>
  <c r="H61" i="3" s="1"/>
  <c r="J60" i="3"/>
  <c r="F60" i="3"/>
  <c r="H60" i="3" s="1"/>
  <c r="J58" i="3"/>
  <c r="K58" i="3" s="1"/>
  <c r="F58" i="3"/>
  <c r="H58" i="3" s="1"/>
  <c r="F38" i="3"/>
  <c r="H38" i="3" s="1"/>
  <c r="K38" i="3"/>
  <c r="K37" i="3"/>
  <c r="F37" i="3"/>
  <c r="H37" i="3" s="1"/>
  <c r="F36" i="3"/>
  <c r="H36" i="3" s="1"/>
  <c r="H39" i="3" s="1"/>
  <c r="J34" i="3"/>
  <c r="K34" i="3" s="1"/>
  <c r="F34" i="3"/>
  <c r="H34" i="3" s="1"/>
  <c r="J33" i="3"/>
  <c r="K33" i="3" s="1"/>
  <c r="F33" i="3"/>
  <c r="H33" i="3" s="1"/>
  <c r="J32" i="3"/>
  <c r="K32" i="3" s="1"/>
  <c r="F32" i="3"/>
  <c r="H32" i="3" s="1"/>
  <c r="J30" i="3"/>
  <c r="K30" i="3" s="1"/>
  <c r="F30" i="3"/>
  <c r="H30" i="3" s="1"/>
  <c r="J29" i="3"/>
  <c r="F29" i="3"/>
  <c r="J11" i="3"/>
  <c r="K11" i="3" s="1"/>
  <c r="F11" i="3"/>
  <c r="H11" i="3" s="1"/>
  <c r="J10" i="3"/>
  <c r="K10" i="3" s="1"/>
  <c r="F10" i="3"/>
  <c r="H10" i="3" s="1"/>
  <c r="J9" i="3"/>
  <c r="F9" i="3"/>
  <c r="H9" i="3" s="1"/>
  <c r="J7" i="3"/>
  <c r="K7" i="3" s="1"/>
  <c r="F7" i="3"/>
  <c r="H7" i="3" s="1"/>
  <c r="J6" i="3"/>
  <c r="F6" i="3"/>
  <c r="H6" i="3" s="1"/>
  <c r="F5" i="3"/>
  <c r="H5" i="3" s="1"/>
  <c r="F3" i="3"/>
  <c r="K59" i="3" l="1"/>
  <c r="J63" i="3"/>
  <c r="K9" i="3"/>
  <c r="K12" i="3" s="1"/>
  <c r="K20" i="3" s="1"/>
  <c r="J12" i="3"/>
  <c r="F64" i="3"/>
  <c r="J64" i="3"/>
  <c r="K81" i="3"/>
  <c r="K84" i="3" s="1"/>
  <c r="J89" i="3"/>
  <c r="H3" i="3"/>
  <c r="H4" i="3" s="1"/>
  <c r="H18" i="3" s="1"/>
  <c r="F13" i="3"/>
  <c r="H29" i="3"/>
  <c r="H31" i="3" s="1"/>
  <c r="F40" i="3"/>
  <c r="H12" i="3"/>
  <c r="H20" i="3" s="1"/>
  <c r="H81" i="3"/>
  <c r="F89" i="3"/>
  <c r="K6" i="3"/>
  <c r="J13" i="3"/>
  <c r="H35" i="3"/>
  <c r="H46" i="3" s="1"/>
  <c r="H8" i="3"/>
  <c r="K29" i="3"/>
  <c r="K31" i="3" s="1"/>
  <c r="K45" i="3" s="1"/>
  <c r="J40" i="3"/>
  <c r="H56" i="3"/>
  <c r="H59" i="3" s="1"/>
  <c r="H84" i="3"/>
  <c r="H94" i="3"/>
  <c r="K85" i="3"/>
  <c r="H63" i="3"/>
  <c r="H69" i="3" s="1"/>
  <c r="K60" i="3"/>
  <c r="K63" i="3" s="1"/>
  <c r="K67" i="3" s="1"/>
  <c r="K68" i="3"/>
  <c r="K39" i="3"/>
  <c r="K47" i="3" s="1"/>
  <c r="J39" i="3"/>
  <c r="K35" i="3"/>
  <c r="K46" i="3" s="1"/>
  <c r="K5" i="3"/>
  <c r="K8" i="3" s="1"/>
  <c r="K19" i="3" s="1"/>
  <c r="H19" i="3"/>
  <c r="K21" i="3" l="1"/>
  <c r="H93" i="3"/>
  <c r="H92" i="3"/>
  <c r="K94" i="3"/>
  <c r="K88" i="3"/>
  <c r="K44" i="3"/>
  <c r="K17" i="3"/>
  <c r="H21" i="3"/>
  <c r="H22" i="3"/>
  <c r="H24" i="3" s="1"/>
  <c r="H67" i="3"/>
  <c r="K93" i="3"/>
  <c r="K92" i="3"/>
  <c r="H96" i="3"/>
  <c r="H97" i="3"/>
  <c r="H99" i="3" s="1"/>
  <c r="K69" i="3"/>
  <c r="K72" i="3" s="1"/>
  <c r="K74" i="3" s="1"/>
  <c r="H17" i="3"/>
  <c r="H68" i="3"/>
  <c r="H71" i="3" s="1"/>
  <c r="H45" i="3"/>
  <c r="K48" i="3"/>
  <c r="K49" i="3"/>
  <c r="K51" i="3" s="1"/>
  <c r="K71" i="3" l="1"/>
  <c r="K96" i="3"/>
  <c r="K97" i="3"/>
  <c r="K99" i="3" s="1"/>
  <c r="K22" i="3"/>
  <c r="K24" i="3" s="1"/>
  <c r="H72" i="3"/>
  <c r="H74" i="3" s="1"/>
  <c r="H47" i="3" l="1"/>
  <c r="H44" i="3"/>
  <c r="H48" i="3" l="1"/>
  <c r="H49" i="3"/>
  <c r="H51" i="3" s="1"/>
</calcChain>
</file>

<file path=xl/sharedStrings.xml><?xml version="1.0" encoding="utf-8"?>
<sst xmlns="http://schemas.openxmlformats.org/spreadsheetml/2006/main" count="376" uniqueCount="61">
  <si>
    <t>GFP+</t>
    <phoneticPr fontId="1"/>
  </si>
  <si>
    <t>GFP(+)</t>
    <phoneticPr fontId="1"/>
  </si>
  <si>
    <t>Fezf2(+)</t>
    <phoneticPr fontId="1"/>
  </si>
  <si>
    <t>GFP(+)/Fezf2(+)</t>
    <phoneticPr fontId="1"/>
  </si>
  <si>
    <t>4w</t>
    <phoneticPr fontId="1"/>
  </si>
  <si>
    <t>5L_1</t>
    <phoneticPr fontId="1"/>
  </si>
  <si>
    <t>5L_2</t>
    <phoneticPr fontId="1"/>
  </si>
  <si>
    <t>5L_3</t>
    <phoneticPr fontId="1"/>
  </si>
  <si>
    <t>2L_1</t>
    <phoneticPr fontId="1"/>
  </si>
  <si>
    <t>2L_2</t>
    <phoneticPr fontId="1"/>
  </si>
  <si>
    <t>2L_3</t>
    <phoneticPr fontId="1"/>
  </si>
  <si>
    <t>P15</t>
    <phoneticPr fontId="1"/>
  </si>
  <si>
    <t>1L_2</t>
    <phoneticPr fontId="1"/>
  </si>
  <si>
    <t>1L_3</t>
    <phoneticPr fontId="1"/>
  </si>
  <si>
    <t>平均</t>
    <rPh sb="0" eb="2">
      <t>ヘイk</t>
    </rPh>
    <phoneticPr fontId="1"/>
  </si>
  <si>
    <t>average</t>
    <phoneticPr fontId="1"/>
  </si>
  <si>
    <t>GFP+_only</t>
    <phoneticPr fontId="1"/>
  </si>
  <si>
    <t>平均</t>
    <rPh sb="0" eb="2">
      <t>ヘイキン</t>
    </rPh>
    <phoneticPr fontId="1"/>
  </si>
  <si>
    <t>N=2,平均</t>
    <rPh sb="0" eb="2">
      <t>ヘイキン</t>
    </rPh>
    <phoneticPr fontId="1"/>
  </si>
  <si>
    <t>1回目</t>
    <rPh sb="0" eb="1">
      <t>カイメ</t>
    </rPh>
    <phoneticPr fontId="1"/>
  </si>
  <si>
    <t>2回目</t>
    <rPh sb="0" eb="1">
      <t>カイメ</t>
    </rPh>
    <phoneticPr fontId="1"/>
  </si>
  <si>
    <t>FEZF2+/GFP+(%)</t>
    <phoneticPr fontId="1"/>
  </si>
  <si>
    <t>total GFP+</t>
    <phoneticPr fontId="1"/>
  </si>
  <si>
    <t>GFP+/FEZF2+(%)</t>
    <phoneticPr fontId="1"/>
  </si>
  <si>
    <t>total FEZF2+</t>
    <phoneticPr fontId="1"/>
  </si>
  <si>
    <t>Layer2/3</t>
    <phoneticPr fontId="1"/>
  </si>
  <si>
    <t>Layer5</t>
    <phoneticPr fontId="1"/>
  </si>
  <si>
    <t>Layer6</t>
    <phoneticPr fontId="1"/>
  </si>
  <si>
    <t>FEZF2+_only</t>
    <phoneticPr fontId="1"/>
  </si>
  <si>
    <t>GFP+/FEZF2+</t>
    <phoneticPr fontId="1"/>
  </si>
  <si>
    <t>P15_1L-6</t>
    <phoneticPr fontId="1"/>
  </si>
  <si>
    <t>P15_2L-6</t>
    <phoneticPr fontId="1"/>
  </si>
  <si>
    <t>P15_5L-6</t>
    <phoneticPr fontId="1"/>
  </si>
  <si>
    <t>4w_2L-6</t>
    <phoneticPr fontId="1"/>
  </si>
  <si>
    <t>4w_5L-6</t>
    <phoneticPr fontId="1"/>
  </si>
  <si>
    <t>total</t>
    <phoneticPr fontId="1"/>
  </si>
  <si>
    <t>GFP only</t>
    <phoneticPr fontId="1"/>
  </si>
  <si>
    <t>total cells</t>
    <phoneticPr fontId="1"/>
  </si>
  <si>
    <t>FEZF2+:GFP+</t>
    <phoneticPr fontId="1"/>
  </si>
  <si>
    <t>L2/3</t>
    <phoneticPr fontId="1"/>
  </si>
  <si>
    <t>Cell num.</t>
    <phoneticPr fontId="1"/>
  </si>
  <si>
    <t>L5</t>
    <phoneticPr fontId="1"/>
  </si>
  <si>
    <t>L6</t>
    <phoneticPr fontId="1"/>
  </si>
  <si>
    <t>/total cells</t>
    <phoneticPr fontId="1"/>
  </si>
  <si>
    <t>%</t>
    <phoneticPr fontId="1"/>
  </si>
  <si>
    <t>FEZF2+/GFP+</t>
    <phoneticPr fontId="1"/>
  </si>
  <si>
    <t>FEZF2-/GFP+</t>
    <phoneticPr fontId="1"/>
  </si>
  <si>
    <t>GFP-/FEZF2+</t>
    <phoneticPr fontId="1"/>
  </si>
  <si>
    <t>SEM</t>
    <phoneticPr fontId="1"/>
  </si>
  <si>
    <t>Ave.</t>
    <phoneticPr fontId="1"/>
  </si>
  <si>
    <t>SD</t>
    <phoneticPr fontId="1"/>
  </si>
  <si>
    <t>N =</t>
    <phoneticPr fontId="1"/>
  </si>
  <si>
    <t>1st</t>
    <phoneticPr fontId="1"/>
  </si>
  <si>
    <t>2nd</t>
    <phoneticPr fontId="1"/>
  </si>
  <si>
    <t>3rd</t>
    <phoneticPr fontId="1"/>
  </si>
  <si>
    <t>N=3</t>
    <rPh sb="0" eb="2">
      <t>ヘイキン</t>
    </rPh>
    <phoneticPr fontId="1"/>
  </si>
  <si>
    <t>N=2</t>
    <rPh sb="0" eb="2">
      <t>ヘイキン</t>
    </rPh>
    <phoneticPr fontId="1"/>
  </si>
  <si>
    <t>Fig12-right</t>
    <phoneticPr fontId="1"/>
  </si>
  <si>
    <t>Fig12-middle</t>
    <phoneticPr fontId="1"/>
  </si>
  <si>
    <t>Fig12-left</t>
    <phoneticPr fontId="1"/>
  </si>
  <si>
    <t>Laye5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</si>
</sst>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2" fontId="0" fillId="0" borderId="0" xfId="0" applyNumberFormat="1" applyBorder="1">
      <alignment vertical="center"/>
    </xf>
    <xf numFmtId="1" fontId="0" fillId="0" borderId="0" xfId="0" applyNumberFormat="1" applyBorder="1">
      <alignment vertical="center"/>
    </xf>
    <xf numFmtId="176" fontId="2" fillId="0" borderId="0" xfId="0" applyNumberFormat="1" applyFont="1" applyBorder="1">
      <alignment vertical="center"/>
    </xf>
    <xf numFmtId="0" fontId="0" fillId="0" borderId="1" xfId="0" applyFill="1" applyBorder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2" fontId="0" fillId="0" borderId="0" xfId="0" applyNumberFormat="1" applyFont="1">
      <alignment vertical="center"/>
    </xf>
    <xf numFmtId="2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" fontId="3" fillId="0" borderId="0" xfId="0" applyNumberFormat="1" applyFont="1">
      <alignment vertical="center"/>
    </xf>
    <xf numFmtId="1" fontId="3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2" fontId="3" fillId="0" borderId="0" xfId="0" applyNumberFormat="1" applyFont="1">
      <alignment vertical="center"/>
    </xf>
    <xf numFmtId="2" fontId="3" fillId="0" borderId="1" xfId="0" applyNumberFormat="1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P15_FEZF2!$N$74:$N$76</c:f>
              <c:numCache>
                <c:formatCode>0.0</c:formatCode>
                <c:ptCount val="3"/>
                <c:pt idx="0">
                  <c:v>72.913752631814233</c:v>
                </c:pt>
                <c:pt idx="1">
                  <c:v>40.440702470834822</c:v>
                </c:pt>
                <c:pt idx="2">
                  <c:v>38.028829901727399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4-AF43-B312-E50C2AC0E6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P15_FEZF2!$O$74:$O$76</c:f>
              <c:numCache>
                <c:formatCode>0.0</c:formatCode>
                <c:ptCount val="3"/>
                <c:pt idx="0">
                  <c:v>13.086915285182291</c:v>
                </c:pt>
                <c:pt idx="1">
                  <c:v>49.789348952508455</c:v>
                </c:pt>
                <c:pt idx="2">
                  <c:v>5.0424034386298535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4-AF43-B312-E50C2AC0E6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P15_FEZF2!$P$74:$P$76</c:f>
              <c:numCache>
                <c:formatCode>0.0</c:formatCode>
                <c:ptCount val="3"/>
                <c:pt idx="0">
                  <c:v>13.999332083003466</c:v>
                </c:pt>
                <c:pt idx="1">
                  <c:v>9.7699485766567182</c:v>
                </c:pt>
                <c:pt idx="2">
                  <c:v>56.928766659642768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4-AF43-B312-E50C2AC0E6E9}"/>
            </c:ext>
          </c:extLst>
        </c:ser>
        <c:ser>
          <c:idx val="3"/>
          <c:order val="3"/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4-AF43-B312-E50C2AC0E6E9}"/>
            </c:ext>
          </c:extLst>
        </c:ser>
        <c:ser>
          <c:idx val="4"/>
          <c:order val="4"/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4-AF43-B312-E50C2AC0E6E9}"/>
            </c:ext>
          </c:extLst>
        </c:ser>
        <c:ser>
          <c:idx val="5"/>
          <c:order val="5"/>
          <c:invertIfNegative val="0"/>
          <c:cat>
            <c:strRef>
              <c:f>P15_FEZF2!$M$74:$M$76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4-AF43-B312-E50C2AC0E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1071616"/>
        <c:axId val="111073152"/>
      </c:barChart>
      <c:catAx>
        <c:axId val="111071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73152"/>
        <c:crosses val="autoZero"/>
        <c:auto val="1"/>
        <c:lblAlgn val="ctr"/>
        <c:lblOffset val="100"/>
        <c:noMultiLvlLbl val="0"/>
      </c:catAx>
      <c:valAx>
        <c:axId val="1110731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P15_FEZF2!$F$74:$F$76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P15_FEZF2!$G$74:$G$76</c:f>
              <c:numCache>
                <c:formatCode>0.00</c:formatCode>
                <c:ptCount val="3"/>
                <c:pt idx="0">
                  <c:v>16.080471990590386</c:v>
                </c:pt>
                <c:pt idx="1">
                  <c:v>54.293740396452996</c:v>
                </c:pt>
                <c:pt idx="2">
                  <c:v>12.009511338155839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8-C04A-A4AA-28DBDD83932C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P15_FEZF2!$F$74:$F$76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P15_FEZF2!$H$74:$H$76</c:f>
              <c:numCache>
                <c:formatCode>0.00</c:formatCode>
                <c:ptCount val="3"/>
                <c:pt idx="0">
                  <c:v>83.919528009409618</c:v>
                </c:pt>
                <c:pt idx="1">
                  <c:v>45.706259603547004</c:v>
                </c:pt>
                <c:pt idx="2">
                  <c:v>87.990488661844154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8-C04A-A4AA-28DBDD83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0992768"/>
        <c:axId val="111002752"/>
      </c:barChart>
      <c:catAx>
        <c:axId val="110992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02752"/>
        <c:crosses val="autoZero"/>
        <c:auto val="1"/>
        <c:lblAlgn val="ctr"/>
        <c:lblOffset val="100"/>
        <c:noMultiLvlLbl val="0"/>
      </c:catAx>
      <c:valAx>
        <c:axId val="1110027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P15_FEZF2!$F$74:$F$76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P15_FEZF2!$J$74:$J$76</c:f>
              <c:numCache>
                <c:formatCode>0.00</c:formatCode>
                <c:ptCount val="3"/>
                <c:pt idx="0">
                  <c:v>43.14957228682718</c:v>
                </c:pt>
                <c:pt idx="1">
                  <c:v>83.439113883192832</c:v>
                </c:pt>
                <c:pt idx="2">
                  <c:v>8.0362708613482621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1-8342-AC4A-A419A537FA14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P15_FEZF2!$F$74:$F$76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P15_FEZF2!$K$74:$K$76</c:f>
              <c:numCache>
                <c:formatCode>0.00</c:formatCode>
                <c:ptCount val="3"/>
                <c:pt idx="0">
                  <c:v>56.85042771317282</c:v>
                </c:pt>
                <c:pt idx="1">
                  <c:v>16.560886116807168</c:v>
                </c:pt>
                <c:pt idx="2">
                  <c:v>91.963729138651743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1-8342-AC4A-A419A537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2794240"/>
        <c:axId val="112804224"/>
      </c:barChart>
      <c:catAx>
        <c:axId val="112794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04224"/>
        <c:crosses val="autoZero"/>
        <c:auto val="1"/>
        <c:lblAlgn val="ctr"/>
        <c:lblOffset val="100"/>
        <c:noMultiLvlLbl val="0"/>
      </c:catAx>
      <c:valAx>
        <c:axId val="11280422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9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'4w_FEZF2'!$M$65:$M$67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'4w_FEZF2'!$N$65:$N$67</c:f>
              <c:numCache>
                <c:formatCode>0.0</c:formatCode>
                <c:ptCount val="3"/>
                <c:pt idx="0">
                  <c:v>88.614636480490134</c:v>
                </c:pt>
                <c:pt idx="1">
                  <c:v>51.083032211680802</c:v>
                </c:pt>
                <c:pt idx="2">
                  <c:v>59.284791446531543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D-5E4C-85DA-9C6C38E3ED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'4w_FEZF2'!$M$65:$M$67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'4w_FEZF2'!$O$65:$O$67</c:f>
              <c:numCache>
                <c:formatCode>0.0</c:formatCode>
                <c:ptCount val="3"/>
                <c:pt idx="0">
                  <c:v>6.6435639606371319</c:v>
                </c:pt>
                <c:pt idx="1">
                  <c:v>47.212323461169518</c:v>
                </c:pt>
                <c:pt idx="2">
                  <c:v>15.674081945572407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D-5E4C-85DA-9C6C38E3ED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'4w_FEZF2'!$M$65:$M$67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'4w_FEZF2'!$P$65:$P$67</c:f>
              <c:numCache>
                <c:formatCode>0.0</c:formatCode>
                <c:ptCount val="3"/>
                <c:pt idx="0">
                  <c:v>4.7417995588727297</c:v>
                </c:pt>
                <c:pt idx="1">
                  <c:v>1.7046443271496727</c:v>
                </c:pt>
                <c:pt idx="2">
                  <c:v>25.041126607896047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D-5E4C-85DA-9C6C38E3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3225088"/>
        <c:axId val="112727168"/>
      </c:barChart>
      <c:catAx>
        <c:axId val="113225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27168"/>
        <c:crosses val="autoZero"/>
        <c:auto val="1"/>
        <c:lblAlgn val="ctr"/>
        <c:lblOffset val="100"/>
        <c:noMultiLvlLbl val="0"/>
      </c:catAx>
      <c:valAx>
        <c:axId val="11272716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250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'4w_FEZF2'!$F$65:$F$67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'4w_FEZF2'!$G$65:$G$67</c:f>
              <c:numCache>
                <c:formatCode>0.00</c:formatCode>
                <c:ptCount val="3"/>
                <c:pt idx="0">
                  <c:v>5.7708729622741401</c:v>
                </c:pt>
                <c:pt idx="1">
                  <c:v>49.047203037260275</c:v>
                </c:pt>
                <c:pt idx="2">
                  <c:v>17.022341431331444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B-AB42-87A9-27080FB336D5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'4w_FEZF2'!$F$65:$F$67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'4w_FEZF2'!$H$65:$H$67</c:f>
              <c:numCache>
                <c:formatCode>0.00</c:formatCode>
                <c:ptCount val="3"/>
                <c:pt idx="0">
                  <c:v>94.22912703772586</c:v>
                </c:pt>
                <c:pt idx="1">
                  <c:v>50.952796962739725</c:v>
                </c:pt>
                <c:pt idx="2">
                  <c:v>82.977658568668559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B-AB42-87A9-27080FB3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2761472"/>
        <c:axId val="112767360"/>
      </c:barChart>
      <c:catAx>
        <c:axId val="112761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67360"/>
        <c:crosses val="autoZero"/>
        <c:auto val="1"/>
        <c:lblAlgn val="ctr"/>
        <c:lblOffset val="100"/>
        <c:noMultiLvlLbl val="0"/>
      </c:catAx>
      <c:valAx>
        <c:axId val="11276736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614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'4w_FEZF2'!$F$65:$F$67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'4w_FEZF2'!$J$65:$J$67</c:f>
              <c:numCache>
                <c:formatCode>0.00</c:formatCode>
                <c:ptCount val="3"/>
                <c:pt idx="0">
                  <c:v>48.148148148148152</c:v>
                </c:pt>
                <c:pt idx="1">
                  <c:v>95.741424922459402</c:v>
                </c:pt>
                <c:pt idx="2">
                  <c:v>36.176126235618213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1-B742-86FC-3E6BD2807CC2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'4w_FEZF2'!$F$65:$F$67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'4w_FEZF2'!$K$65:$K$67</c:f>
              <c:numCache>
                <c:formatCode>0.00</c:formatCode>
                <c:ptCount val="3"/>
                <c:pt idx="0">
                  <c:v>51.851851851851848</c:v>
                </c:pt>
                <c:pt idx="1">
                  <c:v>4.2585750775405984</c:v>
                </c:pt>
                <c:pt idx="2">
                  <c:v>63.823873764381787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1-B742-86FC-3E6BD280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2813952"/>
        <c:axId val="112815488"/>
      </c:barChart>
      <c:catAx>
        <c:axId val="11281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15488"/>
        <c:crosses val="autoZero"/>
        <c:auto val="1"/>
        <c:lblAlgn val="ctr"/>
        <c:lblOffset val="100"/>
        <c:noMultiLvlLbl val="0"/>
      </c:catAx>
      <c:valAx>
        <c:axId val="11281548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1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77</xdr:row>
      <xdr:rowOff>228600</xdr:rowOff>
    </xdr:from>
    <xdr:to>
      <xdr:col>16</xdr:col>
      <xdr:colOff>533400</xdr:colOff>
      <xdr:row>84</xdr:row>
      <xdr:rowOff>120650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14A16C-D2D6-444D-951E-885B203CD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1212850</xdr:colOff>
      <xdr:row>78</xdr:row>
      <xdr:rowOff>50800</xdr:rowOff>
    </xdr:from>
    <xdr:to>
      <xdr:col>7</xdr:col>
      <xdr:colOff>1301750</xdr:colOff>
      <xdr:row>84</xdr:row>
      <xdr:rowOff>247650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4DF6DB7-AC72-674B-ACB7-8DEC61A31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158750</xdr:colOff>
      <xdr:row>78</xdr:row>
      <xdr:rowOff>25400</xdr:rowOff>
    </xdr:from>
    <xdr:to>
      <xdr:col>11</xdr:col>
      <xdr:colOff>882650</xdr:colOff>
      <xdr:row>84</xdr:row>
      <xdr:rowOff>215900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665EC-488A-824C-BEA8-5335FB78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68</xdr:row>
      <xdr:rowOff>50800</xdr:rowOff>
    </xdr:from>
    <xdr:to>
      <xdr:col>17</xdr:col>
      <xdr:colOff>781050</xdr:colOff>
      <xdr:row>76</xdr:row>
      <xdr:rowOff>25400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4B11A2C-223D-1E40-A169-1629733CD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82550</xdr:colOff>
      <xdr:row>68</xdr:row>
      <xdr:rowOff>63500</xdr:rowOff>
    </xdr:from>
    <xdr:to>
      <xdr:col>7</xdr:col>
      <xdr:colOff>298450</xdr:colOff>
      <xdr:row>75</xdr:row>
      <xdr:rowOff>196850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AEE5914-1B2E-2440-B09B-DB2AEA39B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742950</xdr:colOff>
      <xdr:row>68</xdr:row>
      <xdr:rowOff>38100</xdr:rowOff>
    </xdr:from>
    <xdr:to>
      <xdr:col>12</xdr:col>
      <xdr:colOff>298450</xdr:colOff>
      <xdr:row>75</xdr:row>
      <xdr:rowOff>190500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2F758-EB77-6F43-BFBC-E794E3F75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42"/>
  <sheetViews>
    <sheetView tabSelected="1" topLeftCell="A7" workbookViewId="0">
      <selection activeCell="O53" sqref="O53"/>
    </sheetView>
  </sheetViews>
  <sheetFormatPr baseColWidth="10" defaultColWidth="11.5703125" defaultRowHeight="20"/>
  <cols>
    <col min="7" max="7" width="16.140625" customWidth="1"/>
    <col min="9" max="9" width="14.42578125" customWidth="1"/>
    <col min="10" max="10" width="15.42578125" customWidth="1"/>
    <col min="15" max="16" width="13.7109375" customWidth="1"/>
    <col min="21" max="21" width="14.85546875" customWidth="1"/>
    <col min="22" max="22" width="15.140625" customWidth="1"/>
    <col min="26" max="26" width="12.42578125" customWidth="1"/>
    <col min="27" max="27" width="13.140625" customWidth="1"/>
    <col min="28" max="28" width="15.140625" customWidth="1"/>
    <col min="29" max="29" width="9.85546875" customWidth="1"/>
    <col min="30" max="30" width="20.42578125" customWidth="1"/>
  </cols>
  <sheetData>
    <row r="1" spans="2:19">
      <c r="B1" s="16" t="s">
        <v>25</v>
      </c>
      <c r="C1" s="26" t="s">
        <v>16</v>
      </c>
      <c r="D1" s="26" t="s">
        <v>28</v>
      </c>
      <c r="E1" s="26" t="s">
        <v>29</v>
      </c>
      <c r="F1" s="27" t="s">
        <v>22</v>
      </c>
      <c r="G1" s="27" t="s">
        <v>37</v>
      </c>
      <c r="H1" s="28" t="s">
        <v>21</v>
      </c>
      <c r="I1" s="26"/>
      <c r="J1" s="28" t="s">
        <v>24</v>
      </c>
      <c r="K1" s="28" t="s">
        <v>23</v>
      </c>
      <c r="L1" s="19"/>
      <c r="M1" s="19"/>
      <c r="N1" s="26" t="s">
        <v>36</v>
      </c>
      <c r="O1" s="26" t="s">
        <v>28</v>
      </c>
      <c r="P1" s="28" t="s">
        <v>38</v>
      </c>
      <c r="Q1" s="3"/>
      <c r="R1" s="4"/>
      <c r="S1" s="10" t="s">
        <v>23</v>
      </c>
    </row>
    <row r="2" spans="2:19">
      <c r="B2" s="24" t="s">
        <v>30</v>
      </c>
      <c r="C2" s="19">
        <v>73</v>
      </c>
      <c r="D2" s="19">
        <v>3</v>
      </c>
      <c r="E2" s="19">
        <v>8</v>
      </c>
      <c r="F2" s="19">
        <f>C2+E2</f>
        <v>81</v>
      </c>
      <c r="G2" s="19">
        <f>SUM(C2:E2)</f>
        <v>84</v>
      </c>
      <c r="H2" s="22">
        <f>(E2/F2)*100</f>
        <v>9.8765432098765427</v>
      </c>
      <c r="I2" s="19"/>
      <c r="J2" s="21">
        <f>D2+E2</f>
        <v>11</v>
      </c>
      <c r="K2" s="22">
        <f>(E2/J2)*100</f>
        <v>72.727272727272734</v>
      </c>
      <c r="L2" s="19"/>
      <c r="M2" s="19"/>
      <c r="N2" s="18">
        <f>(C2/G2)*100</f>
        <v>86.904761904761912</v>
      </c>
      <c r="O2" s="18">
        <f>(D2/G2)*100</f>
        <v>3.5714285714285712</v>
      </c>
      <c r="P2" s="18">
        <f>(E2/G2)*100</f>
        <v>9.5238095238095237</v>
      </c>
      <c r="Q2" s="11">
        <f>SUM(N2:P2)</f>
        <v>100</v>
      </c>
      <c r="R2" s="11"/>
      <c r="S2" s="11">
        <v>36.943666355431098</v>
      </c>
    </row>
    <row r="3" spans="2:19">
      <c r="B3" s="24"/>
      <c r="C3" s="19">
        <v>50</v>
      </c>
      <c r="D3" s="19">
        <v>17</v>
      </c>
      <c r="E3" s="19">
        <v>34</v>
      </c>
      <c r="F3" s="19">
        <f t="shared" ref="F3" si="0">C3+E3</f>
        <v>84</v>
      </c>
      <c r="G3" s="19">
        <f>SUM(C3:E3)</f>
        <v>101</v>
      </c>
      <c r="H3" s="22">
        <f>(E3/F3)*100</f>
        <v>40.476190476190474</v>
      </c>
      <c r="I3" s="19"/>
      <c r="J3" s="21">
        <f>D3+E3</f>
        <v>51</v>
      </c>
      <c r="K3" s="22">
        <f>(E3/J3)*100</f>
        <v>66.666666666666657</v>
      </c>
      <c r="L3" s="19"/>
      <c r="M3" s="19"/>
      <c r="N3" s="18">
        <f>(C3/G3)*100</f>
        <v>49.504950495049506</v>
      </c>
      <c r="O3" s="18">
        <f>(D3/G3)*100</f>
        <v>16.831683168316832</v>
      </c>
      <c r="P3" s="18">
        <f>(E3/G3)*100</f>
        <v>33.663366336633665</v>
      </c>
    </row>
    <row r="4" spans="2:19">
      <c r="B4" s="19"/>
      <c r="C4" s="19"/>
      <c r="D4" s="19"/>
      <c r="E4" s="19"/>
      <c r="F4" s="19"/>
      <c r="G4" s="19"/>
      <c r="H4" s="22">
        <f>AVERAGE(H2:H3)</f>
        <v>25.176366843033509</v>
      </c>
      <c r="I4" s="19"/>
      <c r="J4" s="21"/>
      <c r="K4" s="22">
        <f>AVERAGE(K2:K3)</f>
        <v>69.696969696969688</v>
      </c>
      <c r="L4" s="19"/>
      <c r="M4" s="19"/>
      <c r="N4" s="22">
        <f>AVERAGE(N2:N3)</f>
        <v>68.204856199905706</v>
      </c>
      <c r="O4" s="22">
        <f>AVERAGE(O2:O3)</f>
        <v>10.201555869872703</v>
      </c>
      <c r="P4" s="22">
        <f>AVERAGE(P2:P3)</f>
        <v>21.593587930221595</v>
      </c>
    </row>
    <row r="5" spans="2:19">
      <c r="B5" s="24" t="s">
        <v>31</v>
      </c>
      <c r="C5" s="19">
        <v>53</v>
      </c>
      <c r="D5" s="19">
        <v>38</v>
      </c>
      <c r="E5" s="19">
        <v>37</v>
      </c>
      <c r="F5" s="19">
        <f>C5+E5</f>
        <v>90</v>
      </c>
      <c r="G5" s="19">
        <f>SUM(C5:E5)</f>
        <v>128</v>
      </c>
      <c r="H5" s="22">
        <f>(E5/F5)*100</f>
        <v>41.111111111111107</v>
      </c>
      <c r="I5" s="19"/>
      <c r="J5" s="21">
        <f>D5+E5</f>
        <v>75</v>
      </c>
      <c r="K5" s="22">
        <f>(E5/J5)*100</f>
        <v>49.333333333333336</v>
      </c>
      <c r="L5" s="19"/>
      <c r="M5" s="19"/>
      <c r="N5" s="18">
        <f>(C5/G5)*100</f>
        <v>41.40625</v>
      </c>
      <c r="O5" s="18">
        <f>(D5/G5)*100</f>
        <v>29.6875</v>
      </c>
      <c r="P5" s="18">
        <f>(E5/G5)*100</f>
        <v>28.90625</v>
      </c>
    </row>
    <row r="6" spans="2:19">
      <c r="B6" s="24"/>
      <c r="C6" s="19">
        <v>69</v>
      </c>
      <c r="D6" s="19">
        <v>9</v>
      </c>
      <c r="E6" s="19">
        <v>1</v>
      </c>
      <c r="F6" s="19">
        <f>C6+E6</f>
        <v>70</v>
      </c>
      <c r="G6" s="19">
        <f>SUM(C6:E6)</f>
        <v>79</v>
      </c>
      <c r="H6" s="22">
        <f>(E6/F6)*100</f>
        <v>1.4285714285714286</v>
      </c>
      <c r="I6" s="19"/>
      <c r="J6" s="21">
        <f>D6+E6</f>
        <v>10</v>
      </c>
      <c r="K6" s="22">
        <f>(E6/J6)*100</f>
        <v>10</v>
      </c>
      <c r="L6" s="19"/>
      <c r="M6" s="19"/>
      <c r="N6" s="18">
        <f>(C6/G6)*100</f>
        <v>87.341772151898738</v>
      </c>
      <c r="O6" s="18">
        <f>(D6/G6)*100</f>
        <v>11.39240506329114</v>
      </c>
      <c r="P6" s="18">
        <f>(E6/G6)*100</f>
        <v>1.2658227848101267</v>
      </c>
    </row>
    <row r="7" spans="2:19">
      <c r="B7" s="24"/>
      <c r="C7" s="19">
        <v>69</v>
      </c>
      <c r="D7" s="19">
        <v>10</v>
      </c>
      <c r="E7" s="19">
        <v>1</v>
      </c>
      <c r="F7" s="19">
        <f>C7+E7</f>
        <v>70</v>
      </c>
      <c r="G7" s="19">
        <f>SUM(C7:E7)</f>
        <v>80</v>
      </c>
      <c r="H7" s="22">
        <f>(E7/F7)*100</f>
        <v>1.4285714285714286</v>
      </c>
      <c r="I7" s="19"/>
      <c r="J7" s="21">
        <f>D7+E7</f>
        <v>11</v>
      </c>
      <c r="K7" s="22">
        <f>(E7/J7)*100</f>
        <v>9.0909090909090917</v>
      </c>
      <c r="L7" s="19"/>
      <c r="M7" s="19"/>
      <c r="N7" s="18">
        <f>(C7/G7)*100</f>
        <v>86.25</v>
      </c>
      <c r="O7" s="18">
        <f>(D7/G7)*100</f>
        <v>12.5</v>
      </c>
      <c r="P7" s="18">
        <f>(E7/G7)*100</f>
        <v>1.25</v>
      </c>
    </row>
    <row r="8" spans="2:19">
      <c r="B8" s="19"/>
      <c r="C8" s="19"/>
      <c r="D8" s="19"/>
      <c r="E8" s="19"/>
      <c r="F8" s="19"/>
      <c r="G8" s="19"/>
      <c r="H8" s="22">
        <f>AVERAGE(H5:H7)</f>
        <v>14.656084656084657</v>
      </c>
      <c r="I8" s="19"/>
      <c r="J8" s="21"/>
      <c r="K8" s="22">
        <f>AVERAGE(K5:K7)</f>
        <v>22.808080808080806</v>
      </c>
      <c r="L8" s="19"/>
      <c r="M8" s="19"/>
      <c r="N8" s="22">
        <f>AVERAGE(N5:N7)</f>
        <v>71.666007383966246</v>
      </c>
      <c r="O8" s="22">
        <f>AVERAGE(O5:O7)</f>
        <v>17.859968354430379</v>
      </c>
      <c r="P8" s="22">
        <f>AVERAGE(P5:P7)</f>
        <v>10.474024261603375</v>
      </c>
    </row>
    <row r="9" spans="2:19">
      <c r="B9" s="24" t="s">
        <v>32</v>
      </c>
      <c r="C9" s="25">
        <v>77</v>
      </c>
      <c r="D9" s="19">
        <v>8</v>
      </c>
      <c r="E9" s="19">
        <v>6</v>
      </c>
      <c r="F9" s="19">
        <f>C9+E9</f>
        <v>83</v>
      </c>
      <c r="G9" s="19">
        <f>SUM(C9:E9)</f>
        <v>91</v>
      </c>
      <c r="H9" s="22">
        <f>(E9/F9)*100</f>
        <v>7.2289156626506017</v>
      </c>
      <c r="I9" s="19"/>
      <c r="J9" s="21">
        <f>D9+E9</f>
        <v>14</v>
      </c>
      <c r="K9" s="22">
        <f>(E9/J9)*100</f>
        <v>42.857142857142854</v>
      </c>
      <c r="L9" s="19"/>
      <c r="M9" s="19"/>
      <c r="N9" s="18">
        <f>(C9/G9)*100</f>
        <v>84.615384615384613</v>
      </c>
      <c r="O9" s="18">
        <f>(D9/G9)*100</f>
        <v>8.791208791208792</v>
      </c>
      <c r="P9" s="18">
        <f>(E9/G9)*100</f>
        <v>6.593406593406594</v>
      </c>
    </row>
    <row r="10" spans="2:19">
      <c r="B10" s="19"/>
      <c r="C10" s="25">
        <v>42</v>
      </c>
      <c r="D10" s="19">
        <v>5</v>
      </c>
      <c r="E10" s="19">
        <v>4</v>
      </c>
      <c r="F10" s="19">
        <f>C10+E10</f>
        <v>46</v>
      </c>
      <c r="G10" s="19">
        <f>SUM(C10:E10)</f>
        <v>51</v>
      </c>
      <c r="H10" s="22">
        <f>(E10/F10)*100</f>
        <v>8.695652173913043</v>
      </c>
      <c r="I10" s="19"/>
      <c r="J10" s="21">
        <f>D10+E10</f>
        <v>9</v>
      </c>
      <c r="K10" s="22">
        <f>(E10/J10)*100</f>
        <v>44.444444444444443</v>
      </c>
      <c r="L10" s="19"/>
      <c r="M10" s="19"/>
      <c r="N10" s="18">
        <f>(C10/G10)*100</f>
        <v>82.35294117647058</v>
      </c>
      <c r="O10" s="18">
        <f>(D10/G10)*100</f>
        <v>9.8039215686274517</v>
      </c>
      <c r="P10" s="18">
        <f>(E10/G10)*100</f>
        <v>7.8431372549019605</v>
      </c>
    </row>
    <row r="11" spans="2:19">
      <c r="B11" s="19"/>
      <c r="C11" s="25">
        <v>39</v>
      </c>
      <c r="D11" s="19">
        <v>13</v>
      </c>
      <c r="E11" s="19">
        <v>4</v>
      </c>
      <c r="F11" s="19">
        <f>C11+E11</f>
        <v>43</v>
      </c>
      <c r="G11" s="19">
        <f>SUM(C11:E11)</f>
        <v>56</v>
      </c>
      <c r="H11" s="22">
        <f>(E11/F11)*100</f>
        <v>9.3023255813953494</v>
      </c>
      <c r="I11" s="19"/>
      <c r="J11" s="21">
        <f>D11+E11</f>
        <v>17</v>
      </c>
      <c r="K11" s="22">
        <f>(E11/J11)*100</f>
        <v>23.52941176470588</v>
      </c>
      <c r="L11" s="19"/>
      <c r="M11" s="19"/>
      <c r="N11" s="18">
        <f>(C11/G11)*100</f>
        <v>69.642857142857139</v>
      </c>
      <c r="O11" s="18">
        <f>(D11/G11)*100</f>
        <v>23.214285714285715</v>
      </c>
      <c r="P11" s="18">
        <f>(E11/G11)*100</f>
        <v>7.1428571428571423</v>
      </c>
    </row>
    <row r="12" spans="2:19">
      <c r="B12" s="19"/>
      <c r="C12" s="19"/>
      <c r="D12" s="19"/>
      <c r="E12" s="19"/>
      <c r="F12" s="19"/>
      <c r="G12" s="19"/>
      <c r="H12" s="22">
        <f>AVERAGE(H9:H11)</f>
        <v>8.4089644726529986</v>
      </c>
      <c r="I12" s="19"/>
      <c r="J12" s="21">
        <f>AVERAGE(J9:J11)</f>
        <v>13.333333333333334</v>
      </c>
      <c r="K12" s="22">
        <f>AVERAGE(K9:K11)</f>
        <v>36.943666355431056</v>
      </c>
      <c r="L12" s="19"/>
      <c r="M12" s="19"/>
      <c r="N12" s="22">
        <f>AVERAGE(N9:N11)</f>
        <v>78.870394311570777</v>
      </c>
      <c r="O12" s="22">
        <f>AVERAGE(O9:O11)</f>
        <v>13.936472024707319</v>
      </c>
      <c r="P12" s="22">
        <f>AVERAGE(P9:P11)</f>
        <v>7.1931336637218992</v>
      </c>
    </row>
    <row r="13" spans="2:19">
      <c r="B13" s="19"/>
      <c r="C13" s="19"/>
      <c r="D13" s="19"/>
      <c r="E13" s="19"/>
      <c r="F13" s="19">
        <f>SUM(F2:F11)</f>
        <v>567</v>
      </c>
      <c r="G13" s="19">
        <f>SUM(G2:G11)</f>
        <v>670</v>
      </c>
      <c r="H13" s="19"/>
      <c r="I13" s="19"/>
      <c r="J13" s="21">
        <f>SUM(J2:J11)</f>
        <v>198</v>
      </c>
      <c r="K13" s="19"/>
      <c r="L13" s="19"/>
      <c r="M13" s="19" t="s">
        <v>39</v>
      </c>
      <c r="N13" s="19"/>
      <c r="O13" s="19"/>
      <c r="P13" s="19"/>
    </row>
    <row r="14" spans="2:19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>
        <v>1</v>
      </c>
      <c r="N14" s="18">
        <v>68.204856199905706</v>
      </c>
      <c r="O14" s="18">
        <v>10.201555869872703</v>
      </c>
      <c r="P14" s="18">
        <v>21.593587930221595</v>
      </c>
    </row>
    <row r="15" spans="2:19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>
        <v>2</v>
      </c>
      <c r="N15" s="18">
        <v>71.666007383966246</v>
      </c>
      <c r="O15" s="18">
        <v>17.859968354430379</v>
      </c>
      <c r="P15" s="18">
        <v>10.474024261603375</v>
      </c>
    </row>
    <row r="16" spans="2:19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>
        <v>3</v>
      </c>
      <c r="N16" s="18">
        <v>78.870394311570777</v>
      </c>
      <c r="O16" s="18">
        <v>13.936472024707319</v>
      </c>
      <c r="P16" s="18">
        <v>7.1931336637218992</v>
      </c>
    </row>
    <row r="17" spans="2:16">
      <c r="B17" s="24" t="s">
        <v>15</v>
      </c>
      <c r="C17" s="19"/>
      <c r="D17" s="19"/>
      <c r="E17" s="19"/>
      <c r="F17" s="19"/>
      <c r="G17" s="19" t="s">
        <v>55</v>
      </c>
      <c r="H17" s="18">
        <f>(H4+H8+H12)/3</f>
        <v>16.080471990590386</v>
      </c>
      <c r="I17" s="19"/>
      <c r="J17" s="18"/>
      <c r="K17" s="18">
        <f>(K4+K8+K12)/3</f>
        <v>43.14957228682718</v>
      </c>
      <c r="L17" s="19"/>
      <c r="M17" s="19"/>
      <c r="N17" s="22">
        <f>AVERAGE(N14:N16)</f>
        <v>72.913752631814233</v>
      </c>
      <c r="O17" s="22">
        <f>AVERAGE(O14:O16)</f>
        <v>13.999332083003466</v>
      </c>
      <c r="P17" s="22">
        <f>AVERAGE(P14:P16)</f>
        <v>13.086915285182291</v>
      </c>
    </row>
    <row r="18" spans="2:16">
      <c r="B18" s="19"/>
      <c r="C18" s="19"/>
      <c r="D18" s="19"/>
      <c r="E18" s="19"/>
      <c r="F18" s="19"/>
      <c r="G18" s="19" t="s">
        <v>52</v>
      </c>
      <c r="H18" s="18">
        <f>H4</f>
        <v>25.176366843033509</v>
      </c>
      <c r="I18" s="19"/>
      <c r="J18" s="18"/>
      <c r="K18" s="18">
        <f>K4</f>
        <v>69.696969696969688</v>
      </c>
      <c r="L18" s="19"/>
      <c r="M18" s="19"/>
      <c r="N18" s="19"/>
      <c r="O18" s="19"/>
      <c r="P18" s="19"/>
    </row>
    <row r="19" spans="2:16">
      <c r="B19" s="23"/>
      <c r="C19" s="23"/>
      <c r="D19" s="23"/>
      <c r="E19" s="23"/>
      <c r="F19" s="23"/>
      <c r="G19" s="23" t="s">
        <v>53</v>
      </c>
      <c r="H19" s="18">
        <f>H8</f>
        <v>14.656084656084657</v>
      </c>
      <c r="I19" s="23"/>
      <c r="J19" s="18"/>
      <c r="K19" s="18">
        <f>K8</f>
        <v>22.808080808080806</v>
      </c>
      <c r="L19" s="23"/>
      <c r="M19" s="23"/>
      <c r="N19" s="23"/>
      <c r="O19" s="23"/>
      <c r="P19" s="23"/>
    </row>
    <row r="20" spans="2:16">
      <c r="B20" s="23"/>
      <c r="C20" s="23"/>
      <c r="D20" s="23"/>
      <c r="E20" s="23"/>
      <c r="F20" s="23"/>
      <c r="G20" s="23" t="s">
        <v>54</v>
      </c>
      <c r="H20" s="18">
        <f>H12</f>
        <v>8.4089644726529986</v>
      </c>
      <c r="I20" s="23"/>
      <c r="J20" s="23"/>
      <c r="K20" s="18">
        <f>K12</f>
        <v>36.943666355431056</v>
      </c>
      <c r="L20" s="23"/>
      <c r="M20" s="23"/>
      <c r="N20" s="23"/>
      <c r="O20" s="23"/>
      <c r="P20" s="23"/>
    </row>
    <row r="21" spans="2:16">
      <c r="B21" s="24"/>
      <c r="C21" s="19"/>
      <c r="D21" s="19"/>
      <c r="E21" s="19"/>
      <c r="F21" s="23" t="s">
        <v>49</v>
      </c>
      <c r="G21" s="23"/>
      <c r="H21" s="18">
        <f>AVERAGE(H18:H20)</f>
        <v>16.080471990590386</v>
      </c>
      <c r="I21" s="23"/>
      <c r="J21" s="22"/>
      <c r="K21" s="18">
        <f>AVERAGE(K18:K20)</f>
        <v>43.14957228682718</v>
      </c>
      <c r="L21" s="23"/>
      <c r="M21" s="23"/>
      <c r="N21" s="23"/>
      <c r="O21" s="23"/>
      <c r="P21" s="23"/>
    </row>
    <row r="22" spans="2:16">
      <c r="B22" s="24"/>
      <c r="C22" s="19"/>
      <c r="D22" s="19"/>
      <c r="E22" s="19"/>
      <c r="F22" s="23" t="s">
        <v>50</v>
      </c>
      <c r="G22" s="19"/>
      <c r="H22" s="22">
        <f>STDEV(H18:H20)</f>
        <v>8.473966309915669</v>
      </c>
      <c r="I22" s="23"/>
      <c r="J22" s="22"/>
      <c r="K22" s="22">
        <f>STDEV(K18:K20)</f>
        <v>24.052586693132309</v>
      </c>
      <c r="L22" s="23"/>
      <c r="M22" s="23"/>
      <c r="N22" s="23"/>
      <c r="O22" s="23"/>
      <c r="P22" s="23"/>
    </row>
    <row r="23" spans="2:16">
      <c r="B23" s="23"/>
      <c r="C23" s="23"/>
      <c r="D23" s="23"/>
      <c r="E23" s="23"/>
      <c r="F23" s="23" t="s">
        <v>51</v>
      </c>
      <c r="G23" s="23"/>
      <c r="H23" s="21">
        <v>3</v>
      </c>
      <c r="I23" s="23"/>
      <c r="J23" s="21"/>
      <c r="K23" s="21">
        <v>3</v>
      </c>
      <c r="L23" s="23"/>
      <c r="M23" s="23"/>
      <c r="N23" s="23"/>
      <c r="O23" s="23"/>
      <c r="P23" s="23"/>
    </row>
    <row r="24" spans="2:16">
      <c r="B24" s="23"/>
      <c r="C24" s="23"/>
      <c r="D24" s="23"/>
      <c r="E24" s="23"/>
      <c r="F24" s="23" t="s">
        <v>48</v>
      </c>
      <c r="G24" s="23"/>
      <c r="H24" s="18">
        <f>H22/SQRT(3)</f>
        <v>4.8924467301336314</v>
      </c>
      <c r="I24" s="23"/>
      <c r="J24" s="18"/>
      <c r="K24" s="18">
        <f>K22/SQRT(3)</f>
        <v>13.88676740198675</v>
      </c>
      <c r="L24" s="23"/>
      <c r="M24" s="23"/>
      <c r="N24" s="23"/>
      <c r="O24" s="23"/>
      <c r="P24" s="23"/>
    </row>
    <row r="28" spans="2:16">
      <c r="B28" s="27" t="s">
        <v>27</v>
      </c>
      <c r="C28" s="26" t="s">
        <v>16</v>
      </c>
      <c r="D28" s="26" t="s">
        <v>28</v>
      </c>
      <c r="E28" s="26" t="s">
        <v>29</v>
      </c>
      <c r="F28" s="27" t="s">
        <v>22</v>
      </c>
      <c r="G28" s="27"/>
      <c r="H28" s="28" t="s">
        <v>21</v>
      </c>
      <c r="I28" s="26"/>
      <c r="J28" s="28" t="s">
        <v>24</v>
      </c>
      <c r="K28" s="28" t="s">
        <v>23</v>
      </c>
      <c r="L28" s="23"/>
    </row>
    <row r="29" spans="2:16">
      <c r="B29" s="24" t="s">
        <v>30</v>
      </c>
      <c r="C29" s="19">
        <v>27</v>
      </c>
      <c r="D29" s="19">
        <v>41</v>
      </c>
      <c r="E29" s="19">
        <v>10</v>
      </c>
      <c r="F29" s="19">
        <f>C29+E29</f>
        <v>37</v>
      </c>
      <c r="G29" s="19"/>
      <c r="H29" s="22">
        <f>(E29/F29)*100</f>
        <v>27.027027027027028</v>
      </c>
      <c r="I29" s="19"/>
      <c r="J29" s="21">
        <f>D29+E29</f>
        <v>51</v>
      </c>
      <c r="K29" s="22">
        <f>(E29/J29)*100</f>
        <v>19.607843137254903</v>
      </c>
      <c r="L29" s="23"/>
    </row>
    <row r="30" spans="2:16">
      <c r="B30" s="24"/>
      <c r="C30" s="19">
        <v>15</v>
      </c>
      <c r="D30" s="19">
        <v>47</v>
      </c>
      <c r="E30" s="19">
        <v>8</v>
      </c>
      <c r="F30" s="19">
        <f t="shared" ref="F30" si="1">C30+E30</f>
        <v>23</v>
      </c>
      <c r="G30" s="19"/>
      <c r="H30" s="22">
        <f>(E30/F30)*100</f>
        <v>34.782608695652172</v>
      </c>
      <c r="I30" s="19"/>
      <c r="J30" s="21">
        <f>D30+E30</f>
        <v>55</v>
      </c>
      <c r="K30" s="22">
        <f>(E30/J30)*100</f>
        <v>14.545454545454545</v>
      </c>
      <c r="L30" s="23"/>
    </row>
    <row r="31" spans="2:16">
      <c r="B31" s="19"/>
      <c r="C31" s="19"/>
      <c r="D31" s="19"/>
      <c r="E31" s="19"/>
      <c r="F31" s="22"/>
      <c r="G31" s="19" t="s">
        <v>49</v>
      </c>
      <c r="H31" s="22">
        <f>AVERAGE(H29:H30)</f>
        <v>30.904817861339602</v>
      </c>
      <c r="I31" s="19"/>
      <c r="J31" s="21"/>
      <c r="K31" s="22">
        <f>AVERAGE(K29:K30)</f>
        <v>17.076648841354725</v>
      </c>
      <c r="L31" s="23"/>
    </row>
    <row r="32" spans="2:16">
      <c r="B32" s="24" t="s">
        <v>31</v>
      </c>
      <c r="C32" s="19">
        <v>23</v>
      </c>
      <c r="D32" s="19">
        <v>29</v>
      </c>
      <c r="E32" s="19">
        <v>1</v>
      </c>
      <c r="F32" s="19">
        <f>C32+E32</f>
        <v>24</v>
      </c>
      <c r="G32" s="19"/>
      <c r="H32" s="22">
        <f>(E32/F32)*100</f>
        <v>4.1666666666666661</v>
      </c>
      <c r="I32" s="19"/>
      <c r="J32" s="21">
        <f>D32+E32</f>
        <v>30</v>
      </c>
      <c r="K32" s="22">
        <f>(E32/J32)*100</f>
        <v>3.3333333333333335</v>
      </c>
      <c r="L32" s="23"/>
    </row>
    <row r="33" spans="2:12">
      <c r="B33" s="24"/>
      <c r="C33" s="19">
        <v>31</v>
      </c>
      <c r="D33" s="19">
        <v>21</v>
      </c>
      <c r="E33" s="19">
        <v>3</v>
      </c>
      <c r="F33" s="19">
        <f>C33+E33</f>
        <v>34</v>
      </c>
      <c r="G33" s="19"/>
      <c r="H33" s="22">
        <f>(E33/F33)*100</f>
        <v>8.8235294117647065</v>
      </c>
      <c r="I33" s="19"/>
      <c r="J33" s="21">
        <f>D33+E33</f>
        <v>24</v>
      </c>
      <c r="K33" s="22">
        <f>(E33/J33)*100</f>
        <v>12.5</v>
      </c>
      <c r="L33" s="23"/>
    </row>
    <row r="34" spans="2:12">
      <c r="B34" s="24"/>
      <c r="C34" s="19">
        <v>41</v>
      </c>
      <c r="D34" s="19">
        <v>18</v>
      </c>
      <c r="E34" s="19">
        <v>1</v>
      </c>
      <c r="F34" s="19">
        <f>C34+E34</f>
        <v>42</v>
      </c>
      <c r="G34" s="19"/>
      <c r="H34" s="22">
        <f>(E34/F34)*100</f>
        <v>2.3809523809523809</v>
      </c>
      <c r="I34" s="19"/>
      <c r="J34" s="21">
        <f>D34+E34</f>
        <v>19</v>
      </c>
      <c r="K34" s="22">
        <f>(E34/J34)*100</f>
        <v>5.2631578947368416</v>
      </c>
      <c r="L34" s="23"/>
    </row>
    <row r="35" spans="2:12">
      <c r="B35" s="19"/>
      <c r="C35" s="19"/>
      <c r="D35" s="19"/>
      <c r="E35" s="19"/>
      <c r="F35" s="22"/>
      <c r="G35" s="19" t="s">
        <v>49</v>
      </c>
      <c r="H35" s="22">
        <f>AVERAGE(H32:H34)</f>
        <v>5.1237161531279183</v>
      </c>
      <c r="I35" s="19"/>
      <c r="J35" s="21"/>
      <c r="K35" s="22">
        <f>AVERAGE(K32:K34)</f>
        <v>7.0321637426900585</v>
      </c>
      <c r="L35" s="23"/>
    </row>
    <row r="36" spans="2:12">
      <c r="B36" s="24" t="s">
        <v>32</v>
      </c>
      <c r="C36" s="25">
        <v>12</v>
      </c>
      <c r="D36" s="19">
        <v>32</v>
      </c>
      <c r="E36" s="19">
        <v>0</v>
      </c>
      <c r="F36" s="19">
        <f>C36+E36</f>
        <v>12</v>
      </c>
      <c r="G36" s="19"/>
      <c r="H36" s="22">
        <f>(E36/F36)*100</f>
        <v>0</v>
      </c>
      <c r="I36" s="19"/>
      <c r="J36" s="21">
        <f>D36+E36</f>
        <v>32</v>
      </c>
      <c r="K36" s="22">
        <f>(E36/J36)*100</f>
        <v>0</v>
      </c>
      <c r="L36" s="23"/>
    </row>
    <row r="37" spans="2:12">
      <c r="B37" s="19"/>
      <c r="C37" s="25">
        <v>22</v>
      </c>
      <c r="D37" s="19">
        <v>41</v>
      </c>
      <c r="E37" s="19">
        <v>0</v>
      </c>
      <c r="F37" s="19">
        <f>C37+E37</f>
        <v>22</v>
      </c>
      <c r="G37" s="19"/>
      <c r="H37" s="22">
        <f>(E37/F37)*100</f>
        <v>0</v>
      </c>
      <c r="I37" s="19"/>
      <c r="J37" s="21">
        <f>D37+E37</f>
        <v>41</v>
      </c>
      <c r="K37" s="22">
        <f>(E37/J37)*100</f>
        <v>0</v>
      </c>
      <c r="L37" s="23"/>
    </row>
    <row r="38" spans="2:12">
      <c r="B38" s="19"/>
      <c r="C38" s="25">
        <v>12</v>
      </c>
      <c r="D38" s="19">
        <v>31</v>
      </c>
      <c r="E38" s="19">
        <v>0</v>
      </c>
      <c r="F38" s="19">
        <f>C38+E38</f>
        <v>12</v>
      </c>
      <c r="G38" s="19"/>
      <c r="H38" s="22">
        <f>(E38/F38)*100</f>
        <v>0</v>
      </c>
      <c r="I38" s="19"/>
      <c r="J38" s="21">
        <f>D38+E38</f>
        <v>31</v>
      </c>
      <c r="K38" s="22">
        <f>(E38/J38)*100</f>
        <v>0</v>
      </c>
      <c r="L38" s="23"/>
    </row>
    <row r="39" spans="2:12">
      <c r="B39" s="19"/>
      <c r="C39" s="19"/>
      <c r="D39" s="19"/>
      <c r="E39" s="19"/>
      <c r="F39" s="22"/>
      <c r="G39" s="19" t="s">
        <v>49</v>
      </c>
      <c r="H39" s="22">
        <f>AVERAGE(H36:H38)</f>
        <v>0</v>
      </c>
      <c r="I39" s="19"/>
      <c r="J39" s="21">
        <f>AVERAGE(J36:J38)</f>
        <v>34.666666666666664</v>
      </c>
      <c r="K39" s="22">
        <f>AVERAGE(K36:K38)</f>
        <v>0</v>
      </c>
      <c r="L39" s="23"/>
    </row>
    <row r="40" spans="2:12">
      <c r="B40" s="19"/>
      <c r="C40" s="19"/>
      <c r="D40" s="19"/>
      <c r="E40" s="19"/>
      <c r="F40" s="19">
        <f>SUM(F29:F38)</f>
        <v>206</v>
      </c>
      <c r="G40" s="19"/>
      <c r="H40" s="19"/>
      <c r="I40" s="19"/>
      <c r="J40" s="21">
        <f>SUM(J29:J38)</f>
        <v>283</v>
      </c>
      <c r="K40" s="19"/>
      <c r="L40" s="23"/>
    </row>
    <row r="41" spans="2:1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3"/>
    </row>
    <row r="42" spans="2:1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3"/>
    </row>
    <row r="43" spans="2:1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3"/>
    </row>
    <row r="44" spans="2:12">
      <c r="B44" s="24" t="s">
        <v>15</v>
      </c>
      <c r="C44" s="19"/>
      <c r="D44" s="19"/>
      <c r="E44" s="19"/>
      <c r="F44" s="19"/>
      <c r="G44" s="19" t="s">
        <v>55</v>
      </c>
      <c r="H44" s="18">
        <f>(H31+H35+H39)/3</f>
        <v>12.009511338155839</v>
      </c>
      <c r="I44" s="19"/>
      <c r="J44" s="18"/>
      <c r="K44" s="18">
        <f>(K31+K35+K39)/3</f>
        <v>8.0362708613482621</v>
      </c>
      <c r="L44" s="23"/>
    </row>
    <row r="45" spans="2:12">
      <c r="B45" s="19"/>
      <c r="C45" s="19"/>
      <c r="D45" s="19"/>
      <c r="E45" s="19"/>
      <c r="F45" s="19"/>
      <c r="G45" s="19" t="s">
        <v>52</v>
      </c>
      <c r="H45" s="18">
        <f>H31</f>
        <v>30.904817861339602</v>
      </c>
      <c r="I45" s="19"/>
      <c r="J45" s="18"/>
      <c r="K45" s="18">
        <f>K31</f>
        <v>17.076648841354725</v>
      </c>
      <c r="L45" s="23"/>
    </row>
    <row r="46" spans="2:12">
      <c r="B46" s="23"/>
      <c r="C46" s="23"/>
      <c r="D46" s="23"/>
      <c r="E46" s="23"/>
      <c r="F46" s="23"/>
      <c r="G46" s="23" t="s">
        <v>53</v>
      </c>
      <c r="H46" s="18">
        <f>H35</f>
        <v>5.1237161531279183</v>
      </c>
      <c r="I46" s="23"/>
      <c r="J46" s="18"/>
      <c r="K46" s="18">
        <f>K35</f>
        <v>7.0321637426900585</v>
      </c>
      <c r="L46" s="23"/>
    </row>
    <row r="47" spans="2:12">
      <c r="B47" s="23"/>
      <c r="C47" s="23"/>
      <c r="D47" s="23"/>
      <c r="E47" s="23"/>
      <c r="F47" s="23"/>
      <c r="G47" s="23" t="s">
        <v>54</v>
      </c>
      <c r="H47" s="18">
        <f>H39</f>
        <v>0</v>
      </c>
      <c r="I47" s="23"/>
      <c r="J47" s="23"/>
      <c r="K47" s="18">
        <f>K39</f>
        <v>0</v>
      </c>
      <c r="L47" s="23"/>
    </row>
    <row r="48" spans="2:12">
      <c r="B48" s="24"/>
      <c r="C48" s="19"/>
      <c r="D48" s="19"/>
      <c r="E48" s="19"/>
      <c r="F48" s="23" t="s">
        <v>49</v>
      </c>
      <c r="G48" s="23"/>
      <c r="H48" s="18">
        <f>AVERAGE(H45:H47)</f>
        <v>12.009511338155839</v>
      </c>
      <c r="I48" s="23"/>
      <c r="J48" s="22"/>
      <c r="K48" s="18">
        <f>AVERAGE(K45:K47)</f>
        <v>8.0362708613482621</v>
      </c>
      <c r="L48" s="23"/>
    </row>
    <row r="49" spans="2:12">
      <c r="B49" s="24"/>
      <c r="C49" s="19"/>
      <c r="D49" s="19"/>
      <c r="E49" s="19"/>
      <c r="F49" s="23" t="s">
        <v>50</v>
      </c>
      <c r="G49" s="19"/>
      <c r="H49" s="22">
        <f>STDEV(H45:H47)</f>
        <v>16.563138991696565</v>
      </c>
      <c r="I49" s="23"/>
      <c r="J49" s="22"/>
      <c r="K49" s="22">
        <f>STDEV(K45:K47)</f>
        <v>8.5824913190774907</v>
      </c>
      <c r="L49" s="23"/>
    </row>
    <row r="50" spans="2:12">
      <c r="B50" s="23"/>
      <c r="C50" s="23"/>
      <c r="D50" s="23"/>
      <c r="E50" s="23"/>
      <c r="F50" s="23" t="s">
        <v>51</v>
      </c>
      <c r="G50" s="23"/>
      <c r="H50" s="21">
        <v>3</v>
      </c>
      <c r="I50" s="23"/>
      <c r="J50" s="21"/>
      <c r="K50" s="21">
        <v>3</v>
      </c>
      <c r="L50" s="23"/>
    </row>
    <row r="51" spans="2:12">
      <c r="B51" s="23"/>
      <c r="C51" s="23"/>
      <c r="D51" s="23"/>
      <c r="E51" s="23"/>
      <c r="F51" s="23" t="s">
        <v>48</v>
      </c>
      <c r="G51" s="23"/>
      <c r="H51" s="18">
        <f>H49/SQRT(3)</f>
        <v>9.5627327554811998</v>
      </c>
      <c r="I51" s="23"/>
      <c r="J51" s="18"/>
      <c r="K51" s="18">
        <f>K49/SQRT(3)</f>
        <v>4.9551036733870157</v>
      </c>
      <c r="L51" s="23"/>
    </row>
    <row r="52" spans="2:1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5" spans="2:12">
      <c r="B55" s="27" t="s">
        <v>25</v>
      </c>
      <c r="C55" s="26" t="s">
        <v>16</v>
      </c>
      <c r="D55" s="26" t="s">
        <v>28</v>
      </c>
      <c r="E55" s="26" t="s">
        <v>29</v>
      </c>
      <c r="F55" s="27" t="s">
        <v>22</v>
      </c>
      <c r="G55" s="27"/>
      <c r="H55" s="28" t="s">
        <v>21</v>
      </c>
      <c r="I55" s="26"/>
      <c r="J55" s="28" t="s">
        <v>24</v>
      </c>
      <c r="K55" s="28" t="s">
        <v>23</v>
      </c>
    </row>
    <row r="56" spans="2:12">
      <c r="B56" s="24" t="s">
        <v>33</v>
      </c>
      <c r="C56" s="19">
        <v>37</v>
      </c>
      <c r="D56" s="19">
        <v>2</v>
      </c>
      <c r="E56" s="19">
        <v>2</v>
      </c>
      <c r="F56" s="19">
        <f>C56+E56</f>
        <v>39</v>
      </c>
      <c r="G56" s="19"/>
      <c r="H56" s="22">
        <f>(E56/F56)*100</f>
        <v>5.1282051282051277</v>
      </c>
      <c r="I56" s="19"/>
      <c r="J56" s="21">
        <f>D56+E56</f>
        <v>4</v>
      </c>
      <c r="K56" s="22">
        <f>(E56/J56)*100</f>
        <v>50</v>
      </c>
    </row>
    <row r="57" spans="2:12">
      <c r="B57" s="24"/>
      <c r="C57" s="19">
        <v>60</v>
      </c>
      <c r="D57" s="19">
        <v>1</v>
      </c>
      <c r="E57" s="19">
        <v>2</v>
      </c>
      <c r="F57" s="19">
        <f>C57+E57</f>
        <v>62</v>
      </c>
      <c r="G57" s="19"/>
      <c r="H57" s="22">
        <f>(E57/F57)*100</f>
        <v>3.225806451612903</v>
      </c>
      <c r="I57" s="19"/>
      <c r="J57" s="21">
        <f>D57+E57</f>
        <v>3</v>
      </c>
      <c r="K57" s="22">
        <f>(E57/J57)*100</f>
        <v>66.666666666666657</v>
      </c>
    </row>
    <row r="58" spans="2:12">
      <c r="B58" s="24"/>
      <c r="C58" s="19">
        <v>46</v>
      </c>
      <c r="D58" s="19">
        <v>1</v>
      </c>
      <c r="E58" s="19">
        <v>5</v>
      </c>
      <c r="F58" s="19">
        <f t="shared" ref="F58" si="2">C58+E58</f>
        <v>51</v>
      </c>
      <c r="G58" s="19"/>
      <c r="H58" s="22">
        <f>(E58/F58)*100</f>
        <v>9.8039215686274517</v>
      </c>
      <c r="I58" s="19"/>
      <c r="J58" s="21">
        <f>D58+E58</f>
        <v>6</v>
      </c>
      <c r="K58" s="22">
        <f>(E58/J58)*100</f>
        <v>83.333333333333343</v>
      </c>
    </row>
    <row r="59" spans="2:12">
      <c r="B59" s="19"/>
      <c r="C59" s="19"/>
      <c r="D59" s="19"/>
      <c r="E59" s="19"/>
      <c r="F59" s="22"/>
      <c r="G59" s="19" t="s">
        <v>17</v>
      </c>
      <c r="H59" s="22">
        <f>AVERAGE(H56:H58)</f>
        <v>6.0526443828151608</v>
      </c>
      <c r="I59" s="19"/>
      <c r="J59" s="21"/>
      <c r="K59" s="22">
        <f>AVERAGE(K56:K58)</f>
        <v>66.666666666666671</v>
      </c>
    </row>
    <row r="60" spans="2:12">
      <c r="B60" s="24" t="s">
        <v>34</v>
      </c>
      <c r="C60" s="19">
        <v>28</v>
      </c>
      <c r="D60" s="19">
        <v>4</v>
      </c>
      <c r="E60" s="19">
        <v>5</v>
      </c>
      <c r="F60" s="19">
        <f>C60+E60</f>
        <v>33</v>
      </c>
      <c r="G60" s="19"/>
      <c r="H60" s="22">
        <f>(E60/F60)*100</f>
        <v>15.151515151515152</v>
      </c>
      <c r="I60" s="19"/>
      <c r="J60" s="21">
        <f>D60+E60</f>
        <v>9</v>
      </c>
      <c r="K60" s="22">
        <f>(E60/J60)*100</f>
        <v>55.555555555555557</v>
      </c>
    </row>
    <row r="61" spans="2:12">
      <c r="B61" s="24"/>
      <c r="C61" s="19">
        <v>75</v>
      </c>
      <c r="D61" s="19">
        <v>2</v>
      </c>
      <c r="E61" s="19">
        <v>1</v>
      </c>
      <c r="F61" s="19">
        <f>C61+E61</f>
        <v>76</v>
      </c>
      <c r="G61" s="19"/>
      <c r="H61" s="22">
        <f>(E61/F61)*100</f>
        <v>1.3157894736842104</v>
      </c>
      <c r="I61" s="19"/>
      <c r="J61" s="21">
        <f>D61+E61</f>
        <v>3</v>
      </c>
      <c r="K61" s="22">
        <f>(E61/J61)*100</f>
        <v>33.333333333333329</v>
      </c>
    </row>
    <row r="62" spans="2:12">
      <c r="B62" s="24"/>
      <c r="C62" s="19">
        <v>54</v>
      </c>
      <c r="D62" s="19">
        <v>0</v>
      </c>
      <c r="E62" s="19">
        <v>0</v>
      </c>
      <c r="F62" s="19">
        <f>C62+E62</f>
        <v>54</v>
      </c>
      <c r="G62" s="19"/>
      <c r="H62" s="22">
        <f>(E62/F62)*100</f>
        <v>0</v>
      </c>
      <c r="I62" s="19"/>
      <c r="J62" s="21">
        <f>D62+E62</f>
        <v>0</v>
      </c>
      <c r="K62" s="22">
        <v>0</v>
      </c>
    </row>
    <row r="63" spans="2:12">
      <c r="B63" s="19"/>
      <c r="C63" s="19"/>
      <c r="D63" s="19"/>
      <c r="E63" s="19"/>
      <c r="F63" s="22"/>
      <c r="G63" s="19" t="s">
        <v>17</v>
      </c>
      <c r="H63" s="22">
        <f>AVERAGE(H60:H62)</f>
        <v>5.4891015417331204</v>
      </c>
      <c r="I63" s="19"/>
      <c r="J63" s="21">
        <f>AVERAGE(J60:J62)</f>
        <v>4</v>
      </c>
      <c r="K63" s="22">
        <f>AVERAGE(K60:K62)</f>
        <v>29.62962962962963</v>
      </c>
    </row>
    <row r="64" spans="2:12">
      <c r="B64" s="24"/>
      <c r="C64" s="25"/>
      <c r="D64" s="19"/>
      <c r="E64" s="19"/>
      <c r="F64" s="19">
        <f>SUM(F53:F62)</f>
        <v>315</v>
      </c>
      <c r="G64" s="19"/>
      <c r="H64" s="22"/>
      <c r="I64" s="19"/>
      <c r="J64" s="19">
        <f>SUM(J53:J62)</f>
        <v>25</v>
      </c>
      <c r="K64" s="22"/>
    </row>
    <row r="65" spans="2:11">
      <c r="B65" s="19"/>
      <c r="C65" s="25"/>
      <c r="D65" s="19"/>
      <c r="E65" s="19"/>
      <c r="F65" s="19"/>
      <c r="G65" s="19"/>
      <c r="H65" s="22"/>
      <c r="I65" s="19"/>
      <c r="J65" s="21"/>
      <c r="K65" s="22"/>
    </row>
    <row r="66" spans="2:11"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2:11">
      <c r="B67" s="24"/>
      <c r="C67" s="19"/>
      <c r="D67" s="19"/>
      <c r="E67" s="19"/>
      <c r="F67" s="19"/>
      <c r="G67" s="19" t="s">
        <v>56</v>
      </c>
      <c r="H67" s="18">
        <f>(H59+H63)/2</f>
        <v>5.7708729622741401</v>
      </c>
      <c r="I67" s="19"/>
      <c r="J67" s="18"/>
      <c r="K67" s="18">
        <f>(K59+K63)/2</f>
        <v>48.148148148148152</v>
      </c>
    </row>
    <row r="68" spans="2:11">
      <c r="B68" s="19"/>
      <c r="C68" s="19"/>
      <c r="D68" s="19"/>
      <c r="E68" s="19"/>
      <c r="F68" s="19"/>
      <c r="G68" s="19" t="s">
        <v>52</v>
      </c>
      <c r="H68" s="18">
        <f>H59</f>
        <v>6.0526443828151608</v>
      </c>
      <c r="I68" s="19"/>
      <c r="J68" s="18"/>
      <c r="K68" s="18">
        <f>K59</f>
        <v>66.666666666666671</v>
      </c>
    </row>
    <row r="69" spans="2:11">
      <c r="B69" s="19"/>
      <c r="C69" s="19"/>
      <c r="D69" s="19"/>
      <c r="E69" s="19"/>
      <c r="F69" s="19"/>
      <c r="G69" s="19" t="s">
        <v>53</v>
      </c>
      <c r="H69" s="18">
        <f>H63</f>
        <v>5.4891015417331204</v>
      </c>
      <c r="I69" s="19"/>
      <c r="J69" s="18"/>
      <c r="K69" s="18">
        <f>K63</f>
        <v>29.62962962962963</v>
      </c>
    </row>
    <row r="70" spans="2:11">
      <c r="B70" s="19"/>
      <c r="C70" s="19"/>
      <c r="D70" s="19"/>
      <c r="E70" s="19"/>
      <c r="F70" s="19"/>
      <c r="G70" s="19"/>
      <c r="H70" s="18"/>
      <c r="I70" s="19"/>
      <c r="J70" s="19"/>
      <c r="K70" s="18"/>
    </row>
    <row r="71" spans="2:11">
      <c r="B71" s="24"/>
      <c r="C71" s="19"/>
      <c r="D71" s="19"/>
      <c r="E71" s="19"/>
      <c r="F71" s="19" t="s">
        <v>49</v>
      </c>
      <c r="G71" s="19"/>
      <c r="H71" s="18">
        <f>AVERAGE(H68:H69)</f>
        <v>5.7708729622741401</v>
      </c>
      <c r="I71" s="19"/>
      <c r="J71" s="22"/>
      <c r="K71" s="18">
        <f>AVERAGE(K68:K69)</f>
        <v>48.148148148148152</v>
      </c>
    </row>
    <row r="72" spans="2:11">
      <c r="B72" s="24"/>
      <c r="C72" s="19"/>
      <c r="D72" s="19"/>
      <c r="E72" s="19"/>
      <c r="F72" s="19" t="s">
        <v>50</v>
      </c>
      <c r="G72" s="19"/>
      <c r="H72" s="22">
        <f>STDEV(H68:H70)</f>
        <v>0.39848496441824366</v>
      </c>
      <c r="I72" s="19"/>
      <c r="J72" s="22"/>
      <c r="K72" s="22">
        <f>STDEV(K68:K70)</f>
        <v>26.189140043946196</v>
      </c>
    </row>
    <row r="73" spans="2:11">
      <c r="B73" s="19"/>
      <c r="C73" s="19"/>
      <c r="D73" s="19"/>
      <c r="E73" s="19"/>
      <c r="F73" s="19" t="s">
        <v>51</v>
      </c>
      <c r="G73" s="19"/>
      <c r="H73" s="21">
        <v>2</v>
      </c>
      <c r="I73" s="19"/>
      <c r="J73" s="21"/>
      <c r="K73" s="21">
        <v>2</v>
      </c>
    </row>
    <row r="74" spans="2:11">
      <c r="B74" s="19"/>
      <c r="C74" s="19"/>
      <c r="D74" s="19"/>
      <c r="E74" s="19"/>
      <c r="F74" s="19" t="s">
        <v>48</v>
      </c>
      <c r="G74" s="19"/>
      <c r="H74" s="18">
        <f>H72/SQRT(2)</f>
        <v>0.28177142054102017</v>
      </c>
      <c r="I74" s="19"/>
      <c r="J74" s="18"/>
      <c r="K74" s="18">
        <f>K72/SQRT(2)</f>
        <v>18.518518518518512</v>
      </c>
    </row>
    <row r="80" spans="2:11">
      <c r="B80" s="27" t="s">
        <v>27</v>
      </c>
      <c r="C80" s="26" t="s">
        <v>16</v>
      </c>
      <c r="D80" s="26" t="s">
        <v>28</v>
      </c>
      <c r="E80" s="26" t="s">
        <v>29</v>
      </c>
      <c r="F80" s="27" t="s">
        <v>22</v>
      </c>
      <c r="G80" s="27"/>
      <c r="H80" s="28" t="s">
        <v>21</v>
      </c>
      <c r="I80" s="26"/>
      <c r="J80" s="28" t="s">
        <v>24</v>
      </c>
      <c r="K80" s="28" t="s">
        <v>23</v>
      </c>
    </row>
    <row r="81" spans="2:11">
      <c r="B81" s="24" t="s">
        <v>33</v>
      </c>
      <c r="C81" s="19">
        <v>39</v>
      </c>
      <c r="D81" s="19">
        <v>11</v>
      </c>
      <c r="E81" s="19">
        <v>14</v>
      </c>
      <c r="F81" s="19">
        <f>C81+E81</f>
        <v>53</v>
      </c>
      <c r="G81" s="19"/>
      <c r="H81" s="22">
        <f>(E81/F81)*100</f>
        <v>26.415094339622641</v>
      </c>
      <c r="I81" s="19"/>
      <c r="J81" s="21">
        <f>D81+E81</f>
        <v>25</v>
      </c>
      <c r="K81" s="22">
        <f>(E81/J81)*100</f>
        <v>56.000000000000007</v>
      </c>
    </row>
    <row r="82" spans="2:11">
      <c r="B82" s="24"/>
      <c r="C82" s="19">
        <v>32</v>
      </c>
      <c r="D82" s="19">
        <v>9</v>
      </c>
      <c r="E82" s="19">
        <v>8</v>
      </c>
      <c r="F82" s="19">
        <f>C82+E82</f>
        <v>40</v>
      </c>
      <c r="G82" s="19"/>
      <c r="H82" s="22">
        <f>(E82/F82)*100</f>
        <v>20</v>
      </c>
      <c r="I82" s="19"/>
      <c r="J82" s="21">
        <f>D82+E82</f>
        <v>17</v>
      </c>
      <c r="K82" s="22">
        <f>(E82/J82)*100</f>
        <v>47.058823529411761</v>
      </c>
    </row>
    <row r="83" spans="2:11">
      <c r="B83" s="24"/>
      <c r="C83" s="19">
        <v>43</v>
      </c>
      <c r="D83" s="19">
        <v>113</v>
      </c>
      <c r="E83" s="19">
        <v>8</v>
      </c>
      <c r="F83" s="19">
        <f t="shared" ref="F83" si="3">C83+E83</f>
        <v>51</v>
      </c>
      <c r="G83" s="19"/>
      <c r="H83" s="22">
        <f>(E83/F83)*100</f>
        <v>15.686274509803921</v>
      </c>
      <c r="I83" s="19"/>
      <c r="J83" s="21">
        <f>D83+E83</f>
        <v>121</v>
      </c>
      <c r="K83" s="22">
        <f>(E83/J83)*100</f>
        <v>6.6115702479338845</v>
      </c>
    </row>
    <row r="84" spans="2:11">
      <c r="B84" s="19"/>
      <c r="C84" s="19"/>
      <c r="D84" s="19"/>
      <c r="E84" s="19"/>
      <c r="F84" s="19"/>
      <c r="G84" s="19" t="s">
        <v>17</v>
      </c>
      <c r="H84" s="22">
        <f>AVERAGE(H81:H83)</f>
        <v>20.700456283142188</v>
      </c>
      <c r="I84" s="19"/>
      <c r="J84" s="21"/>
      <c r="K84" s="22">
        <f>AVERAGE(K81:K83)</f>
        <v>36.556797925781886</v>
      </c>
    </row>
    <row r="85" spans="2:11">
      <c r="B85" s="24" t="s">
        <v>34</v>
      </c>
      <c r="C85" s="19">
        <v>29</v>
      </c>
      <c r="D85" s="19">
        <v>9</v>
      </c>
      <c r="E85" s="19">
        <v>7</v>
      </c>
      <c r="F85" s="19">
        <f>C85+E85</f>
        <v>36</v>
      </c>
      <c r="G85" s="19"/>
      <c r="H85" s="22">
        <f>(E85/F85)*100</f>
        <v>19.444444444444446</v>
      </c>
      <c r="I85" s="19"/>
      <c r="J85" s="21">
        <f>D85+E85</f>
        <v>16</v>
      </c>
      <c r="K85" s="22">
        <f>(E85/J85)*100</f>
        <v>43.75</v>
      </c>
    </row>
    <row r="86" spans="2:11">
      <c r="B86" s="24"/>
      <c r="C86" s="19">
        <v>27</v>
      </c>
      <c r="D86" s="19">
        <v>4</v>
      </c>
      <c r="E86" s="19">
        <v>7</v>
      </c>
      <c r="F86" s="19">
        <f>C86+E86</f>
        <v>34</v>
      </c>
      <c r="G86" s="19"/>
      <c r="H86" s="22">
        <f>(E86/F86)*100</f>
        <v>20.588235294117645</v>
      </c>
      <c r="I86" s="19"/>
      <c r="J86" s="21">
        <f>D86+E86</f>
        <v>11</v>
      </c>
      <c r="K86" s="22">
        <f>(E86/J86)*100</f>
        <v>63.636363636363633</v>
      </c>
    </row>
    <row r="87" spans="2:11">
      <c r="B87" s="24"/>
      <c r="C87" s="19">
        <v>14</v>
      </c>
      <c r="D87" s="19">
        <v>12</v>
      </c>
      <c r="E87" s="19">
        <v>0</v>
      </c>
      <c r="F87" s="19">
        <f>C87+E87</f>
        <v>14</v>
      </c>
      <c r="G87" s="19"/>
      <c r="H87" s="22">
        <f>(E87/F87)*100</f>
        <v>0</v>
      </c>
      <c r="I87" s="19"/>
      <c r="J87" s="21">
        <f>D87+E87</f>
        <v>12</v>
      </c>
      <c r="K87" s="22">
        <v>0</v>
      </c>
    </row>
    <row r="88" spans="2:11">
      <c r="B88" s="19"/>
      <c r="C88" s="19"/>
      <c r="D88" s="19"/>
      <c r="E88" s="19"/>
      <c r="F88" s="19"/>
      <c r="G88" s="19" t="s">
        <v>17</v>
      </c>
      <c r="H88" s="22">
        <f>AVERAGE(H85:H87)</f>
        <v>13.344226579520699</v>
      </c>
      <c r="I88" s="19"/>
      <c r="J88" s="21">
        <f>AVERAGE(J85:J87)</f>
        <v>13</v>
      </c>
      <c r="K88" s="22">
        <f>AVERAGE(K85:K87)</f>
        <v>35.79545454545454</v>
      </c>
    </row>
    <row r="89" spans="2:11">
      <c r="B89" s="24"/>
      <c r="C89" s="25"/>
      <c r="D89" s="19"/>
      <c r="E89" s="19"/>
      <c r="F89" s="19">
        <f>SUM(F81:F87)</f>
        <v>228</v>
      </c>
      <c r="G89" s="19"/>
      <c r="H89" s="22"/>
      <c r="I89" s="19"/>
      <c r="J89" s="21">
        <f>SUM(J81:J87)</f>
        <v>202</v>
      </c>
      <c r="K89" s="22"/>
    </row>
    <row r="90" spans="2:11">
      <c r="B90" s="19"/>
      <c r="C90" s="25"/>
      <c r="D90" s="19"/>
      <c r="E90" s="19"/>
      <c r="F90" s="19"/>
      <c r="G90" s="19"/>
      <c r="H90" s="22"/>
      <c r="I90" s="19"/>
      <c r="J90" s="21"/>
      <c r="K90" s="22"/>
    </row>
    <row r="91" spans="2:11"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2:11">
      <c r="B92" s="24"/>
      <c r="C92" s="19"/>
      <c r="D92" s="19"/>
      <c r="E92" s="19"/>
      <c r="F92" s="19"/>
      <c r="G92" s="19" t="s">
        <v>56</v>
      </c>
      <c r="H92" s="18">
        <f>(H84+H88)/2</f>
        <v>17.022341431331444</v>
      </c>
      <c r="I92" s="19"/>
      <c r="J92" s="18"/>
      <c r="K92" s="18">
        <f>(K84+K88)/2</f>
        <v>36.176126235618213</v>
      </c>
    </row>
    <row r="93" spans="2:11">
      <c r="B93" s="19"/>
      <c r="C93" s="19"/>
      <c r="D93" s="19"/>
      <c r="E93" s="19"/>
      <c r="F93" s="19"/>
      <c r="G93" s="19" t="s">
        <v>52</v>
      </c>
      <c r="H93" s="18">
        <f>H84</f>
        <v>20.700456283142188</v>
      </c>
      <c r="I93" s="19"/>
      <c r="J93" s="18"/>
      <c r="K93" s="18">
        <f>K84</f>
        <v>36.556797925781886</v>
      </c>
    </row>
    <row r="94" spans="2:11">
      <c r="B94" s="19"/>
      <c r="C94" s="19"/>
      <c r="D94" s="19"/>
      <c r="E94" s="19"/>
      <c r="F94" s="19"/>
      <c r="G94" s="19" t="s">
        <v>53</v>
      </c>
      <c r="H94" s="18">
        <f>H88</f>
        <v>13.344226579520699</v>
      </c>
      <c r="I94" s="19"/>
      <c r="J94" s="18"/>
      <c r="K94" s="18">
        <f>K88</f>
        <v>35.79545454545454</v>
      </c>
    </row>
    <row r="95" spans="2:11">
      <c r="B95" s="19"/>
      <c r="C95" s="19"/>
      <c r="D95" s="19"/>
      <c r="E95" s="19"/>
      <c r="F95" s="19"/>
      <c r="G95" s="19"/>
      <c r="H95" s="18"/>
      <c r="I95" s="19"/>
      <c r="J95" s="19"/>
      <c r="K95" s="18"/>
    </row>
    <row r="96" spans="2:11">
      <c r="B96" s="24"/>
      <c r="C96" s="19"/>
      <c r="D96" s="19"/>
      <c r="E96" s="19"/>
      <c r="F96" s="19" t="s">
        <v>49</v>
      </c>
      <c r="G96" s="19"/>
      <c r="H96" s="18">
        <f>AVERAGE(H93:H94)</f>
        <v>17.022341431331444</v>
      </c>
      <c r="I96" s="19"/>
      <c r="J96" s="22"/>
      <c r="K96" s="18">
        <f>AVERAGE(K93:K94)</f>
        <v>36.176126235618213</v>
      </c>
    </row>
    <row r="97" spans="2:11">
      <c r="B97" s="24"/>
      <c r="C97" s="19"/>
      <c r="D97" s="19"/>
      <c r="E97" s="19"/>
      <c r="F97" s="19" t="s">
        <v>50</v>
      </c>
      <c r="G97" s="19"/>
      <c r="H97" s="22">
        <f>STDEV(H93:H95)</f>
        <v>5.2016399073966566</v>
      </c>
      <c r="I97" s="19"/>
      <c r="J97" s="22"/>
      <c r="K97" s="22">
        <f>STDEV(K93:K95)</f>
        <v>0.53835106704095548</v>
      </c>
    </row>
    <row r="98" spans="2:11">
      <c r="B98" s="19"/>
      <c r="C98" s="19"/>
      <c r="D98" s="19"/>
      <c r="E98" s="19"/>
      <c r="F98" s="19" t="s">
        <v>51</v>
      </c>
      <c r="G98" s="19"/>
      <c r="H98" s="21">
        <v>2</v>
      </c>
      <c r="I98" s="19"/>
      <c r="J98" s="21"/>
      <c r="K98" s="21">
        <v>2</v>
      </c>
    </row>
    <row r="99" spans="2:11">
      <c r="B99" s="19"/>
      <c r="C99" s="19"/>
      <c r="D99" s="19"/>
      <c r="E99" s="19"/>
      <c r="F99" s="19" t="s">
        <v>48</v>
      </c>
      <c r="G99" s="19"/>
      <c r="H99" s="18">
        <f>H97/SQRT(2)</f>
        <v>3.6781148518107409</v>
      </c>
      <c r="I99" s="19"/>
      <c r="J99" s="18"/>
      <c r="K99" s="18">
        <f>K97/SQRT(2)</f>
        <v>0.38067169016367325</v>
      </c>
    </row>
    <row r="104" spans="2:11">
      <c r="B104" s="24" t="s">
        <v>60</v>
      </c>
      <c r="G104" t="s">
        <v>35</v>
      </c>
    </row>
    <row r="105" spans="2:11">
      <c r="B105" s="12" t="s">
        <v>4</v>
      </c>
      <c r="C105" s="1" t="s">
        <v>1</v>
      </c>
      <c r="D105" s="1" t="s">
        <v>2</v>
      </c>
      <c r="E105" s="1" t="s">
        <v>3</v>
      </c>
      <c r="F105" s="12" t="s">
        <v>0</v>
      </c>
      <c r="G105" s="1" t="s">
        <v>40</v>
      </c>
      <c r="H105" s="10" t="s">
        <v>21</v>
      </c>
      <c r="I105" s="1"/>
      <c r="J105" s="10" t="s">
        <v>24</v>
      </c>
      <c r="K105" s="10" t="s">
        <v>23</v>
      </c>
    </row>
    <row r="106" spans="2:11">
      <c r="B106" s="2" t="s">
        <v>5</v>
      </c>
      <c r="C106" s="3">
        <v>26</v>
      </c>
      <c r="D106" s="3">
        <v>2</v>
      </c>
      <c r="E106" s="3">
        <v>33</v>
      </c>
      <c r="F106" s="3">
        <f>C106+E106</f>
        <v>59</v>
      </c>
      <c r="G106" s="3">
        <f>SUM(C106:E106)</f>
        <v>61</v>
      </c>
      <c r="H106" s="6">
        <f>(E106/F106)*100</f>
        <v>55.932203389830505</v>
      </c>
      <c r="I106" s="3"/>
      <c r="J106" s="3">
        <f>D106+E106</f>
        <v>35</v>
      </c>
      <c r="K106" s="6">
        <f>(E106/J106)*100</f>
        <v>94.285714285714278</v>
      </c>
    </row>
    <row r="107" spans="2:11">
      <c r="B107" s="2" t="s">
        <v>6</v>
      </c>
      <c r="C107" s="3">
        <v>45</v>
      </c>
      <c r="D107" s="3">
        <v>1</v>
      </c>
      <c r="E107" s="3">
        <v>28</v>
      </c>
      <c r="F107" s="3">
        <f>C107+E107</f>
        <v>73</v>
      </c>
      <c r="G107" s="3">
        <f>SUM(C107:E107)</f>
        <v>74</v>
      </c>
      <c r="H107" s="6">
        <f t="shared" ref="H107" si="4">(E107/F107)*100</f>
        <v>38.356164383561641</v>
      </c>
      <c r="I107" s="3"/>
      <c r="J107" s="3">
        <f>D107+E107</f>
        <v>29</v>
      </c>
      <c r="K107" s="6">
        <f>(E107/J107)*100</f>
        <v>96.551724137931032</v>
      </c>
    </row>
    <row r="108" spans="2:11">
      <c r="B108" s="2" t="s">
        <v>7</v>
      </c>
      <c r="C108" s="3">
        <v>40</v>
      </c>
      <c r="D108" s="3">
        <v>1</v>
      </c>
      <c r="E108" s="3">
        <v>39</v>
      </c>
      <c r="F108" s="3">
        <f>C108+E108</f>
        <v>79</v>
      </c>
      <c r="G108" s="3">
        <f>SUM(C108:E108)</f>
        <v>80</v>
      </c>
      <c r="H108" s="6">
        <f>(E108/F108)*100</f>
        <v>49.367088607594937</v>
      </c>
      <c r="I108" s="3"/>
      <c r="J108" s="3">
        <f>D108+E108</f>
        <v>40</v>
      </c>
      <c r="K108" s="6">
        <f>(E108/J108)*100</f>
        <v>97.5</v>
      </c>
    </row>
    <row r="109" spans="2:11">
      <c r="B109" s="3"/>
      <c r="C109" s="3"/>
      <c r="D109" s="3"/>
      <c r="E109" s="3"/>
      <c r="F109" s="3" t="s">
        <v>49</v>
      </c>
      <c r="G109" s="3"/>
      <c r="H109" s="6">
        <f>AVERAGE(H106:H108)</f>
        <v>47.885152126995685</v>
      </c>
      <c r="I109" s="3"/>
      <c r="J109" s="9"/>
      <c r="K109" s="15">
        <f>AVERAGE(K106:K108)</f>
        <v>96.112479474548437</v>
      </c>
    </row>
    <row r="110" spans="2:11">
      <c r="B110" s="2" t="s">
        <v>8</v>
      </c>
      <c r="C110" s="3">
        <v>45</v>
      </c>
      <c r="D110" s="3">
        <v>0</v>
      </c>
      <c r="E110" s="3">
        <v>38</v>
      </c>
      <c r="F110" s="3">
        <f>C110+E110</f>
        <v>83</v>
      </c>
      <c r="G110" s="3">
        <f>SUM(C110:E110)</f>
        <v>83</v>
      </c>
      <c r="H110" s="6">
        <f>(E110/F110)*100</f>
        <v>45.783132530120483</v>
      </c>
      <c r="I110" s="3"/>
      <c r="J110" s="3">
        <f>D110+E110</f>
        <v>38</v>
      </c>
      <c r="K110" s="6">
        <f>(E110/J110)*100</f>
        <v>100</v>
      </c>
    </row>
    <row r="111" spans="2:11">
      <c r="B111" s="2" t="s">
        <v>9</v>
      </c>
      <c r="C111" s="3">
        <v>33</v>
      </c>
      <c r="D111" s="3">
        <v>2</v>
      </c>
      <c r="E111" s="3">
        <v>34</v>
      </c>
      <c r="F111" s="3">
        <f>C111+E111</f>
        <v>67</v>
      </c>
      <c r="G111" s="3">
        <f>SUM(C111:E111)</f>
        <v>69</v>
      </c>
      <c r="H111" s="6">
        <f t="shared" ref="H111:H112" si="5">(E111/F111)*100</f>
        <v>50.746268656716417</v>
      </c>
      <c r="I111" s="3"/>
      <c r="J111" s="3">
        <f>D111+E111</f>
        <v>36</v>
      </c>
      <c r="K111" s="6">
        <f>(E111/J111)*100</f>
        <v>94.444444444444443</v>
      </c>
    </row>
    <row r="112" spans="2:11">
      <c r="B112" s="2" t="s">
        <v>10</v>
      </c>
      <c r="C112" s="3">
        <v>28</v>
      </c>
      <c r="D112" s="3">
        <v>3</v>
      </c>
      <c r="E112" s="3">
        <v>33</v>
      </c>
      <c r="F112" s="3">
        <f>C112+E112</f>
        <v>61</v>
      </c>
      <c r="G112" s="3">
        <f>SUM(C112:E112)</f>
        <v>64</v>
      </c>
      <c r="H112" s="6">
        <f t="shared" si="5"/>
        <v>54.098360655737707</v>
      </c>
      <c r="I112" s="3"/>
      <c r="J112" s="3">
        <f>D112+E112</f>
        <v>36</v>
      </c>
      <c r="K112" s="6">
        <f>(E112/J112)*100</f>
        <v>91.666666666666657</v>
      </c>
    </row>
    <row r="113" spans="2:11">
      <c r="B113" s="2" t="s">
        <v>14</v>
      </c>
      <c r="C113" s="3"/>
      <c r="D113" s="3"/>
      <c r="E113" s="3"/>
      <c r="F113" s="3" t="s">
        <v>49</v>
      </c>
      <c r="G113" s="3"/>
      <c r="H113" s="15">
        <f>AVERAGE(H110:H112)</f>
        <v>50.209253947524871</v>
      </c>
      <c r="I113" s="14"/>
      <c r="J113" s="15">
        <f>AVERAGE(J110:J112)</f>
        <v>36.666666666666664</v>
      </c>
      <c r="K113" s="15">
        <f>AVERAGE(K110:K112)</f>
        <v>95.370370370370367</v>
      </c>
    </row>
    <row r="114" spans="2:11">
      <c r="B114" s="3"/>
      <c r="C114" s="3"/>
      <c r="D114" s="3"/>
      <c r="E114" s="3"/>
      <c r="F114" s="14">
        <f>SUM(F107:F112)</f>
        <v>363</v>
      </c>
      <c r="G114" s="3" t="s">
        <v>49</v>
      </c>
      <c r="H114" s="13">
        <f>(H109+H113)/2</f>
        <v>49.047203037260275</v>
      </c>
      <c r="I114" s="14"/>
      <c r="J114" s="14">
        <f>SUM(J106:J112)</f>
        <v>214</v>
      </c>
      <c r="K114" s="13">
        <f>(K109+K113)/2</f>
        <v>95.741424922459402</v>
      </c>
    </row>
    <row r="115" spans="2:11">
      <c r="B115" s="3"/>
      <c r="C115" s="3"/>
      <c r="D115" s="3"/>
      <c r="E115" s="3"/>
      <c r="F115" s="3"/>
      <c r="G115" s="3" t="s">
        <v>52</v>
      </c>
      <c r="H115" s="13">
        <f>H109</f>
        <v>47.885152126995685</v>
      </c>
      <c r="I115" s="14"/>
      <c r="J115" s="14"/>
      <c r="K115" s="13">
        <f>K109</f>
        <v>96.112479474548437</v>
      </c>
    </row>
    <row r="116" spans="2:11">
      <c r="B116" s="3"/>
      <c r="C116" s="3"/>
      <c r="D116" s="3"/>
      <c r="E116" s="3"/>
      <c r="F116" s="3"/>
      <c r="G116" s="3" t="s">
        <v>53</v>
      </c>
      <c r="H116" s="13">
        <f>H113</f>
        <v>50.209253947524871</v>
      </c>
      <c r="I116" s="14"/>
      <c r="J116" s="14"/>
      <c r="K116" s="13">
        <f>K113</f>
        <v>95.370370370370367</v>
      </c>
    </row>
    <row r="117" spans="2:11">
      <c r="B117" s="3"/>
      <c r="C117" s="3"/>
      <c r="D117" s="3"/>
      <c r="E117" s="3"/>
      <c r="F117" s="3" t="s">
        <v>49</v>
      </c>
      <c r="G117" s="3"/>
      <c r="H117" s="15">
        <f>AVERAGE(H115:H116)</f>
        <v>49.047203037260275</v>
      </c>
      <c r="I117" s="14"/>
      <c r="J117" s="14"/>
      <c r="K117" s="15">
        <f>AVERAGE(K115:K116)</f>
        <v>95.741424922459402</v>
      </c>
    </row>
    <row r="118" spans="2:11">
      <c r="B118" s="3"/>
      <c r="C118" s="3"/>
      <c r="D118" s="3"/>
      <c r="E118" s="3"/>
      <c r="F118" s="3" t="s">
        <v>50</v>
      </c>
      <c r="G118" s="3"/>
      <c r="H118" s="6">
        <f>STDEV(H115:H116)</f>
        <v>1.6433881574641882</v>
      </c>
      <c r="I118" s="3"/>
      <c r="J118" s="3"/>
      <c r="K118" s="6">
        <f>STDEV(K115:K116)</f>
        <v>0.52475037994458729</v>
      </c>
    </row>
    <row r="119" spans="2:11">
      <c r="B119" s="3"/>
      <c r="C119" s="3"/>
      <c r="D119" s="3"/>
      <c r="E119" s="3"/>
      <c r="F119" s="3" t="s">
        <v>51</v>
      </c>
      <c r="G119" s="3"/>
      <c r="H119" s="8">
        <v>2</v>
      </c>
      <c r="I119" s="3"/>
      <c r="J119" s="3"/>
      <c r="K119" s="8">
        <v>2</v>
      </c>
    </row>
    <row r="120" spans="2:11">
      <c r="B120" s="3"/>
      <c r="C120" s="3"/>
      <c r="D120" s="3"/>
      <c r="E120" s="3"/>
      <c r="F120" s="3" t="s">
        <v>48</v>
      </c>
      <c r="G120" s="3"/>
      <c r="H120" s="7">
        <f>H118/SQRT(2)</f>
        <v>1.1620509102645931</v>
      </c>
      <c r="I120" s="3"/>
      <c r="J120" s="3"/>
      <c r="K120" s="7">
        <f>K118/SQRT(2)</f>
        <v>0.37105455208903493</v>
      </c>
    </row>
    <row r="121" spans="2:11"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2:11"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2:11">
      <c r="B123" s="24" t="s">
        <v>60</v>
      </c>
      <c r="C123" s="3"/>
      <c r="D123" s="3"/>
      <c r="E123" s="3"/>
      <c r="F123" s="3"/>
      <c r="G123" s="3"/>
      <c r="H123" s="3"/>
      <c r="I123" s="3"/>
      <c r="J123" s="3"/>
      <c r="K123" s="3"/>
    </row>
    <row r="124" spans="2:11">
      <c r="B124" s="12" t="s">
        <v>11</v>
      </c>
      <c r="C124" s="1" t="s">
        <v>1</v>
      </c>
      <c r="D124" s="1" t="s">
        <v>2</v>
      </c>
      <c r="E124" s="1" t="s">
        <v>3</v>
      </c>
      <c r="F124" s="1"/>
      <c r="G124" s="1"/>
      <c r="H124" s="1"/>
      <c r="I124" s="1"/>
      <c r="J124" s="1"/>
      <c r="K124" s="10" t="s">
        <v>23</v>
      </c>
    </row>
    <row r="125" spans="2:11">
      <c r="B125" s="2" t="s">
        <v>5</v>
      </c>
      <c r="C125" s="3">
        <v>24</v>
      </c>
      <c r="D125" s="3">
        <v>5</v>
      </c>
      <c r="E125" s="3">
        <v>30</v>
      </c>
      <c r="F125" s="3">
        <f t="shared" ref="F125:F127" si="6">C125+E125</f>
        <v>54</v>
      </c>
      <c r="G125" s="3">
        <f>SUM(C125:E125)</f>
        <v>59</v>
      </c>
      <c r="H125" s="6">
        <f t="shared" ref="H125:H127" si="7">(E125/F125)*100</f>
        <v>55.555555555555557</v>
      </c>
      <c r="I125" s="3"/>
      <c r="J125" s="3">
        <f>D125+E125</f>
        <v>35</v>
      </c>
      <c r="K125" s="6">
        <f>(E125/J125)*100</f>
        <v>85.714285714285708</v>
      </c>
    </row>
    <row r="126" spans="2:11">
      <c r="B126" s="2" t="s">
        <v>6</v>
      </c>
      <c r="C126" s="3">
        <v>30</v>
      </c>
      <c r="D126" s="3">
        <v>9</v>
      </c>
      <c r="E126" s="3">
        <v>29</v>
      </c>
      <c r="F126" s="3">
        <f t="shared" si="6"/>
        <v>59</v>
      </c>
      <c r="G126" s="3">
        <f>SUM(C126:E126)</f>
        <v>68</v>
      </c>
      <c r="H126" s="6">
        <f t="shared" si="7"/>
        <v>49.152542372881356</v>
      </c>
      <c r="I126" s="3"/>
      <c r="J126" s="3">
        <f>D126+E126</f>
        <v>38</v>
      </c>
      <c r="K126" s="6">
        <f t="shared" ref="K126" si="8">(E126/J126)*100</f>
        <v>76.31578947368422</v>
      </c>
    </row>
    <row r="127" spans="2:11">
      <c r="B127" s="2" t="s">
        <v>7</v>
      </c>
      <c r="C127" s="3">
        <v>24</v>
      </c>
      <c r="D127" s="3">
        <v>11</v>
      </c>
      <c r="E127" s="3">
        <v>27</v>
      </c>
      <c r="F127" s="3">
        <f t="shared" si="6"/>
        <v>51</v>
      </c>
      <c r="G127" s="3">
        <f>SUM(C127:E127)</f>
        <v>62</v>
      </c>
      <c r="H127" s="6">
        <f t="shared" si="7"/>
        <v>52.941176470588239</v>
      </c>
      <c r="I127" s="3"/>
      <c r="J127" s="3">
        <f>D127+E127</f>
        <v>38</v>
      </c>
      <c r="K127" s="6">
        <f>(E127/J127)*100</f>
        <v>71.05263157894737</v>
      </c>
    </row>
    <row r="128" spans="2:11">
      <c r="B128" s="3"/>
      <c r="C128" s="3"/>
      <c r="D128" s="3"/>
      <c r="E128" s="3"/>
      <c r="F128" s="3" t="s">
        <v>49</v>
      </c>
      <c r="G128" s="3"/>
      <c r="H128" s="15">
        <f>AVERAGE(H125:H127)</f>
        <v>52.549758133008389</v>
      </c>
      <c r="I128" s="3"/>
      <c r="J128" s="9"/>
      <c r="K128" s="15">
        <f>AVERAGE(K125:K127)</f>
        <v>77.694235588972433</v>
      </c>
    </row>
    <row r="129" spans="2:11">
      <c r="B129" s="2" t="s">
        <v>12</v>
      </c>
      <c r="C129" s="3">
        <v>27</v>
      </c>
      <c r="D129" s="3">
        <v>6</v>
      </c>
      <c r="E129" s="3">
        <v>60</v>
      </c>
      <c r="F129" s="3">
        <f>C129+E129</f>
        <v>87</v>
      </c>
      <c r="G129" s="3">
        <f>SUM(C129:E129)</f>
        <v>93</v>
      </c>
      <c r="H129" s="15">
        <f>(E129/F129)*100</f>
        <v>68.965517241379317</v>
      </c>
      <c r="I129" s="3"/>
      <c r="J129" s="3">
        <f>D129+E129</f>
        <v>66</v>
      </c>
      <c r="K129" s="15">
        <f>(E129/J129)*100</f>
        <v>90.909090909090907</v>
      </c>
    </row>
    <row r="130" spans="2:11">
      <c r="B130" s="2" t="s">
        <v>13</v>
      </c>
      <c r="C130" s="3">
        <v>51</v>
      </c>
      <c r="D130" s="3">
        <v>12</v>
      </c>
      <c r="E130" s="3">
        <v>48</v>
      </c>
      <c r="F130" s="3">
        <f>C130+E130</f>
        <v>99</v>
      </c>
      <c r="G130" s="3">
        <f>SUM(C130:E130)</f>
        <v>111</v>
      </c>
      <c r="H130" s="15">
        <f>(E130/F130)*100</f>
        <v>48.484848484848484</v>
      </c>
      <c r="I130" s="3"/>
      <c r="J130" s="3">
        <f>D130+E130</f>
        <v>60</v>
      </c>
      <c r="K130" s="15">
        <f>(E130/J130)*100</f>
        <v>80</v>
      </c>
    </row>
    <row r="131" spans="2:11">
      <c r="B131" s="3"/>
      <c r="C131" s="3"/>
      <c r="D131" s="3"/>
      <c r="E131" s="3"/>
      <c r="F131" s="3" t="s">
        <v>49</v>
      </c>
      <c r="G131" s="3"/>
      <c r="H131" s="15">
        <f>AVERAGE(H129:H130)</f>
        <v>58.725182863113901</v>
      </c>
      <c r="I131" s="3"/>
      <c r="J131" s="9"/>
      <c r="K131" s="15">
        <f>AVERAGE(K129:K130)</f>
        <v>85.454545454545453</v>
      </c>
    </row>
    <row r="132" spans="2:11">
      <c r="B132" s="2" t="s">
        <v>8</v>
      </c>
      <c r="C132" s="3">
        <v>38</v>
      </c>
      <c r="D132" s="3">
        <v>12</v>
      </c>
      <c r="E132" s="3">
        <v>54</v>
      </c>
      <c r="F132" s="3">
        <f>C132+E132</f>
        <v>92</v>
      </c>
      <c r="G132" s="3">
        <f>SUM(C132:E132)</f>
        <v>104</v>
      </c>
      <c r="H132" s="15">
        <f>(E132/F132)*100</f>
        <v>58.695652173913047</v>
      </c>
      <c r="I132" s="3"/>
      <c r="J132" s="3">
        <f>D132+E132</f>
        <v>66</v>
      </c>
      <c r="K132" s="15">
        <f>(E132/J132)*100</f>
        <v>81.818181818181827</v>
      </c>
    </row>
    <row r="133" spans="2:11">
      <c r="B133" s="2" t="s">
        <v>9</v>
      </c>
      <c r="C133" s="3">
        <v>51</v>
      </c>
      <c r="D133" s="3">
        <v>7</v>
      </c>
      <c r="E133" s="3">
        <v>57</v>
      </c>
      <c r="F133" s="3">
        <f>C133+E133</f>
        <v>108</v>
      </c>
      <c r="G133" s="3">
        <f>SUM(C133:E133)</f>
        <v>115</v>
      </c>
      <c r="H133" s="15">
        <f>(E133/F133)*100</f>
        <v>52.777777777777779</v>
      </c>
      <c r="I133" s="3"/>
      <c r="J133" s="3">
        <f>D133+E133</f>
        <v>64</v>
      </c>
      <c r="K133" s="15">
        <f>(E133/J133)*100</f>
        <v>89.0625</v>
      </c>
    </row>
    <row r="134" spans="2:11">
      <c r="B134" s="2" t="s">
        <v>10</v>
      </c>
      <c r="C134" s="3">
        <v>57</v>
      </c>
      <c r="D134" s="3">
        <v>6</v>
      </c>
      <c r="E134" s="3">
        <v>58</v>
      </c>
      <c r="F134" s="3">
        <f>C134+E134</f>
        <v>115</v>
      </c>
      <c r="G134" s="3">
        <f>SUM(C134:E134)</f>
        <v>121</v>
      </c>
      <c r="H134" s="15">
        <f>(E134/F134)*100</f>
        <v>50.434782608695649</v>
      </c>
      <c r="I134" s="3"/>
      <c r="J134" s="3">
        <f>D134+E134</f>
        <v>64</v>
      </c>
      <c r="K134" s="15">
        <f>(E134/J134)*100</f>
        <v>90.625</v>
      </c>
    </row>
    <row r="135" spans="2:11">
      <c r="B135" s="2" t="s">
        <v>14</v>
      </c>
      <c r="C135" s="3"/>
      <c r="D135" s="3"/>
      <c r="E135" s="3"/>
      <c r="F135" s="3" t="s">
        <v>49</v>
      </c>
      <c r="G135" s="3"/>
      <c r="H135" s="15">
        <f>AVERAGE(H133:H134)</f>
        <v>51.606280193236714</v>
      </c>
      <c r="I135" s="3"/>
      <c r="J135" s="15">
        <f>AVERAGE(J132:J134)</f>
        <v>64.666666666666671</v>
      </c>
      <c r="K135" s="15">
        <f>AVERAGE(K132:K134)</f>
        <v>87.168560606060609</v>
      </c>
    </row>
    <row r="136" spans="2:11">
      <c r="B136" s="3"/>
      <c r="C136" s="3"/>
      <c r="D136" s="3"/>
      <c r="E136" s="3"/>
      <c r="F136" s="14">
        <f>SUM(F125:F134)</f>
        <v>665</v>
      </c>
      <c r="G136" s="3" t="s">
        <v>52</v>
      </c>
      <c r="H136" s="13">
        <f>H128</f>
        <v>52.549758133008389</v>
      </c>
      <c r="I136" s="3"/>
      <c r="J136" s="14">
        <f>SUM(J125:J134)</f>
        <v>431</v>
      </c>
      <c r="K136" s="13">
        <f>K128</f>
        <v>77.694235588972433</v>
      </c>
    </row>
    <row r="137" spans="2:11">
      <c r="G137" s="3" t="s">
        <v>53</v>
      </c>
      <c r="H137" s="17">
        <f>H131</f>
        <v>58.725182863113901</v>
      </c>
      <c r="K137" s="17">
        <f>K131</f>
        <v>85.454545454545453</v>
      </c>
    </row>
    <row r="138" spans="2:11">
      <c r="G138" t="s">
        <v>54</v>
      </c>
      <c r="H138" s="13">
        <f>H135</f>
        <v>51.606280193236714</v>
      </c>
      <c r="K138" s="13">
        <f>K135</f>
        <v>87.168560606060609</v>
      </c>
    </row>
    <row r="139" spans="2:11">
      <c r="F139" s="3" t="s">
        <v>49</v>
      </c>
      <c r="H139" s="15">
        <f>AVERAGE(H136:H138)</f>
        <v>54.293740396452996</v>
      </c>
      <c r="K139" s="15">
        <f>AVERAGE(K136:K138)</f>
        <v>83.439113883192832</v>
      </c>
    </row>
    <row r="140" spans="2:11">
      <c r="F140" s="3" t="s">
        <v>50</v>
      </c>
      <c r="G140" s="3"/>
      <c r="H140" s="6">
        <f>STDEV(H136:H138)</f>
        <v>3.8666263599167658</v>
      </c>
      <c r="K140" s="6">
        <f>STDEV(K136:K138)</f>
        <v>5.048483133225206</v>
      </c>
    </row>
    <row r="141" spans="2:11">
      <c r="F141" s="3" t="s">
        <v>51</v>
      </c>
      <c r="H141" s="8">
        <v>3</v>
      </c>
      <c r="K141" s="8">
        <v>3</v>
      </c>
    </row>
    <row r="142" spans="2:11">
      <c r="F142" s="3" t="s">
        <v>48</v>
      </c>
      <c r="H142" s="7">
        <f>H140/SQRT(3)</f>
        <v>2.2323977697536477</v>
      </c>
      <c r="K142" s="7">
        <f>K140/SQRT(3)</f>
        <v>2.9147430959668581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6"/>
  <sheetViews>
    <sheetView topLeftCell="A27" zoomScale="98" zoomScaleNormal="98" workbookViewId="0">
      <selection activeCell="Q61" sqref="Q61"/>
    </sheetView>
  </sheetViews>
  <sheetFormatPr baseColWidth="10" defaultColWidth="11.5703125" defaultRowHeight="20"/>
  <cols>
    <col min="4" max="4" width="15.28515625" customWidth="1"/>
    <col min="7" max="7" width="13.7109375" customWidth="1"/>
    <col min="8" max="8" width="15.42578125" customWidth="1"/>
    <col min="9" max="9" width="16.140625" customWidth="1"/>
    <col min="10" max="10" width="16" customWidth="1"/>
    <col min="11" max="11" width="11.140625" customWidth="1"/>
    <col min="14" max="14" width="13.140625" customWidth="1"/>
    <col min="15" max="15" width="15" customWidth="1"/>
    <col min="16" max="16" width="13.7109375" customWidth="1"/>
  </cols>
  <sheetData>
    <row r="1" spans="1:16">
      <c r="A1" s="16" t="s">
        <v>25</v>
      </c>
      <c r="B1" s="26" t="s">
        <v>16</v>
      </c>
      <c r="C1" s="26" t="s">
        <v>28</v>
      </c>
      <c r="D1" s="26" t="s">
        <v>29</v>
      </c>
      <c r="E1" s="27" t="s">
        <v>22</v>
      </c>
      <c r="F1" s="27" t="s">
        <v>37</v>
      </c>
      <c r="G1" s="28" t="s">
        <v>21</v>
      </c>
      <c r="H1" s="26"/>
      <c r="I1" s="28" t="s">
        <v>24</v>
      </c>
      <c r="J1" s="28" t="s">
        <v>23</v>
      </c>
      <c r="K1" s="28"/>
      <c r="L1" s="26"/>
      <c r="M1" s="26" t="s">
        <v>43</v>
      </c>
      <c r="N1" s="26" t="s">
        <v>36</v>
      </c>
      <c r="O1" s="26" t="s">
        <v>28</v>
      </c>
      <c r="P1" s="28" t="s">
        <v>38</v>
      </c>
    </row>
    <row r="2" spans="1:16">
      <c r="A2" s="24" t="s">
        <v>30</v>
      </c>
      <c r="B2" s="19">
        <v>73</v>
      </c>
      <c r="C2" s="19">
        <v>3</v>
      </c>
      <c r="D2" s="19">
        <v>8</v>
      </c>
      <c r="E2" s="19">
        <f>B2+D2</f>
        <v>81</v>
      </c>
      <c r="F2" s="19">
        <f>SUM(B2:D2)</f>
        <v>84</v>
      </c>
      <c r="G2" s="22">
        <f>(D2/E2)*100</f>
        <v>9.8765432098765427</v>
      </c>
      <c r="H2" s="19"/>
      <c r="I2" s="21">
        <f>C2+D2</f>
        <v>11</v>
      </c>
      <c r="J2" s="22">
        <f>(D2/I2)*100</f>
        <v>72.727272727272734</v>
      </c>
      <c r="K2" s="22"/>
      <c r="L2" s="19"/>
      <c r="M2" s="19"/>
      <c r="N2" s="18">
        <f>(B2/F2)*100</f>
        <v>86.904761904761912</v>
      </c>
      <c r="O2" s="18">
        <f>(C2/F2)*100</f>
        <v>3.5714285714285712</v>
      </c>
      <c r="P2" s="18">
        <f>(D2/F2)*100</f>
        <v>9.5238095238095237</v>
      </c>
    </row>
    <row r="3" spans="1:16">
      <c r="A3" s="24"/>
      <c r="B3" s="19">
        <v>50</v>
      </c>
      <c r="C3" s="19">
        <v>17</v>
      </c>
      <c r="D3" s="19">
        <v>34</v>
      </c>
      <c r="E3" s="19">
        <f t="shared" ref="E3" si="0">B3+D3</f>
        <v>84</v>
      </c>
      <c r="F3" s="19">
        <f>SUM(B3:D3)</f>
        <v>101</v>
      </c>
      <c r="G3" s="22">
        <f>(D3/E3)*100</f>
        <v>40.476190476190474</v>
      </c>
      <c r="H3" s="19"/>
      <c r="I3" s="21">
        <f>C3+D3</f>
        <v>51</v>
      </c>
      <c r="J3" s="22">
        <f>(D3/I3)*100</f>
        <v>66.666666666666657</v>
      </c>
      <c r="K3" s="22"/>
      <c r="L3" s="19"/>
      <c r="M3" s="19"/>
      <c r="N3" s="18">
        <f>(B3/F3)*100</f>
        <v>49.504950495049506</v>
      </c>
      <c r="O3" s="18">
        <f>(C3/F3)*100</f>
        <v>16.831683168316832</v>
      </c>
      <c r="P3" s="18">
        <f>(D3/F3)*100</f>
        <v>33.663366336633665</v>
      </c>
    </row>
    <row r="4" spans="1:16">
      <c r="A4" s="19"/>
      <c r="B4" s="19"/>
      <c r="C4" s="19"/>
      <c r="D4" s="19"/>
      <c r="E4" s="19"/>
      <c r="F4" s="19"/>
      <c r="G4" s="22">
        <f>AVERAGE(G2:G3)</f>
        <v>25.176366843033509</v>
      </c>
      <c r="H4" s="19"/>
      <c r="I4" s="21"/>
      <c r="J4" s="22">
        <f>AVERAGE(J2:J3)</f>
        <v>69.696969696969688</v>
      </c>
      <c r="K4" s="22"/>
      <c r="L4" s="19"/>
      <c r="M4" s="19"/>
      <c r="N4" s="22">
        <f>AVERAGE(N2:N3)</f>
        <v>68.204856199905706</v>
      </c>
      <c r="O4" s="22">
        <f>AVERAGE(O2:O3)</f>
        <v>10.201555869872703</v>
      </c>
      <c r="P4" s="22">
        <f>AVERAGE(P2:P3)</f>
        <v>21.593587930221595</v>
      </c>
    </row>
    <row r="5" spans="1:16">
      <c r="A5" s="24" t="s">
        <v>31</v>
      </c>
      <c r="B5" s="19">
        <v>53</v>
      </c>
      <c r="C5" s="19">
        <v>38</v>
      </c>
      <c r="D5" s="19">
        <v>37</v>
      </c>
      <c r="E5" s="19">
        <f>B5+D5</f>
        <v>90</v>
      </c>
      <c r="F5" s="19">
        <f>SUM(B5:D5)</f>
        <v>128</v>
      </c>
      <c r="G5" s="22">
        <f>(D5/E5)*100</f>
        <v>41.111111111111107</v>
      </c>
      <c r="H5" s="19"/>
      <c r="I5" s="21">
        <f>C5+D5</f>
        <v>75</v>
      </c>
      <c r="J5" s="22">
        <f>(D5/I5)*100</f>
        <v>49.333333333333336</v>
      </c>
      <c r="K5" s="22"/>
      <c r="L5" s="19"/>
      <c r="M5" s="19"/>
      <c r="N5" s="18">
        <f>(B5/F5)*100</f>
        <v>41.40625</v>
      </c>
      <c r="O5" s="18">
        <f>(C5/F5)*100</f>
        <v>29.6875</v>
      </c>
      <c r="P5" s="18">
        <f>(D5/F5)*100</f>
        <v>28.90625</v>
      </c>
    </row>
    <row r="6" spans="1:16">
      <c r="A6" s="24"/>
      <c r="B6" s="19">
        <v>69</v>
      </c>
      <c r="C6" s="19">
        <v>9</v>
      </c>
      <c r="D6" s="19">
        <v>1</v>
      </c>
      <c r="E6" s="19">
        <f>B6+D6</f>
        <v>70</v>
      </c>
      <c r="F6" s="19">
        <f>SUM(B6:D6)</f>
        <v>79</v>
      </c>
      <c r="G6" s="22">
        <f>(D6/E6)*100</f>
        <v>1.4285714285714286</v>
      </c>
      <c r="H6" s="19"/>
      <c r="I6" s="21">
        <f>C6+D6</f>
        <v>10</v>
      </c>
      <c r="J6" s="22">
        <f>(D6/I6)*100</f>
        <v>10</v>
      </c>
      <c r="K6" s="22"/>
      <c r="L6" s="19"/>
      <c r="M6" s="19"/>
      <c r="N6" s="18">
        <f>(B6/F6)*100</f>
        <v>87.341772151898738</v>
      </c>
      <c r="O6" s="18">
        <f>(C6/F6)*100</f>
        <v>11.39240506329114</v>
      </c>
      <c r="P6" s="18">
        <f>(D6/F6)*100</f>
        <v>1.2658227848101267</v>
      </c>
    </row>
    <row r="7" spans="1:16">
      <c r="A7" s="24"/>
      <c r="B7" s="19">
        <v>69</v>
      </c>
      <c r="C7" s="19">
        <v>10</v>
      </c>
      <c r="D7" s="19">
        <v>1</v>
      </c>
      <c r="E7" s="19">
        <f>B7+D7</f>
        <v>70</v>
      </c>
      <c r="F7" s="19">
        <f>SUM(B7:D7)</f>
        <v>80</v>
      </c>
      <c r="G7" s="22">
        <f>(D7/E7)*100</f>
        <v>1.4285714285714286</v>
      </c>
      <c r="H7" s="19"/>
      <c r="I7" s="21">
        <f>C7+D7</f>
        <v>11</v>
      </c>
      <c r="J7" s="22">
        <f>(D7/I7)*100</f>
        <v>9.0909090909090917</v>
      </c>
      <c r="K7" s="22"/>
      <c r="L7" s="19"/>
      <c r="M7" s="19"/>
      <c r="N7" s="18">
        <f>(B7/F7)*100</f>
        <v>86.25</v>
      </c>
      <c r="O7" s="18">
        <f>(C7/F7)*100</f>
        <v>12.5</v>
      </c>
      <c r="P7" s="18">
        <f>(D7/F7)*100</f>
        <v>1.25</v>
      </c>
    </row>
    <row r="8" spans="1:16">
      <c r="A8" s="19"/>
      <c r="B8" s="19"/>
      <c r="C8" s="19"/>
      <c r="D8" s="19"/>
      <c r="E8" s="19"/>
      <c r="F8" s="19"/>
      <c r="G8" s="22">
        <f>AVERAGE(G5:G7)</f>
        <v>14.656084656084657</v>
      </c>
      <c r="H8" s="19"/>
      <c r="I8" s="21"/>
      <c r="J8" s="22">
        <f>AVERAGE(J5:J7)</f>
        <v>22.808080808080806</v>
      </c>
      <c r="K8" s="22"/>
      <c r="L8" s="19"/>
      <c r="M8" s="19"/>
      <c r="N8" s="22">
        <f>AVERAGE(N5:N7)</f>
        <v>71.666007383966246</v>
      </c>
      <c r="O8" s="22">
        <f>AVERAGE(O5:O7)</f>
        <v>17.859968354430379</v>
      </c>
      <c r="P8" s="22">
        <f>AVERAGE(P5:P7)</f>
        <v>10.474024261603375</v>
      </c>
    </row>
    <row r="9" spans="1:16">
      <c r="A9" s="24" t="s">
        <v>32</v>
      </c>
      <c r="B9" s="25">
        <v>77</v>
      </c>
      <c r="C9" s="19">
        <v>8</v>
      </c>
      <c r="D9" s="19">
        <v>6</v>
      </c>
      <c r="E9" s="19">
        <f>B9+D9</f>
        <v>83</v>
      </c>
      <c r="F9" s="19">
        <f>SUM(B9:D9)</f>
        <v>91</v>
      </c>
      <c r="G9" s="22">
        <f>(D9/E9)*100</f>
        <v>7.2289156626506017</v>
      </c>
      <c r="H9" s="19"/>
      <c r="I9" s="21">
        <f>C9+D9</f>
        <v>14</v>
      </c>
      <c r="J9" s="22">
        <f>(D9/I9)*100</f>
        <v>42.857142857142854</v>
      </c>
      <c r="K9" s="22"/>
      <c r="L9" s="19"/>
      <c r="M9" s="19"/>
      <c r="N9" s="18">
        <f>(B9/F9)*100</f>
        <v>84.615384615384613</v>
      </c>
      <c r="O9" s="18">
        <f>(C9/F9)*100</f>
        <v>8.791208791208792</v>
      </c>
      <c r="P9" s="18">
        <f>(D9/F9)*100</f>
        <v>6.593406593406594</v>
      </c>
    </row>
    <row r="10" spans="1:16">
      <c r="A10" s="19"/>
      <c r="B10" s="25">
        <v>42</v>
      </c>
      <c r="C10" s="19">
        <v>5</v>
      </c>
      <c r="D10" s="19">
        <v>4</v>
      </c>
      <c r="E10" s="19">
        <f>B10+D10</f>
        <v>46</v>
      </c>
      <c r="F10" s="19">
        <f>SUM(B10:D10)</f>
        <v>51</v>
      </c>
      <c r="G10" s="22">
        <f>(D10/E10)*100</f>
        <v>8.695652173913043</v>
      </c>
      <c r="H10" s="19"/>
      <c r="I10" s="21">
        <f>C10+D10</f>
        <v>9</v>
      </c>
      <c r="J10" s="22">
        <f>(D10/I10)*100</f>
        <v>44.444444444444443</v>
      </c>
      <c r="K10" s="22"/>
      <c r="L10" s="19"/>
      <c r="M10" s="19"/>
      <c r="N10" s="18">
        <f>(B10/F10)*100</f>
        <v>82.35294117647058</v>
      </c>
      <c r="O10" s="18">
        <f>(C10/F10)*100</f>
        <v>9.8039215686274517</v>
      </c>
      <c r="P10" s="18">
        <f>(D10/F10)*100</f>
        <v>7.8431372549019605</v>
      </c>
    </row>
    <row r="11" spans="1:16">
      <c r="A11" s="19"/>
      <c r="B11" s="25">
        <v>39</v>
      </c>
      <c r="C11" s="19">
        <v>13</v>
      </c>
      <c r="D11" s="19">
        <v>4</v>
      </c>
      <c r="E11" s="19">
        <f>B11+D11</f>
        <v>43</v>
      </c>
      <c r="F11" s="19">
        <f>SUM(B11:D11)</f>
        <v>56</v>
      </c>
      <c r="G11" s="22">
        <f>(D11/E11)*100</f>
        <v>9.3023255813953494</v>
      </c>
      <c r="H11" s="19"/>
      <c r="I11" s="21">
        <f>C11+D11</f>
        <v>17</v>
      </c>
      <c r="J11" s="22">
        <f>(D11/I11)*100</f>
        <v>23.52941176470588</v>
      </c>
      <c r="K11" s="22"/>
      <c r="L11" s="19"/>
      <c r="M11" s="19"/>
      <c r="N11" s="18">
        <f>(B11/F11)*100</f>
        <v>69.642857142857139</v>
      </c>
      <c r="O11" s="18">
        <f>(C11/F11)*100</f>
        <v>23.214285714285715</v>
      </c>
      <c r="P11" s="18">
        <f>(D11/F11)*100</f>
        <v>7.1428571428571423</v>
      </c>
    </row>
    <row r="12" spans="1:16">
      <c r="A12" s="19"/>
      <c r="B12" s="19"/>
      <c r="C12" s="19"/>
      <c r="D12" s="19"/>
      <c r="E12" s="19"/>
      <c r="F12" s="19"/>
      <c r="G12" s="22">
        <f>AVERAGE(G9:G11)</f>
        <v>8.4089644726529986</v>
      </c>
      <c r="H12" s="19"/>
      <c r="I12" s="21">
        <f>AVERAGE(I9:I11)</f>
        <v>13.333333333333334</v>
      </c>
      <c r="J12" s="22">
        <f>AVERAGE(J9:J11)</f>
        <v>36.943666355431056</v>
      </c>
      <c r="K12" s="22"/>
      <c r="L12" s="19"/>
      <c r="M12" s="19"/>
      <c r="N12" s="22">
        <f>AVERAGE(N9:N11)</f>
        <v>78.870394311570777</v>
      </c>
      <c r="O12" s="22">
        <f>AVERAGE(O9:O11)</f>
        <v>13.936472024707319</v>
      </c>
      <c r="P12" s="22">
        <f>AVERAGE(P9:P11)</f>
        <v>7.1931336637218992</v>
      </c>
    </row>
    <row r="13" spans="1:16">
      <c r="A13" s="19"/>
      <c r="B13" s="19"/>
      <c r="C13" s="19"/>
      <c r="D13" s="19"/>
      <c r="E13" s="19">
        <f>SUM(E2:E11)</f>
        <v>567</v>
      </c>
      <c r="F13" s="19">
        <f>SUM(F2:F11)</f>
        <v>670</v>
      </c>
      <c r="G13" s="19"/>
      <c r="H13" s="19"/>
      <c r="I13" s="21">
        <f>SUM(I2:I11)</f>
        <v>198</v>
      </c>
      <c r="J13" s="19"/>
      <c r="K13" s="19"/>
      <c r="L13" s="19"/>
      <c r="M13" s="19" t="s">
        <v>39</v>
      </c>
      <c r="N13" s="19"/>
      <c r="O13" s="19"/>
      <c r="P13" s="19"/>
    </row>
    <row r="14" spans="1:16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 t="s">
        <v>52</v>
      </c>
      <c r="N14" s="18">
        <v>68.204856199905706</v>
      </c>
      <c r="O14" s="18">
        <v>10.201555869872703</v>
      </c>
      <c r="P14" s="18">
        <v>21.593587930221595</v>
      </c>
    </row>
    <row r="15" spans="1:1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 t="s">
        <v>53</v>
      </c>
      <c r="N15" s="18">
        <v>71.666007383966246</v>
      </c>
      <c r="O15" s="18">
        <v>17.859968354430379</v>
      </c>
      <c r="P15" s="18">
        <v>10.474024261603375</v>
      </c>
    </row>
    <row r="16" spans="1:16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 t="s">
        <v>54</v>
      </c>
      <c r="N16" s="18">
        <v>78.870394311570777</v>
      </c>
      <c r="O16" s="18">
        <v>13.936472024707319</v>
      </c>
      <c r="P16" s="18">
        <v>7.1931336637218992</v>
      </c>
    </row>
    <row r="17" spans="1:16">
      <c r="A17" s="24" t="s">
        <v>15</v>
      </c>
      <c r="B17" s="19"/>
      <c r="C17" s="19"/>
      <c r="D17" s="19"/>
      <c r="E17" s="19"/>
      <c r="F17" s="19" t="s">
        <v>55</v>
      </c>
      <c r="G17" s="18">
        <f>(G4+G8+G12)/3</f>
        <v>16.080471990590386</v>
      </c>
      <c r="H17" s="19"/>
      <c r="I17" s="18"/>
      <c r="J17" s="18">
        <f>(J4+J8+J12)/3</f>
        <v>43.14957228682718</v>
      </c>
      <c r="K17" s="18"/>
      <c r="L17" s="19"/>
      <c r="M17" s="19" t="s">
        <v>49</v>
      </c>
      <c r="N17" s="22">
        <f>AVERAGE(N14:N16)</f>
        <v>72.913752631814233</v>
      </c>
      <c r="O17" s="22">
        <f>AVERAGE(O14:O16)</f>
        <v>13.999332083003466</v>
      </c>
      <c r="P17" s="22">
        <f>AVERAGE(P14:P16)</f>
        <v>13.086915285182291</v>
      </c>
    </row>
    <row r="18" spans="1:16">
      <c r="A18" s="19"/>
      <c r="B18" s="19"/>
      <c r="C18" s="19"/>
      <c r="D18" s="19"/>
      <c r="E18" s="19"/>
      <c r="F18" s="19" t="s">
        <v>52</v>
      </c>
      <c r="G18" s="18">
        <f>G4</f>
        <v>25.176366843033509</v>
      </c>
      <c r="H18" s="19"/>
      <c r="I18" s="18"/>
      <c r="J18" s="18">
        <f>J4</f>
        <v>69.696969696969688</v>
      </c>
      <c r="K18" s="18"/>
      <c r="L18" s="19"/>
      <c r="M18" s="19" t="s">
        <v>50</v>
      </c>
      <c r="N18" s="22">
        <f>STDEV(N14:N16)</f>
        <v>5.4411466581494086</v>
      </c>
      <c r="O18" s="22">
        <f>STDEV(O14:O16)</f>
        <v>3.8295931880689329</v>
      </c>
      <c r="P18" s="22">
        <f>STDEV(P14:P16)</f>
        <v>7.5474280649908643</v>
      </c>
    </row>
    <row r="19" spans="1:16">
      <c r="A19" s="19"/>
      <c r="B19" s="19"/>
      <c r="C19" s="19"/>
      <c r="D19" s="19"/>
      <c r="E19" s="19"/>
      <c r="F19" s="19" t="s">
        <v>53</v>
      </c>
      <c r="G19" s="18">
        <f>G8</f>
        <v>14.656084656084657</v>
      </c>
      <c r="H19" s="19"/>
      <c r="I19" s="18"/>
      <c r="J19" s="18">
        <f>J8</f>
        <v>22.808080808080806</v>
      </c>
      <c r="K19" s="18"/>
      <c r="L19" s="19"/>
      <c r="M19" s="19" t="s">
        <v>51</v>
      </c>
      <c r="N19" s="21">
        <v>3</v>
      </c>
      <c r="O19" s="21">
        <v>3</v>
      </c>
      <c r="P19" s="21">
        <v>3</v>
      </c>
    </row>
    <row r="20" spans="1:16">
      <c r="A20" s="19"/>
      <c r="B20" s="19"/>
      <c r="C20" s="19"/>
      <c r="D20" s="19"/>
      <c r="E20" s="19"/>
      <c r="F20" s="19" t="s">
        <v>54</v>
      </c>
      <c r="G20" s="18">
        <f>G12</f>
        <v>8.4089644726529986</v>
      </c>
      <c r="H20" s="19"/>
      <c r="I20" s="19"/>
      <c r="J20" s="18">
        <f>J12</f>
        <v>36.943666355431056</v>
      </c>
      <c r="K20" s="18"/>
      <c r="L20" s="19"/>
      <c r="M20" s="19" t="s">
        <v>48</v>
      </c>
      <c r="N20" s="18">
        <f>N18/SQRT(3)</f>
        <v>3.141447487782794</v>
      </c>
      <c r="O20" s="18">
        <f>O18/SQRT(3)</f>
        <v>2.2110166580183557</v>
      </c>
      <c r="P20" s="18">
        <f>P18/SQRT(3)</f>
        <v>4.3575096250118124</v>
      </c>
    </row>
    <row r="21" spans="1:16">
      <c r="A21" s="24"/>
      <c r="B21" s="19"/>
      <c r="C21" s="19"/>
      <c r="D21" s="19"/>
      <c r="E21" s="19" t="s">
        <v>49</v>
      </c>
      <c r="F21" s="19"/>
      <c r="G21" s="18">
        <f>AVERAGE(G18:G20)</f>
        <v>16.080471990590386</v>
      </c>
      <c r="H21" s="19"/>
      <c r="I21" s="22"/>
      <c r="J21" s="18">
        <f>AVERAGE(J18:J20)</f>
        <v>43.14957228682718</v>
      </c>
      <c r="K21" s="18"/>
      <c r="L21" s="19"/>
      <c r="M21" s="19"/>
      <c r="N21" s="19"/>
      <c r="O21" s="19"/>
      <c r="P21" s="19"/>
    </row>
    <row r="22" spans="1:16">
      <c r="A22" s="24"/>
      <c r="B22" s="19"/>
      <c r="C22" s="19"/>
      <c r="D22" s="19"/>
      <c r="E22" s="19" t="s">
        <v>50</v>
      </c>
      <c r="F22" s="19"/>
      <c r="G22" s="22">
        <f>STDEV(G18:G20)</f>
        <v>8.473966309915669</v>
      </c>
      <c r="H22" s="19"/>
      <c r="I22" s="22"/>
      <c r="J22" s="22">
        <f>STDEV(J18:J20)</f>
        <v>24.052586693132309</v>
      </c>
      <c r="K22" s="22"/>
      <c r="L22" s="19"/>
      <c r="M22" s="19"/>
      <c r="N22" s="19"/>
      <c r="O22" s="19"/>
      <c r="P22" s="19"/>
    </row>
    <row r="23" spans="1:16">
      <c r="A23" s="19"/>
      <c r="B23" s="19"/>
      <c r="C23" s="19"/>
      <c r="D23" s="19"/>
      <c r="E23" s="19" t="s">
        <v>51</v>
      </c>
      <c r="F23" s="19"/>
      <c r="G23" s="21">
        <v>3</v>
      </c>
      <c r="H23" s="19"/>
      <c r="I23" s="21"/>
      <c r="J23" s="21">
        <v>3</v>
      </c>
      <c r="K23" s="21"/>
      <c r="L23" s="19"/>
      <c r="M23" s="19"/>
      <c r="N23" s="19"/>
      <c r="O23" s="19"/>
      <c r="P23" s="19"/>
    </row>
    <row r="24" spans="1:16">
      <c r="A24" s="19"/>
      <c r="B24" s="19"/>
      <c r="C24" s="19"/>
      <c r="D24" s="19"/>
      <c r="E24" s="19" t="s">
        <v>48</v>
      </c>
      <c r="F24" s="19"/>
      <c r="G24" s="18">
        <f>G22/SQRT(3)</f>
        <v>4.8924467301336314</v>
      </c>
      <c r="H24" s="19"/>
      <c r="I24" s="18"/>
      <c r="J24" s="18">
        <f>J22/SQRT(3)</f>
        <v>13.88676740198675</v>
      </c>
      <c r="K24" s="18"/>
      <c r="L24" s="19"/>
      <c r="M24" s="19"/>
      <c r="N24" s="19"/>
      <c r="O24" s="19"/>
      <c r="P24" s="19"/>
    </row>
    <row r="25" spans="1:16">
      <c r="A25" s="24" t="s">
        <v>26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>
      <c r="A26" s="27" t="s">
        <v>11</v>
      </c>
      <c r="B26" s="26" t="s">
        <v>1</v>
      </c>
      <c r="C26" s="26" t="s">
        <v>2</v>
      </c>
      <c r="D26" s="26" t="s">
        <v>3</v>
      </c>
      <c r="E26" s="27" t="s">
        <v>22</v>
      </c>
      <c r="F26" s="27" t="s">
        <v>37</v>
      </c>
      <c r="G26" s="28" t="s">
        <v>21</v>
      </c>
      <c r="H26" s="26"/>
      <c r="I26" s="26"/>
      <c r="J26" s="26"/>
      <c r="K26" s="26"/>
      <c r="L26" s="26"/>
      <c r="M26" s="26"/>
      <c r="N26" s="26" t="s">
        <v>36</v>
      </c>
      <c r="O26" s="26" t="s">
        <v>28</v>
      </c>
      <c r="P26" s="28" t="s">
        <v>38</v>
      </c>
    </row>
    <row r="27" spans="1:16">
      <c r="A27" s="24" t="s">
        <v>12</v>
      </c>
      <c r="B27" s="19">
        <v>27</v>
      </c>
      <c r="C27" s="19">
        <v>6</v>
      </c>
      <c r="D27" s="19">
        <v>60</v>
      </c>
      <c r="E27" s="19">
        <f>B27+D27</f>
        <v>87</v>
      </c>
      <c r="F27" s="19">
        <f>SUM(B27:D27)</f>
        <v>93</v>
      </c>
      <c r="G27" s="22">
        <f>(D27/E27)*100</f>
        <v>68.965517241379317</v>
      </c>
      <c r="H27" s="19"/>
      <c r="I27" s="21">
        <f>C27+D27</f>
        <v>66</v>
      </c>
      <c r="J27" s="22">
        <f>(D27/I27)*100</f>
        <v>90.909090909090907</v>
      </c>
      <c r="K27" s="22"/>
      <c r="L27" s="19"/>
      <c r="M27" s="19"/>
      <c r="N27" s="18">
        <f>(B27/F27)*100</f>
        <v>29.032258064516132</v>
      </c>
      <c r="O27" s="18">
        <f>(C27/F27)*100</f>
        <v>6.4516129032258061</v>
      </c>
      <c r="P27" s="18">
        <f>(D27/F27)*100</f>
        <v>64.516129032258064</v>
      </c>
    </row>
    <row r="28" spans="1:16">
      <c r="A28" s="24" t="s">
        <v>13</v>
      </c>
      <c r="B28" s="19">
        <v>51</v>
      </c>
      <c r="C28" s="19">
        <v>12</v>
      </c>
      <c r="D28" s="19">
        <v>48</v>
      </c>
      <c r="E28" s="19">
        <f>B28+D28</f>
        <v>99</v>
      </c>
      <c r="F28" s="19">
        <f>SUM(B28:D28)</f>
        <v>111</v>
      </c>
      <c r="G28" s="22">
        <f>(D28/E28)*100</f>
        <v>48.484848484848484</v>
      </c>
      <c r="H28" s="19"/>
      <c r="I28" s="21">
        <f>C28+D28</f>
        <v>60</v>
      </c>
      <c r="J28" s="22">
        <f>(D28/I28)*100</f>
        <v>80</v>
      </c>
      <c r="K28" s="22"/>
      <c r="L28" s="19"/>
      <c r="M28" s="19"/>
      <c r="N28" s="18">
        <f>(B28/F28)*100</f>
        <v>45.945945945945951</v>
      </c>
      <c r="O28" s="18">
        <f>(C28/F28)*100</f>
        <v>10.810810810810811</v>
      </c>
      <c r="P28" s="18">
        <f>(D28/F28)*100</f>
        <v>43.243243243243242</v>
      </c>
    </row>
    <row r="29" spans="1:16">
      <c r="A29" s="19"/>
      <c r="B29" s="19"/>
      <c r="C29" s="19"/>
      <c r="D29" s="19"/>
      <c r="E29" s="19" t="s">
        <v>49</v>
      </c>
      <c r="F29" s="19"/>
      <c r="G29" s="22">
        <f>AVERAGE(G27:G28)</f>
        <v>58.725182863113901</v>
      </c>
      <c r="H29" s="19"/>
      <c r="I29" s="21"/>
      <c r="J29" s="22">
        <f>AVERAGE(J27:J28)</f>
        <v>85.454545454545453</v>
      </c>
      <c r="K29" s="22"/>
      <c r="L29" s="19"/>
      <c r="M29" s="19"/>
      <c r="N29" s="22">
        <f>AVERAGE(N27:N28)</f>
        <v>37.48910200523104</v>
      </c>
      <c r="O29" s="22">
        <f>AVERAGE(O27:O28)</f>
        <v>8.6312118570183074</v>
      </c>
      <c r="P29" s="22">
        <f>AVERAGE(P27:P28)</f>
        <v>53.879686137750653</v>
      </c>
    </row>
    <row r="30" spans="1:16">
      <c r="A30" s="24" t="s">
        <v>5</v>
      </c>
      <c r="B30" s="19">
        <v>24</v>
      </c>
      <c r="C30" s="19">
        <v>5</v>
      </c>
      <c r="D30" s="19">
        <v>30</v>
      </c>
      <c r="E30" s="19">
        <f t="shared" ref="E30:E32" si="1">B30+D30</f>
        <v>54</v>
      </c>
      <c r="F30" s="19">
        <f>SUM(B30:D30)</f>
        <v>59</v>
      </c>
      <c r="G30" s="22">
        <f t="shared" ref="G30:G32" si="2">(D30/E30)*100</f>
        <v>55.555555555555557</v>
      </c>
      <c r="H30" s="19"/>
      <c r="I30" s="21">
        <f>C30+D30</f>
        <v>35</v>
      </c>
      <c r="J30" s="22">
        <f>(D30/I30)*100</f>
        <v>85.714285714285708</v>
      </c>
      <c r="K30" s="22"/>
      <c r="L30" s="19"/>
      <c r="M30" s="19"/>
      <c r="N30" s="18">
        <f>(B30/F30)*100</f>
        <v>40.677966101694921</v>
      </c>
      <c r="O30" s="18">
        <f>(C30/F30)*100</f>
        <v>8.4745762711864394</v>
      </c>
      <c r="P30" s="18">
        <f>(D30/F30)*100</f>
        <v>50.847457627118644</v>
      </c>
    </row>
    <row r="31" spans="1:16">
      <c r="A31" s="24" t="s">
        <v>6</v>
      </c>
      <c r="B31" s="19">
        <v>30</v>
      </c>
      <c r="C31" s="19">
        <v>9</v>
      </c>
      <c r="D31" s="19">
        <v>29</v>
      </c>
      <c r="E31" s="19">
        <f t="shared" si="1"/>
        <v>59</v>
      </c>
      <c r="F31" s="19">
        <f>SUM(B31:D31)</f>
        <v>68</v>
      </c>
      <c r="G31" s="22">
        <f t="shared" si="2"/>
        <v>49.152542372881356</v>
      </c>
      <c r="H31" s="19"/>
      <c r="I31" s="21">
        <f>C31+D31</f>
        <v>38</v>
      </c>
      <c r="J31" s="22">
        <f>(D31/I31)*100</f>
        <v>76.31578947368422</v>
      </c>
      <c r="K31" s="22"/>
      <c r="L31" s="19"/>
      <c r="M31" s="19"/>
      <c r="N31" s="18">
        <f>(B31/F31)*100</f>
        <v>44.117647058823529</v>
      </c>
      <c r="O31" s="18">
        <f>(C31/F31)*100</f>
        <v>13.23529411764706</v>
      </c>
      <c r="P31" s="18">
        <f>(D31/F31)*100</f>
        <v>42.647058823529413</v>
      </c>
    </row>
    <row r="32" spans="1:16">
      <c r="A32" s="24" t="s">
        <v>7</v>
      </c>
      <c r="B32" s="19">
        <v>24</v>
      </c>
      <c r="C32" s="19">
        <v>11</v>
      </c>
      <c r="D32" s="19">
        <v>27</v>
      </c>
      <c r="E32" s="19">
        <f t="shared" si="1"/>
        <v>51</v>
      </c>
      <c r="F32" s="19">
        <f>SUM(B32:D32)</f>
        <v>62</v>
      </c>
      <c r="G32" s="22">
        <f t="shared" si="2"/>
        <v>52.941176470588239</v>
      </c>
      <c r="H32" s="19"/>
      <c r="I32" s="21">
        <f>C32+D32</f>
        <v>38</v>
      </c>
      <c r="J32" s="22">
        <f>(D32/I32)*100</f>
        <v>71.05263157894737</v>
      </c>
      <c r="K32" s="22"/>
      <c r="L32" s="19"/>
      <c r="M32" s="19"/>
      <c r="N32" s="18">
        <f>(B32/F32)*100</f>
        <v>38.70967741935484</v>
      </c>
      <c r="O32" s="18">
        <f>(C32/F32)*100</f>
        <v>17.741935483870968</v>
      </c>
      <c r="P32" s="18">
        <f>(D32/F32)*100</f>
        <v>43.548387096774192</v>
      </c>
    </row>
    <row r="33" spans="1:16">
      <c r="A33" s="19"/>
      <c r="B33" s="19"/>
      <c r="C33" s="19"/>
      <c r="D33" s="19"/>
      <c r="E33" s="19" t="s">
        <v>49</v>
      </c>
      <c r="F33" s="19"/>
      <c r="G33" s="22">
        <f>AVERAGE(G30:G32)</f>
        <v>52.549758133008389</v>
      </c>
      <c r="H33" s="19"/>
      <c r="I33" s="21"/>
      <c r="J33" s="22">
        <f>AVERAGE(J30:J32)</f>
        <v>77.694235588972433</v>
      </c>
      <c r="K33" s="22"/>
      <c r="L33" s="19"/>
      <c r="M33" s="19"/>
      <c r="N33" s="22">
        <f>AVERAGE(N30:N32)</f>
        <v>41.168430193291101</v>
      </c>
      <c r="O33" s="22">
        <f>AVERAGE(O30:O32)</f>
        <v>13.150601957568156</v>
      </c>
      <c r="P33" s="22">
        <f>AVERAGE(P30:P32)</f>
        <v>45.680967849140757</v>
      </c>
    </row>
    <row r="34" spans="1:16">
      <c r="A34" s="24" t="s">
        <v>8</v>
      </c>
      <c r="B34" s="19">
        <v>38</v>
      </c>
      <c r="C34" s="19">
        <v>12</v>
      </c>
      <c r="D34" s="19">
        <v>54</v>
      </c>
      <c r="E34" s="19">
        <f>B34+D34</f>
        <v>92</v>
      </c>
      <c r="F34" s="19">
        <f>SUM(B34:D34)</f>
        <v>104</v>
      </c>
      <c r="G34" s="22">
        <f>(D34/E34)*100</f>
        <v>58.695652173913047</v>
      </c>
      <c r="H34" s="19"/>
      <c r="I34" s="21">
        <f>C34+D34</f>
        <v>66</v>
      </c>
      <c r="J34" s="22">
        <f>(D34/I34)*100</f>
        <v>81.818181818181827</v>
      </c>
      <c r="K34" s="22"/>
      <c r="L34" s="19"/>
      <c r="M34" s="19"/>
      <c r="N34" s="18">
        <f>(B34/F34)*100</f>
        <v>36.538461538461533</v>
      </c>
      <c r="O34" s="18">
        <f>(C34/F34)*100</f>
        <v>11.538461538461538</v>
      </c>
      <c r="P34" s="18">
        <f>(D34/F34)*100</f>
        <v>51.923076923076927</v>
      </c>
    </row>
    <row r="35" spans="1:16">
      <c r="A35" s="24" t="s">
        <v>9</v>
      </c>
      <c r="B35" s="19">
        <v>51</v>
      </c>
      <c r="C35" s="19">
        <v>7</v>
      </c>
      <c r="D35" s="19">
        <v>57</v>
      </c>
      <c r="E35" s="19">
        <f>B35+D35</f>
        <v>108</v>
      </c>
      <c r="F35" s="19">
        <f>SUM(B35:D35)</f>
        <v>115</v>
      </c>
      <c r="G35" s="22">
        <f>(D35/E35)*100</f>
        <v>52.777777777777779</v>
      </c>
      <c r="H35" s="19"/>
      <c r="I35" s="21">
        <f>C35+D35</f>
        <v>64</v>
      </c>
      <c r="J35" s="22">
        <f>(D35/I35)*100</f>
        <v>89.0625</v>
      </c>
      <c r="K35" s="22"/>
      <c r="L35" s="19"/>
      <c r="M35" s="19"/>
      <c r="N35" s="18">
        <f>(B35/F35)*100</f>
        <v>44.347826086956523</v>
      </c>
      <c r="O35" s="18">
        <f>(C35/F35)*100</f>
        <v>6.0869565217391308</v>
      </c>
      <c r="P35" s="18">
        <f>(D35/F35)*100</f>
        <v>49.565217391304351</v>
      </c>
    </row>
    <row r="36" spans="1:16">
      <c r="A36" s="24" t="s">
        <v>10</v>
      </c>
      <c r="B36" s="19">
        <v>57</v>
      </c>
      <c r="C36" s="19">
        <v>6</v>
      </c>
      <c r="D36" s="19">
        <v>58</v>
      </c>
      <c r="E36" s="19">
        <f>B36+D36</f>
        <v>115</v>
      </c>
      <c r="F36" s="19">
        <f>SUM(B36:D36)</f>
        <v>121</v>
      </c>
      <c r="G36" s="22">
        <f>(D36/E36)*100</f>
        <v>50.434782608695649</v>
      </c>
      <c r="H36" s="19"/>
      <c r="I36" s="21">
        <f>C36+D36</f>
        <v>64</v>
      </c>
      <c r="J36" s="22">
        <f>(D36/I36)*100</f>
        <v>90.625</v>
      </c>
      <c r="K36" s="22"/>
      <c r="L36" s="19"/>
      <c r="M36" s="19"/>
      <c r="N36" s="18">
        <f>(B36/F36)*100</f>
        <v>47.107438016528924</v>
      </c>
      <c r="O36" s="18">
        <f>(C36/F36)*100</f>
        <v>4.9586776859504136</v>
      </c>
      <c r="P36" s="18">
        <f>(D36/F36)*100</f>
        <v>47.933884297520663</v>
      </c>
    </row>
    <row r="37" spans="1:16">
      <c r="A37" s="24" t="s">
        <v>14</v>
      </c>
      <c r="B37" s="19"/>
      <c r="C37" s="19"/>
      <c r="D37" s="19"/>
      <c r="E37" s="19" t="s">
        <v>49</v>
      </c>
      <c r="F37" s="19"/>
      <c r="G37" s="22">
        <f>AVERAGE(G35:G36)</f>
        <v>51.606280193236714</v>
      </c>
      <c r="H37" s="19"/>
      <c r="I37" s="21">
        <f>AVERAGE(I34:I36)</f>
        <v>64.666666666666671</v>
      </c>
      <c r="J37" s="22">
        <f>AVERAGE(J34:J36)</f>
        <v>87.168560606060609</v>
      </c>
      <c r="K37" s="22"/>
      <c r="L37" s="19"/>
      <c r="M37" s="19"/>
      <c r="N37" s="22">
        <f>AVERAGE(N34:N36)</f>
        <v>42.664575213982324</v>
      </c>
      <c r="O37" s="22">
        <f>AVERAGE(O34:O36)</f>
        <v>7.5280319153836937</v>
      </c>
      <c r="P37" s="22">
        <f>AVERAGE(P34:P36)</f>
        <v>49.807392870633976</v>
      </c>
    </row>
    <row r="38" spans="1:16">
      <c r="A38" s="19"/>
      <c r="B38" s="19"/>
      <c r="C38" s="19"/>
      <c r="D38" s="19"/>
      <c r="E38" s="19"/>
      <c r="F38" s="19">
        <f>SUM(F27:F36)</f>
        <v>733</v>
      </c>
      <c r="G38" s="19"/>
      <c r="H38" s="19"/>
      <c r="I38" s="21">
        <f>SUM(I27:I36)</f>
        <v>431</v>
      </c>
      <c r="J38" s="19"/>
      <c r="K38" s="19"/>
      <c r="L38" s="19"/>
      <c r="M38" s="19" t="s">
        <v>41</v>
      </c>
      <c r="N38" s="19"/>
      <c r="O38" s="19"/>
      <c r="P38" s="19"/>
    </row>
    <row r="39" spans="1:16">
      <c r="M39">
        <v>1</v>
      </c>
      <c r="N39" s="11">
        <v>37.48910200523104</v>
      </c>
      <c r="O39" s="11">
        <v>8.6312118570183074</v>
      </c>
      <c r="P39" s="11">
        <v>53.879686137750653</v>
      </c>
    </row>
    <row r="40" spans="1:16">
      <c r="F40" s="19"/>
      <c r="M40">
        <v>2</v>
      </c>
      <c r="N40" s="11">
        <v>41.168430193291101</v>
      </c>
      <c r="O40" s="11">
        <v>13.150601957568156</v>
      </c>
      <c r="P40" s="11">
        <v>45.680967849140757</v>
      </c>
    </row>
    <row r="41" spans="1:16">
      <c r="E41" s="23">
        <f>SUM(E30:E36)</f>
        <v>479</v>
      </c>
      <c r="F41" s="19" t="s">
        <v>52</v>
      </c>
      <c r="G41" s="18">
        <f>G33</f>
        <v>52.549758133008389</v>
      </c>
      <c r="H41" s="23"/>
      <c r="I41" s="20"/>
      <c r="J41" s="29">
        <v>85.454545454545453</v>
      </c>
      <c r="K41" s="29"/>
      <c r="L41" s="23"/>
      <c r="M41" s="3">
        <v>3</v>
      </c>
      <c r="N41" s="7">
        <v>42.664575213982324</v>
      </c>
      <c r="O41" s="7">
        <v>7.5280319153836937</v>
      </c>
      <c r="P41" s="7">
        <v>49.807392870633976</v>
      </c>
    </row>
    <row r="42" spans="1:16">
      <c r="A42" s="19"/>
      <c r="B42" s="19"/>
      <c r="C42" s="19"/>
      <c r="D42" s="19"/>
      <c r="E42" s="19"/>
      <c r="F42" s="19" t="s">
        <v>53</v>
      </c>
      <c r="G42" s="18">
        <f>G29</f>
        <v>58.725182863113901</v>
      </c>
      <c r="H42" s="19"/>
      <c r="I42" s="19"/>
      <c r="J42" s="18">
        <v>77.694235588972433</v>
      </c>
      <c r="K42" s="18"/>
      <c r="L42" s="19"/>
      <c r="M42" s="19" t="s">
        <v>49</v>
      </c>
      <c r="N42" s="22">
        <f>AVERAGE(N39:N41)</f>
        <v>40.440702470834822</v>
      </c>
      <c r="O42" s="22">
        <f>AVERAGE(O39:O41)</f>
        <v>9.7699485766567182</v>
      </c>
      <c r="P42" s="22">
        <f>AVERAGE(P39:P41)</f>
        <v>49.789348952508455</v>
      </c>
    </row>
    <row r="43" spans="1:16">
      <c r="A43" s="19"/>
      <c r="B43" s="19"/>
      <c r="C43" s="19"/>
      <c r="D43" s="19"/>
      <c r="E43" s="19"/>
      <c r="F43" s="19" t="s">
        <v>54</v>
      </c>
      <c r="G43" s="18">
        <f>G37</f>
        <v>51.606280193236714</v>
      </c>
      <c r="H43" s="19"/>
      <c r="I43" s="19"/>
      <c r="J43" s="18">
        <v>87.168560606060609</v>
      </c>
      <c r="K43" s="18"/>
      <c r="L43" s="19"/>
      <c r="M43" s="19" t="s">
        <v>50</v>
      </c>
      <c r="N43" s="22">
        <f>STDEV(N39:N41)</f>
        <v>2.6633759520858358</v>
      </c>
      <c r="O43" s="22">
        <f>STDEV(O39:O41)</f>
        <v>2.9792389057118576</v>
      </c>
      <c r="P43" s="22">
        <f>STDEV(P39:P41)</f>
        <v>4.0993889277833331</v>
      </c>
    </row>
    <row r="44" spans="1:16">
      <c r="A44" s="19"/>
      <c r="B44" s="19"/>
      <c r="C44" s="19"/>
      <c r="D44" s="19"/>
      <c r="E44" s="19" t="s">
        <v>49</v>
      </c>
      <c r="F44" s="19"/>
      <c r="G44" s="22">
        <f>AVERAGE(G41:G43)</f>
        <v>54.293740396452996</v>
      </c>
      <c r="H44" s="19"/>
      <c r="I44" s="19"/>
      <c r="J44" s="22">
        <f>AVERAGE(J41:J43)</f>
        <v>83.439113883192832</v>
      </c>
      <c r="K44" s="22"/>
      <c r="L44" s="19"/>
      <c r="M44" s="19" t="s">
        <v>51</v>
      </c>
      <c r="N44" s="21">
        <v>3</v>
      </c>
      <c r="O44" s="21">
        <v>3</v>
      </c>
      <c r="P44" s="21">
        <v>3</v>
      </c>
    </row>
    <row r="45" spans="1:16">
      <c r="A45" s="19"/>
      <c r="B45" s="19"/>
      <c r="C45" s="19"/>
      <c r="D45" s="19"/>
      <c r="E45" s="19" t="s">
        <v>50</v>
      </c>
      <c r="F45" s="19"/>
      <c r="G45" s="22">
        <f>STDEV(G41:G43)</f>
        <v>3.8666263599167658</v>
      </c>
      <c r="H45" s="19"/>
      <c r="I45" s="18"/>
      <c r="J45" s="22">
        <f>STDEV(J41:J43)</f>
        <v>5.048483133225206</v>
      </c>
      <c r="K45" s="22"/>
      <c r="L45" s="19"/>
      <c r="M45" s="19" t="s">
        <v>48</v>
      </c>
      <c r="N45" s="18">
        <f>N43/SQRT(3)</f>
        <v>1.5377008228899331</v>
      </c>
      <c r="O45" s="18">
        <f>O43/SQRT(3)</f>
        <v>1.720064384192947</v>
      </c>
      <c r="P45" s="18">
        <f>P43/SQRT(3)</f>
        <v>2.3667833009686787</v>
      </c>
    </row>
    <row r="46" spans="1:16">
      <c r="A46" s="19"/>
      <c r="B46" s="19"/>
      <c r="C46" s="19"/>
      <c r="D46" s="19"/>
      <c r="E46" s="19" t="s">
        <v>51</v>
      </c>
      <c r="F46" s="19"/>
      <c r="G46" s="21">
        <v>3</v>
      </c>
      <c r="H46" s="19"/>
      <c r="I46" s="19"/>
      <c r="J46" s="21">
        <v>3</v>
      </c>
      <c r="K46" s="21"/>
      <c r="L46" s="19"/>
      <c r="M46" s="19"/>
      <c r="N46" s="19"/>
      <c r="O46" s="19"/>
      <c r="P46" s="19"/>
    </row>
    <row r="47" spans="1:16">
      <c r="A47" s="19"/>
      <c r="B47" s="19"/>
      <c r="C47" s="19"/>
      <c r="D47" s="19"/>
      <c r="E47" s="19" t="s">
        <v>48</v>
      </c>
      <c r="F47" s="19"/>
      <c r="G47" s="18">
        <f>G45/SQRT(3)</f>
        <v>2.2323977697536477</v>
      </c>
      <c r="H47" s="19"/>
      <c r="I47" s="19"/>
      <c r="J47" s="18">
        <f>J45/SQRT(3)</f>
        <v>2.9147430959668581</v>
      </c>
      <c r="K47" s="18"/>
      <c r="L47" s="19"/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27" t="s">
        <v>27</v>
      </c>
      <c r="B49" s="26" t="s">
        <v>16</v>
      </c>
      <c r="C49" s="26" t="s">
        <v>28</v>
      </c>
      <c r="D49" s="26" t="s">
        <v>29</v>
      </c>
      <c r="E49" s="27" t="s">
        <v>22</v>
      </c>
      <c r="F49" s="27" t="s">
        <v>37</v>
      </c>
      <c r="G49" s="28" t="s">
        <v>21</v>
      </c>
      <c r="H49" s="26"/>
      <c r="I49" s="28" t="s">
        <v>24</v>
      </c>
      <c r="J49" s="28" t="s">
        <v>23</v>
      </c>
      <c r="K49" s="28"/>
      <c r="L49" s="26"/>
      <c r="M49" s="26"/>
      <c r="N49" s="26" t="s">
        <v>36</v>
      </c>
      <c r="O49" s="26" t="s">
        <v>28</v>
      </c>
      <c r="P49" s="28" t="s">
        <v>38</v>
      </c>
    </row>
    <row r="50" spans="1:16">
      <c r="A50" s="24" t="s">
        <v>30</v>
      </c>
      <c r="B50" s="19">
        <v>27</v>
      </c>
      <c r="C50" s="19">
        <v>41</v>
      </c>
      <c r="D50" s="19">
        <v>10</v>
      </c>
      <c r="E50" s="19">
        <f>B50+D50</f>
        <v>37</v>
      </c>
      <c r="F50" s="19">
        <f>SUM(B50:D50)</f>
        <v>78</v>
      </c>
      <c r="G50" s="22">
        <f>(D50/E50)*100</f>
        <v>27.027027027027028</v>
      </c>
      <c r="H50" s="19"/>
      <c r="I50" s="21">
        <f>C50+D50</f>
        <v>51</v>
      </c>
      <c r="J50" s="22">
        <f>(D50/I50)*100</f>
        <v>19.607843137254903</v>
      </c>
      <c r="K50" s="22"/>
      <c r="L50" s="19"/>
      <c r="M50" s="19"/>
      <c r="N50" s="18">
        <f>(B50/F50)*100</f>
        <v>34.615384615384613</v>
      </c>
      <c r="O50" s="18">
        <f>(C50/F50)*100</f>
        <v>52.564102564102569</v>
      </c>
      <c r="P50" s="18">
        <f>(D50/F50)*100</f>
        <v>12.820512820512819</v>
      </c>
    </row>
    <row r="51" spans="1:16">
      <c r="A51" s="24"/>
      <c r="B51" s="19">
        <v>15</v>
      </c>
      <c r="C51" s="19">
        <v>47</v>
      </c>
      <c r="D51" s="19">
        <v>8</v>
      </c>
      <c r="E51" s="19">
        <f t="shared" ref="E51" si="3">B51+D51</f>
        <v>23</v>
      </c>
      <c r="F51" s="19">
        <f>SUM(B51:D51)</f>
        <v>70</v>
      </c>
      <c r="G51" s="22">
        <f>(D51/E51)*100</f>
        <v>34.782608695652172</v>
      </c>
      <c r="H51" s="19"/>
      <c r="I51" s="21">
        <f>C51+D51</f>
        <v>55</v>
      </c>
      <c r="J51" s="22">
        <f>(D51/I51)*100</f>
        <v>14.545454545454545</v>
      </c>
      <c r="K51" s="22"/>
      <c r="L51" s="19"/>
      <c r="M51" s="19"/>
      <c r="N51" s="18">
        <f>(B51/F51)*100</f>
        <v>21.428571428571427</v>
      </c>
      <c r="O51" s="18">
        <f>(C51/F51)*100</f>
        <v>67.142857142857139</v>
      </c>
      <c r="P51" s="18">
        <f>(D51/F51)*100</f>
        <v>11.428571428571429</v>
      </c>
    </row>
    <row r="52" spans="1:16">
      <c r="A52" s="19"/>
      <c r="B52" s="19"/>
      <c r="C52" s="19"/>
      <c r="D52" s="19"/>
      <c r="E52" s="22"/>
      <c r="F52" s="19"/>
      <c r="G52" s="22">
        <f>AVERAGE(G50:G51)</f>
        <v>30.904817861339602</v>
      </c>
      <c r="H52" s="19"/>
      <c r="I52" s="21"/>
      <c r="J52" s="22">
        <f>AVERAGE(J50:J51)</f>
        <v>17.076648841354725</v>
      </c>
      <c r="K52" s="22"/>
      <c r="L52" s="19"/>
      <c r="M52" s="19"/>
      <c r="N52" s="22">
        <f>AVERAGE(N50:N51)</f>
        <v>28.021978021978022</v>
      </c>
      <c r="O52" s="22">
        <f>AVERAGE(O50:O51)</f>
        <v>59.853479853479854</v>
      </c>
      <c r="P52" s="22">
        <f>AVERAGE(P50:P51)</f>
        <v>12.124542124542124</v>
      </c>
    </row>
    <row r="53" spans="1:16">
      <c r="A53" s="24" t="s">
        <v>31</v>
      </c>
      <c r="B53" s="19">
        <v>23</v>
      </c>
      <c r="C53" s="19">
        <v>29</v>
      </c>
      <c r="D53" s="19">
        <v>1</v>
      </c>
      <c r="E53" s="19">
        <f>B53+D53</f>
        <v>24</v>
      </c>
      <c r="F53" s="19">
        <f>SUM(B53:D53)</f>
        <v>53</v>
      </c>
      <c r="G53" s="22">
        <f>(D53/E53)*100</f>
        <v>4.1666666666666661</v>
      </c>
      <c r="H53" s="19"/>
      <c r="I53" s="21">
        <f>C53+D53</f>
        <v>30</v>
      </c>
      <c r="J53" s="22">
        <f>(D53/I53)*100</f>
        <v>3.3333333333333335</v>
      </c>
      <c r="K53" s="22"/>
      <c r="L53" s="19"/>
      <c r="M53" s="19"/>
      <c r="N53" s="18">
        <f>(B53/F53)*100</f>
        <v>43.39622641509434</v>
      </c>
      <c r="O53" s="18">
        <f>(C53/F53)*100</f>
        <v>54.716981132075468</v>
      </c>
      <c r="P53" s="18">
        <f>(D53/F53)*100</f>
        <v>1.8867924528301887</v>
      </c>
    </row>
    <row r="54" spans="1:16">
      <c r="A54" s="24"/>
      <c r="B54" s="19">
        <v>31</v>
      </c>
      <c r="C54" s="19">
        <v>21</v>
      </c>
      <c r="D54" s="19">
        <v>3</v>
      </c>
      <c r="E54" s="19">
        <f>B54+D54</f>
        <v>34</v>
      </c>
      <c r="F54" s="19">
        <f>SUM(B54:D54)</f>
        <v>55</v>
      </c>
      <c r="G54" s="22">
        <f>(D54/E54)*100</f>
        <v>8.8235294117647065</v>
      </c>
      <c r="H54" s="19"/>
      <c r="I54" s="21">
        <f>C54+D54</f>
        <v>24</v>
      </c>
      <c r="J54" s="22">
        <f>(D54/I54)*100</f>
        <v>12.5</v>
      </c>
      <c r="K54" s="22"/>
      <c r="L54" s="19"/>
      <c r="M54" s="19"/>
      <c r="N54" s="18">
        <f>(B54/F54)*100</f>
        <v>56.36363636363636</v>
      </c>
      <c r="O54" s="18">
        <f>(C54/F54)*100</f>
        <v>38.181818181818187</v>
      </c>
      <c r="P54" s="18">
        <f>(D54/F54)*100</f>
        <v>5.4545454545454541</v>
      </c>
    </row>
    <row r="55" spans="1:16">
      <c r="A55" s="24"/>
      <c r="B55" s="19">
        <v>41</v>
      </c>
      <c r="C55" s="19">
        <v>18</v>
      </c>
      <c r="D55" s="19">
        <v>1</v>
      </c>
      <c r="E55" s="19">
        <f>B55+D55</f>
        <v>42</v>
      </c>
      <c r="F55" s="19">
        <f>SUM(B55:D55)</f>
        <v>60</v>
      </c>
      <c r="G55" s="22">
        <f>(D55/E55)*100</f>
        <v>2.3809523809523809</v>
      </c>
      <c r="H55" s="19"/>
      <c r="I55" s="21">
        <f>C55+D55</f>
        <v>19</v>
      </c>
      <c r="J55" s="22">
        <f>(D55/I55)*100</f>
        <v>5.2631578947368416</v>
      </c>
      <c r="K55" s="22"/>
      <c r="L55" s="19"/>
      <c r="M55" s="19"/>
      <c r="N55" s="18">
        <f>(B55/F55)*100</f>
        <v>68.333333333333329</v>
      </c>
      <c r="O55" s="18">
        <f>(C55/F55)*100</f>
        <v>30</v>
      </c>
      <c r="P55" s="18">
        <f>(D55/F55)*100</f>
        <v>1.6666666666666667</v>
      </c>
    </row>
    <row r="56" spans="1:16">
      <c r="A56" s="19"/>
      <c r="B56" s="19"/>
      <c r="C56" s="19"/>
      <c r="D56" s="19"/>
      <c r="E56" s="22"/>
      <c r="F56" s="19"/>
      <c r="G56" s="22">
        <f>AVERAGE(G53:G55)</f>
        <v>5.1237161531279183</v>
      </c>
      <c r="H56" s="19"/>
      <c r="I56" s="21"/>
      <c r="J56" s="22">
        <f>AVERAGE(J53:J55)</f>
        <v>7.0321637426900585</v>
      </c>
      <c r="K56" s="22"/>
      <c r="L56" s="19"/>
      <c r="M56" s="19"/>
      <c r="N56" s="22">
        <f>AVERAGE(N53:N55)</f>
        <v>56.031065370688019</v>
      </c>
      <c r="O56" s="22">
        <f>AVERAGE(O53:O55)</f>
        <v>40.966266437964549</v>
      </c>
      <c r="P56" s="22">
        <f>AVERAGE(P53:P55)</f>
        <v>3.002668191347436</v>
      </c>
    </row>
    <row r="57" spans="1:16">
      <c r="A57" s="24" t="s">
        <v>32</v>
      </c>
      <c r="B57" s="25">
        <v>12</v>
      </c>
      <c r="C57" s="19">
        <v>32</v>
      </c>
      <c r="D57" s="19">
        <v>0</v>
      </c>
      <c r="E57" s="19">
        <f>B57+D57</f>
        <v>12</v>
      </c>
      <c r="F57" s="19">
        <f>SUM(B57:D57)</f>
        <v>44</v>
      </c>
      <c r="G57" s="22">
        <f>(D57/E57)*100</f>
        <v>0</v>
      </c>
      <c r="H57" s="19"/>
      <c r="I57" s="21">
        <f>C57+D57</f>
        <v>32</v>
      </c>
      <c r="J57" s="22">
        <f>(D57/I57)*100</f>
        <v>0</v>
      </c>
      <c r="K57" s="22"/>
      <c r="L57" s="19"/>
      <c r="M57" s="19"/>
      <c r="N57" s="18">
        <f>(B57/F57)*100</f>
        <v>27.27272727272727</v>
      </c>
      <c r="O57" s="18">
        <f>(C57/F57)*100</f>
        <v>72.727272727272734</v>
      </c>
      <c r="P57" s="18">
        <f>(D57/F57)*100</f>
        <v>0</v>
      </c>
    </row>
    <row r="58" spans="1:16">
      <c r="A58" s="19"/>
      <c r="B58" s="25">
        <v>22</v>
      </c>
      <c r="C58" s="19">
        <v>41</v>
      </c>
      <c r="D58" s="19">
        <v>0</v>
      </c>
      <c r="E58" s="19">
        <f>B58+D58</f>
        <v>22</v>
      </c>
      <c r="F58" s="19">
        <f>SUM(B58:D58)</f>
        <v>63</v>
      </c>
      <c r="G58" s="22">
        <f>(D58/E58)*100</f>
        <v>0</v>
      </c>
      <c r="H58" s="19"/>
      <c r="I58" s="21">
        <f>C58+D58</f>
        <v>41</v>
      </c>
      <c r="J58" s="22">
        <f>(D58/I58)*100</f>
        <v>0</v>
      </c>
      <c r="K58" s="22"/>
      <c r="L58" s="19"/>
      <c r="M58" s="19"/>
      <c r="N58" s="18">
        <f>(B58/F58)*100</f>
        <v>34.920634920634917</v>
      </c>
      <c r="O58" s="18">
        <f>(C58/F58)*100</f>
        <v>65.079365079365076</v>
      </c>
      <c r="P58" s="18">
        <f>(D58/F58)*100</f>
        <v>0</v>
      </c>
    </row>
    <row r="59" spans="1:16">
      <c r="A59" s="19"/>
      <c r="B59" s="25">
        <v>12</v>
      </c>
      <c r="C59" s="19">
        <v>31</v>
      </c>
      <c r="D59" s="19">
        <v>0</v>
      </c>
      <c r="E59" s="19">
        <f>B59+D59</f>
        <v>12</v>
      </c>
      <c r="F59" s="19">
        <f>SUM(B59:D59)</f>
        <v>43</v>
      </c>
      <c r="G59" s="22">
        <f>(D59/E59)*100</f>
        <v>0</v>
      </c>
      <c r="H59" s="19"/>
      <c r="I59" s="21">
        <f>C59+D59</f>
        <v>31</v>
      </c>
      <c r="J59" s="22">
        <f>(D59/I59)*100</f>
        <v>0</v>
      </c>
      <c r="K59" s="22"/>
      <c r="L59" s="19"/>
      <c r="M59" s="19"/>
      <c r="N59" s="18">
        <f>(B59/F59)*100</f>
        <v>27.906976744186046</v>
      </c>
      <c r="O59" s="18">
        <f>(C59/F59)*100</f>
        <v>72.093023255813947</v>
      </c>
      <c r="P59" s="18">
        <f>(D59/F59)*100</f>
        <v>0</v>
      </c>
    </row>
    <row r="60" spans="1:16">
      <c r="A60" s="19"/>
      <c r="B60" s="19"/>
      <c r="C60" s="19"/>
      <c r="D60" s="19"/>
      <c r="E60" s="22"/>
      <c r="F60" s="19" t="s">
        <v>17</v>
      </c>
      <c r="G60" s="22">
        <f>AVERAGE(G57:G59)</f>
        <v>0</v>
      </c>
      <c r="H60" s="19"/>
      <c r="I60" s="21">
        <f>AVERAGE(I57:I59)</f>
        <v>34.666666666666664</v>
      </c>
      <c r="J60" s="22">
        <f>AVERAGE(J57:J59)</f>
        <v>0</v>
      </c>
      <c r="K60" s="22"/>
      <c r="L60" s="19"/>
      <c r="M60" s="19"/>
      <c r="N60" s="22">
        <f>AVERAGE(N57:N59)</f>
        <v>30.033446312516077</v>
      </c>
      <c r="O60" s="22">
        <f>AVERAGE(O57:O59)</f>
        <v>69.966553687483909</v>
      </c>
      <c r="P60" s="22">
        <f>AVERAGE(P57:P59)</f>
        <v>0</v>
      </c>
    </row>
    <row r="61" spans="1:16">
      <c r="A61" s="19"/>
      <c r="B61" s="19"/>
      <c r="C61" s="19"/>
      <c r="D61" s="19"/>
      <c r="E61" s="19">
        <f>SUM(E50:E59)</f>
        <v>206</v>
      </c>
      <c r="F61" s="19">
        <f>SUM(F50:F59)</f>
        <v>466</v>
      </c>
      <c r="G61" s="19"/>
      <c r="H61" s="19"/>
      <c r="I61" s="21">
        <f>SUM(I50:I59)</f>
        <v>283</v>
      </c>
      <c r="J61" s="19"/>
      <c r="K61" s="19"/>
      <c r="L61" s="19"/>
      <c r="M61" s="19" t="s">
        <v>42</v>
      </c>
      <c r="N61" s="19"/>
      <c r="O61" s="19"/>
      <c r="P61" s="19"/>
    </row>
    <row r="62" spans="1:1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>
        <v>1</v>
      </c>
      <c r="N62" s="18">
        <v>28.021978021978022</v>
      </c>
      <c r="O62" s="18">
        <v>59.853479853479854</v>
      </c>
      <c r="P62" s="18">
        <v>12.124542124542124</v>
      </c>
    </row>
    <row r="63" spans="1:1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>
        <v>2</v>
      </c>
      <c r="N63" s="18">
        <v>56.031065370688019</v>
      </c>
      <c r="O63" s="18">
        <v>40.966266437964549</v>
      </c>
      <c r="P63" s="18">
        <v>3.002668191347436</v>
      </c>
    </row>
    <row r="64" spans="1:16">
      <c r="A64" s="27" t="s">
        <v>15</v>
      </c>
      <c r="B64" s="26"/>
      <c r="C64" s="26"/>
      <c r="D64" s="26"/>
      <c r="E64" s="26"/>
      <c r="F64" s="26" t="s">
        <v>55</v>
      </c>
      <c r="G64" s="30">
        <f>(G52+G56+G60)/3</f>
        <v>12.009511338155839</v>
      </c>
      <c r="H64" s="26"/>
      <c r="I64" s="30"/>
      <c r="J64" s="30">
        <f>(J52+J56+J60)/3</f>
        <v>8.0362708613482621</v>
      </c>
      <c r="K64" s="18"/>
      <c r="L64" s="19"/>
      <c r="M64" s="26">
        <v>3</v>
      </c>
      <c r="N64" s="30">
        <v>30.033446312516077</v>
      </c>
      <c r="O64" s="30">
        <v>69.966553687483909</v>
      </c>
      <c r="P64" s="30">
        <v>0</v>
      </c>
    </row>
    <row r="65" spans="1:21">
      <c r="A65" s="19"/>
      <c r="B65" s="19"/>
      <c r="C65" s="19"/>
      <c r="D65" s="19"/>
      <c r="E65" s="19"/>
      <c r="F65" s="19" t="s">
        <v>52</v>
      </c>
      <c r="G65" s="18">
        <f>G52</f>
        <v>30.904817861339602</v>
      </c>
      <c r="H65" s="19"/>
      <c r="I65" s="18"/>
      <c r="J65" s="18">
        <f>J52</f>
        <v>17.076648841354725</v>
      </c>
      <c r="K65" s="18"/>
      <c r="L65" s="19"/>
      <c r="M65" s="19" t="s">
        <v>49</v>
      </c>
      <c r="N65" s="22">
        <f>AVERAGE(N62:N64)</f>
        <v>38.02882990172737</v>
      </c>
      <c r="O65" s="22">
        <f>AVERAGE(O62:O64)</f>
        <v>56.928766659642768</v>
      </c>
      <c r="P65" s="22">
        <f>AVERAGE(P62:P64)</f>
        <v>5.0424034386298535</v>
      </c>
    </row>
    <row r="66" spans="1:21">
      <c r="A66" s="19"/>
      <c r="B66" s="19"/>
      <c r="C66" s="19"/>
      <c r="D66" s="19"/>
      <c r="E66" s="19"/>
      <c r="F66" s="19" t="s">
        <v>53</v>
      </c>
      <c r="G66" s="18">
        <f>G56</f>
        <v>5.1237161531279183</v>
      </c>
      <c r="H66" s="19"/>
      <c r="I66" s="18"/>
      <c r="J66" s="18">
        <f>J56</f>
        <v>7.0321637426900585</v>
      </c>
      <c r="K66" s="18"/>
      <c r="L66" s="19"/>
      <c r="M66" s="19" t="s">
        <v>50</v>
      </c>
      <c r="N66" s="22">
        <f>STDEV(N62:N64)</f>
        <v>15.622799447630651</v>
      </c>
      <c r="O66" s="22">
        <f>STDEV(O62:O64)</f>
        <v>14.719701953107389</v>
      </c>
      <c r="P66" s="22">
        <f>STDEV(P62:P64)</f>
        <v>6.3143899421641523</v>
      </c>
    </row>
    <row r="67" spans="1:21">
      <c r="A67" s="19"/>
      <c r="B67" s="19"/>
      <c r="C67" s="19"/>
      <c r="D67" s="19"/>
      <c r="E67" s="19"/>
      <c r="F67" s="19" t="s">
        <v>54</v>
      </c>
      <c r="G67" s="18">
        <f>G60</f>
        <v>0</v>
      </c>
      <c r="H67" s="19"/>
      <c r="I67" s="19"/>
      <c r="J67" s="18">
        <f>J60</f>
        <v>0</v>
      </c>
      <c r="K67" s="18"/>
      <c r="L67" s="19"/>
      <c r="M67" s="19" t="s">
        <v>51</v>
      </c>
      <c r="N67" s="21">
        <v>3</v>
      </c>
      <c r="O67" s="21">
        <v>3</v>
      </c>
      <c r="P67" s="21">
        <v>3</v>
      </c>
    </row>
    <row r="68" spans="1:21">
      <c r="A68" s="24"/>
      <c r="B68" s="19"/>
      <c r="C68" s="19"/>
      <c r="D68" s="19"/>
      <c r="E68" s="19" t="s">
        <v>49</v>
      </c>
      <c r="F68" s="19"/>
      <c r="G68" s="18">
        <f>AVERAGE(G65:G67)</f>
        <v>12.009511338155839</v>
      </c>
      <c r="H68" s="19"/>
      <c r="I68" s="22"/>
      <c r="J68" s="18">
        <f>AVERAGE(J65:J67)</f>
        <v>8.0362708613482621</v>
      </c>
      <c r="K68" s="18"/>
      <c r="L68" s="19"/>
      <c r="M68" s="19" t="s">
        <v>48</v>
      </c>
      <c r="N68" s="18">
        <f>N66/SQRT(3)</f>
        <v>9.0198274665850935</v>
      </c>
      <c r="O68" s="18">
        <f>O66/SQRT(3)</f>
        <v>8.4984238850176119</v>
      </c>
      <c r="P68" s="18">
        <f>P66/SQRT(3)</f>
        <v>3.645614732876739</v>
      </c>
    </row>
    <row r="69" spans="1:21">
      <c r="A69" s="24"/>
      <c r="B69" s="19"/>
      <c r="C69" s="19"/>
      <c r="D69" s="19"/>
      <c r="E69" s="19" t="s">
        <v>50</v>
      </c>
      <c r="F69" s="19"/>
      <c r="G69" s="22">
        <f>STDEV(G65:G67)</f>
        <v>16.563138991696565</v>
      </c>
      <c r="H69" s="19"/>
      <c r="I69" s="22"/>
      <c r="J69" s="22">
        <f>STDEV(J65:J67)</f>
        <v>8.5824913190774907</v>
      </c>
      <c r="K69" s="22"/>
      <c r="L69" s="19"/>
      <c r="M69" s="19"/>
      <c r="N69" s="19"/>
      <c r="O69" s="19"/>
      <c r="P69" s="19"/>
    </row>
    <row r="70" spans="1:21">
      <c r="A70" s="19"/>
      <c r="B70" s="19"/>
      <c r="C70" s="19"/>
      <c r="D70" s="19"/>
      <c r="E70" s="19" t="s">
        <v>51</v>
      </c>
      <c r="F70" s="19"/>
      <c r="G70" s="21">
        <v>3</v>
      </c>
      <c r="H70" s="19"/>
      <c r="I70" s="21"/>
      <c r="J70" s="21">
        <v>3</v>
      </c>
      <c r="K70" s="21"/>
      <c r="L70" s="19"/>
      <c r="M70" s="19"/>
      <c r="N70" s="19"/>
      <c r="O70" s="19"/>
      <c r="P70" s="19"/>
    </row>
    <row r="71" spans="1:21">
      <c r="A71" s="19"/>
      <c r="B71" s="19"/>
      <c r="C71" s="19"/>
      <c r="D71" s="19"/>
      <c r="E71" s="19" t="s">
        <v>48</v>
      </c>
      <c r="F71" s="19"/>
      <c r="G71" s="18">
        <f>G69/SQRT(3)</f>
        <v>9.5627327554811998</v>
      </c>
      <c r="H71" s="19"/>
      <c r="I71" s="18"/>
      <c r="J71" s="18">
        <f>J69/SQRT(3)</f>
        <v>4.9551036733870157</v>
      </c>
      <c r="K71" s="18"/>
      <c r="L71" s="19"/>
      <c r="M71" s="19"/>
      <c r="N71" s="19"/>
      <c r="O71" s="19"/>
      <c r="P71" s="19"/>
    </row>
    <row r="72" spans="1:21">
      <c r="A72" s="19"/>
      <c r="B72" s="19"/>
      <c r="C72" s="19"/>
      <c r="D72" s="19"/>
      <c r="E72" s="19"/>
      <c r="F72" s="19" t="s">
        <v>57</v>
      </c>
      <c r="G72" s="19"/>
      <c r="H72" s="19"/>
      <c r="I72" s="19"/>
      <c r="J72" s="19" t="s">
        <v>58</v>
      </c>
      <c r="K72" s="19"/>
      <c r="L72" s="19"/>
      <c r="M72" s="19" t="s">
        <v>59</v>
      </c>
      <c r="N72" s="19"/>
      <c r="O72" s="19"/>
      <c r="P72" s="19"/>
    </row>
    <row r="73" spans="1:21">
      <c r="A73" s="19"/>
      <c r="B73" s="19"/>
      <c r="C73" s="19"/>
      <c r="D73" s="19"/>
      <c r="E73" s="19"/>
      <c r="F73" s="19" t="s">
        <v>44</v>
      </c>
      <c r="G73" s="25" t="s">
        <v>45</v>
      </c>
      <c r="H73" s="25" t="s">
        <v>46</v>
      </c>
      <c r="I73" s="25"/>
      <c r="J73" s="25" t="s">
        <v>29</v>
      </c>
      <c r="K73" s="25" t="s">
        <v>47</v>
      </c>
      <c r="L73" s="19"/>
      <c r="M73" s="19" t="s">
        <v>44</v>
      </c>
      <c r="N73" s="19" t="s">
        <v>36</v>
      </c>
      <c r="O73" s="25" t="s">
        <v>38</v>
      </c>
      <c r="P73" s="19" t="s">
        <v>28</v>
      </c>
      <c r="R73" t="s">
        <v>48</v>
      </c>
      <c r="S73" s="1" t="s">
        <v>36</v>
      </c>
      <c r="T73" s="10" t="s">
        <v>38</v>
      </c>
      <c r="U73" s="1" t="s">
        <v>28</v>
      </c>
    </row>
    <row r="74" spans="1:21">
      <c r="F74" t="s">
        <v>39</v>
      </c>
      <c r="G74" s="11">
        <v>16.080471990590386</v>
      </c>
      <c r="H74" s="11">
        <f>100-G74</f>
        <v>83.919528009409618</v>
      </c>
      <c r="I74" s="11"/>
      <c r="J74" s="11">
        <v>43.14957228682718</v>
      </c>
      <c r="K74" s="11">
        <f>100-J74</f>
        <v>56.85042771317282</v>
      </c>
      <c r="M74" t="s">
        <v>39</v>
      </c>
      <c r="N74" s="5">
        <v>72.913752631814233</v>
      </c>
      <c r="O74" s="5">
        <v>13.086915285182291</v>
      </c>
      <c r="P74" s="5">
        <v>13.999332083003466</v>
      </c>
      <c r="S74" s="11">
        <v>3.141447487782794</v>
      </c>
      <c r="T74" s="11">
        <v>4.3575096250118124</v>
      </c>
      <c r="U74" s="11">
        <v>2.2110166580183557</v>
      </c>
    </row>
    <row r="75" spans="1:21">
      <c r="F75" t="s">
        <v>41</v>
      </c>
      <c r="G75" s="11">
        <v>54.293740396452996</v>
      </c>
      <c r="H75" s="11">
        <f>100-G75</f>
        <v>45.706259603547004</v>
      </c>
      <c r="I75" s="11"/>
      <c r="J75" s="11">
        <v>83.439113883192832</v>
      </c>
      <c r="K75" s="11">
        <f>100-J75</f>
        <v>16.560886116807168</v>
      </c>
      <c r="M75" t="s">
        <v>41</v>
      </c>
      <c r="N75" s="5">
        <v>40.440702470834822</v>
      </c>
      <c r="O75" s="5">
        <v>49.789348952508455</v>
      </c>
      <c r="P75" s="5">
        <v>9.7699485766567182</v>
      </c>
      <c r="S75" s="11">
        <v>1.5377008228899331</v>
      </c>
      <c r="T75" s="11">
        <v>2.3667833009686787</v>
      </c>
      <c r="U75" s="11">
        <v>1.720064384192947</v>
      </c>
    </row>
    <row r="76" spans="1:21">
      <c r="F76" t="s">
        <v>42</v>
      </c>
      <c r="G76" s="11">
        <v>12.009511338155839</v>
      </c>
      <c r="H76" s="11">
        <f>100-G76</f>
        <v>87.990488661844154</v>
      </c>
      <c r="I76" s="11"/>
      <c r="J76" s="11">
        <v>8.0362708613482621</v>
      </c>
      <c r="K76" s="11">
        <f>100-J76</f>
        <v>91.963729138651743</v>
      </c>
      <c r="M76" t="s">
        <v>42</v>
      </c>
      <c r="N76" s="5">
        <v>38.028829901727399</v>
      </c>
      <c r="O76" s="5">
        <v>5.0424034386298535</v>
      </c>
      <c r="P76" s="5">
        <v>56.928766659642768</v>
      </c>
      <c r="S76" s="11">
        <v>9.0198274665850935</v>
      </c>
      <c r="T76" s="11">
        <v>3.645614732876739</v>
      </c>
      <c r="U76" s="11">
        <v>8.4984238850176119</v>
      </c>
    </row>
  </sheetData>
  <phoneticPr fontId="1"/>
  <pageMargins left="0.7" right="0.7" top="0.75" bottom="0.75" header="0.3" footer="0.3"/>
  <ignoredErrors>
    <ignoredError sqref="G4 J4 N4 P4 G29 J29 N29:P29 G52 J52 N52:P5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8"/>
  <sheetViews>
    <sheetView topLeftCell="A48" zoomScale="87" zoomScaleNormal="87" workbookViewId="0">
      <selection activeCell="M51" sqref="M51"/>
    </sheetView>
  </sheetViews>
  <sheetFormatPr baseColWidth="10" defaultColWidth="11.5703125" defaultRowHeight="20"/>
  <cols>
    <col min="2" max="2" width="13" customWidth="1"/>
    <col min="3" max="3" width="14.5703125" customWidth="1"/>
    <col min="4" max="4" width="15.7109375" customWidth="1"/>
    <col min="5" max="5" width="11.85546875" customWidth="1"/>
    <col min="7" max="7" width="13.7109375" customWidth="1"/>
    <col min="10" max="10" width="13.5703125" customWidth="1"/>
    <col min="15" max="15" width="12.7109375" customWidth="1"/>
    <col min="16" max="16" width="12.28515625" customWidth="1"/>
  </cols>
  <sheetData>
    <row r="1" spans="1:16">
      <c r="A1" s="16" t="s">
        <v>25</v>
      </c>
      <c r="B1" s="26" t="s">
        <v>16</v>
      </c>
      <c r="C1" s="26" t="s">
        <v>28</v>
      </c>
      <c r="D1" s="26" t="s">
        <v>29</v>
      </c>
      <c r="E1" s="27" t="s">
        <v>22</v>
      </c>
      <c r="F1" s="27" t="s">
        <v>37</v>
      </c>
      <c r="G1" s="28" t="s">
        <v>21</v>
      </c>
      <c r="H1" s="26"/>
      <c r="I1" s="28" t="s">
        <v>24</v>
      </c>
      <c r="J1" s="28" t="s">
        <v>23</v>
      </c>
      <c r="K1" s="23"/>
      <c r="L1" s="23"/>
      <c r="M1" s="26" t="s">
        <v>43</v>
      </c>
      <c r="N1" s="26" t="s">
        <v>36</v>
      </c>
      <c r="O1" s="26" t="s">
        <v>28</v>
      </c>
      <c r="P1" s="28" t="s">
        <v>38</v>
      </c>
    </row>
    <row r="2" spans="1:16">
      <c r="A2" s="24" t="s">
        <v>33</v>
      </c>
      <c r="B2" s="19">
        <v>37</v>
      </c>
      <c r="C2" s="19">
        <v>2</v>
      </c>
      <c r="D2" s="19">
        <v>2</v>
      </c>
      <c r="E2" s="19">
        <f>B2+D2</f>
        <v>39</v>
      </c>
      <c r="F2" s="19">
        <f>SUM(B2:D2)</f>
        <v>41</v>
      </c>
      <c r="G2" s="22">
        <f>(D2/E2)*100</f>
        <v>5.1282051282051277</v>
      </c>
      <c r="H2" s="19"/>
      <c r="I2" s="21">
        <f>C2+D2</f>
        <v>4</v>
      </c>
      <c r="J2" s="22">
        <f>(D2/I2)*100</f>
        <v>50</v>
      </c>
      <c r="K2" s="23"/>
      <c r="L2" s="23"/>
      <c r="M2" s="23"/>
      <c r="N2" s="29">
        <f>(B2/F2)*100</f>
        <v>90.243902439024396</v>
      </c>
      <c r="O2" s="29">
        <f>(C2/F2)*100</f>
        <v>4.8780487804878048</v>
      </c>
      <c r="P2" s="29">
        <f>(D2/F2)*100</f>
        <v>4.8780487804878048</v>
      </c>
    </row>
    <row r="3" spans="1:16">
      <c r="A3" s="24"/>
      <c r="B3" s="19">
        <v>60</v>
      </c>
      <c r="C3" s="19">
        <v>1</v>
      </c>
      <c r="D3" s="19">
        <v>2</v>
      </c>
      <c r="E3" s="19">
        <f>B3+D3</f>
        <v>62</v>
      </c>
      <c r="F3" s="19">
        <f>SUM(B3:D3)</f>
        <v>63</v>
      </c>
      <c r="G3" s="22">
        <f>(D3/E3)*100</f>
        <v>3.225806451612903</v>
      </c>
      <c r="H3" s="19"/>
      <c r="I3" s="21">
        <f>C3+D3</f>
        <v>3</v>
      </c>
      <c r="J3" s="22">
        <f>(D3/I3)*100</f>
        <v>66.666666666666657</v>
      </c>
      <c r="K3" s="23"/>
      <c r="L3" s="23"/>
      <c r="M3" s="23"/>
      <c r="N3" s="29">
        <f>(B3/F3)*100</f>
        <v>95.238095238095227</v>
      </c>
      <c r="O3" s="29">
        <f>(C3/F3)*100</f>
        <v>1.5873015873015872</v>
      </c>
      <c r="P3" s="29">
        <f>(D3/F3)*100</f>
        <v>3.1746031746031744</v>
      </c>
    </row>
    <row r="4" spans="1:16">
      <c r="A4" s="24"/>
      <c r="B4" s="19">
        <v>46</v>
      </c>
      <c r="C4" s="19">
        <v>1</v>
      </c>
      <c r="D4" s="19">
        <v>5</v>
      </c>
      <c r="E4" s="19">
        <f t="shared" ref="E4" si="0">B4+D4</f>
        <v>51</v>
      </c>
      <c r="F4" s="19">
        <f>SUM(B4:D4)</f>
        <v>52</v>
      </c>
      <c r="G4" s="22">
        <f>(D4/E4)*100</f>
        <v>9.8039215686274517</v>
      </c>
      <c r="H4" s="19"/>
      <c r="I4" s="21">
        <f>C4+D4</f>
        <v>6</v>
      </c>
      <c r="J4" s="22">
        <f>(D4/I4)*100</f>
        <v>83.333333333333343</v>
      </c>
      <c r="K4" s="23"/>
      <c r="L4" s="23"/>
      <c r="M4" s="23"/>
      <c r="N4" s="29">
        <f>(B4/F4)*100</f>
        <v>88.461538461538453</v>
      </c>
      <c r="O4" s="29">
        <f>(C4/F4)*100</f>
        <v>1.9230769230769231</v>
      </c>
      <c r="P4" s="29">
        <f>(D4/F4)*100</f>
        <v>9.6153846153846168</v>
      </c>
    </row>
    <row r="5" spans="1:16">
      <c r="A5" s="19"/>
      <c r="B5" s="19"/>
      <c r="C5" s="19"/>
      <c r="D5" s="19"/>
      <c r="E5" s="22"/>
      <c r="F5" s="19" t="s">
        <v>17</v>
      </c>
      <c r="G5" s="22">
        <f>AVERAGE(G2:G4)</f>
        <v>6.0526443828151608</v>
      </c>
      <c r="H5" s="19"/>
      <c r="I5" s="21"/>
      <c r="J5" s="22">
        <f>AVERAGE(J2:J4)</f>
        <v>66.666666666666671</v>
      </c>
      <c r="K5" s="23"/>
      <c r="L5" s="23"/>
      <c r="M5" s="23"/>
      <c r="N5" s="22">
        <f>AVERAGE(N2:N4)</f>
        <v>91.314512046219363</v>
      </c>
      <c r="O5" s="22">
        <f>AVERAGE(O2:O4)</f>
        <v>2.7961424302887714</v>
      </c>
      <c r="P5" s="22">
        <f>AVERAGE(P2:P4)</f>
        <v>5.8893455234918655</v>
      </c>
    </row>
    <row r="6" spans="1:16">
      <c r="A6" s="24" t="s">
        <v>34</v>
      </c>
      <c r="B6" s="19">
        <v>28</v>
      </c>
      <c r="C6" s="19">
        <v>4</v>
      </c>
      <c r="D6" s="19">
        <v>5</v>
      </c>
      <c r="E6" s="19">
        <f>B6+D6</f>
        <v>33</v>
      </c>
      <c r="F6" s="19">
        <f>SUM(B6:D6)</f>
        <v>37</v>
      </c>
      <c r="G6" s="22">
        <f>(D6/E6)*100</f>
        <v>15.151515151515152</v>
      </c>
      <c r="H6" s="19"/>
      <c r="I6" s="21">
        <f>C6+D6</f>
        <v>9</v>
      </c>
      <c r="J6" s="22">
        <f>(D6/I6)*100</f>
        <v>55.555555555555557</v>
      </c>
      <c r="K6" s="23"/>
      <c r="L6" s="23"/>
      <c r="M6" s="23"/>
      <c r="N6" s="29">
        <f>(B6/F6)*100</f>
        <v>75.675675675675677</v>
      </c>
      <c r="O6" s="29">
        <f>(C6/F6)*100</f>
        <v>10.810810810810811</v>
      </c>
      <c r="P6" s="29">
        <f>(D6/F6)*100</f>
        <v>13.513513513513514</v>
      </c>
    </row>
    <row r="7" spans="1:16">
      <c r="A7" s="24"/>
      <c r="B7" s="19">
        <v>75</v>
      </c>
      <c r="C7" s="19">
        <v>2</v>
      </c>
      <c r="D7" s="19">
        <v>1</v>
      </c>
      <c r="E7" s="19">
        <f>B7+D7</f>
        <v>76</v>
      </c>
      <c r="F7" s="19">
        <f>SUM(B7:D7)</f>
        <v>78</v>
      </c>
      <c r="G7" s="22">
        <f>(D7/E7)*100</f>
        <v>1.3157894736842104</v>
      </c>
      <c r="H7" s="19"/>
      <c r="I7" s="21">
        <f>C7+D7</f>
        <v>3</v>
      </c>
      <c r="J7" s="22">
        <f>(D7/I7)*100</f>
        <v>33.333333333333329</v>
      </c>
      <c r="K7" s="23"/>
      <c r="L7" s="23"/>
      <c r="M7" s="23"/>
      <c r="N7" s="29">
        <f>(B7/F7)*100</f>
        <v>96.15384615384616</v>
      </c>
      <c r="O7" s="29">
        <f>(C7/F7)*100</f>
        <v>2.5641025641025639</v>
      </c>
      <c r="P7" s="29">
        <f>(D7/F7)*100</f>
        <v>1.2820512820512819</v>
      </c>
    </row>
    <row r="8" spans="1:16">
      <c r="A8" s="24"/>
      <c r="B8" s="19">
        <v>54</v>
      </c>
      <c r="C8" s="19">
        <v>0</v>
      </c>
      <c r="D8" s="19">
        <v>0</v>
      </c>
      <c r="E8" s="19">
        <f>B8+D8</f>
        <v>54</v>
      </c>
      <c r="F8" s="19">
        <f>SUM(B8:D8)</f>
        <v>54</v>
      </c>
      <c r="G8" s="22">
        <f>(D8/E8)*100</f>
        <v>0</v>
      </c>
      <c r="H8" s="19"/>
      <c r="I8" s="21">
        <f>C8+D8</f>
        <v>0</v>
      </c>
      <c r="J8" s="22">
        <v>0</v>
      </c>
      <c r="K8" s="23"/>
      <c r="L8" s="23"/>
      <c r="M8" s="23"/>
      <c r="N8" s="29">
        <f>(B8/F8)*100</f>
        <v>100</v>
      </c>
      <c r="O8" s="29">
        <f>(C8/F8)*100</f>
        <v>0</v>
      </c>
      <c r="P8" s="29">
        <f>(D8/F8)*100</f>
        <v>0</v>
      </c>
    </row>
    <row r="9" spans="1:16">
      <c r="A9" s="19"/>
      <c r="B9" s="19"/>
      <c r="C9" s="19"/>
      <c r="D9" s="19"/>
      <c r="E9" s="22"/>
      <c r="F9" s="19" t="s">
        <v>17</v>
      </c>
      <c r="G9" s="22">
        <f>AVERAGE(G6:G8)</f>
        <v>5.4891015417331204</v>
      </c>
      <c r="H9" s="19"/>
      <c r="I9" s="21">
        <f>AVERAGE(I6:I8)</f>
        <v>4</v>
      </c>
      <c r="J9" s="22">
        <f>AVERAGE(J6:J8)</f>
        <v>29.62962962962963</v>
      </c>
      <c r="K9" s="23"/>
      <c r="L9" s="23"/>
      <c r="M9" s="23"/>
      <c r="N9" s="22">
        <f>AVERAGE(N6:N7)</f>
        <v>85.914760914760919</v>
      </c>
      <c r="O9" s="22">
        <f>AVERAGE(O6:O7)</f>
        <v>6.6874566874566872</v>
      </c>
      <c r="P9" s="22">
        <f>AVERAGE(P6:P7)</f>
        <v>7.3977823977823984</v>
      </c>
    </row>
    <row r="10" spans="1:16">
      <c r="A10" s="24"/>
      <c r="B10" s="25"/>
      <c r="C10" s="19"/>
      <c r="D10" s="19"/>
      <c r="E10" s="19">
        <f>SUM(E2:E4,E6:E8)</f>
        <v>315</v>
      </c>
      <c r="F10" s="19">
        <f>SUM(F2:F4,F6:F8)</f>
        <v>325</v>
      </c>
      <c r="G10" s="22"/>
      <c r="H10" s="19"/>
      <c r="I10" s="21">
        <f>SUM(I2:I4,I6:I8)</f>
        <v>25</v>
      </c>
      <c r="J10" s="22"/>
      <c r="K10" s="23"/>
      <c r="L10" s="23"/>
      <c r="M10" s="23"/>
      <c r="N10" s="23"/>
      <c r="O10" s="23"/>
      <c r="P10" s="23"/>
    </row>
    <row r="11" spans="1:16">
      <c r="A11" s="19"/>
      <c r="B11" s="25"/>
      <c r="C11" s="19"/>
      <c r="D11" s="19"/>
      <c r="E11" s="19"/>
      <c r="F11" s="19"/>
      <c r="G11" s="22"/>
      <c r="H11" s="19"/>
      <c r="I11" s="21"/>
      <c r="J11" s="22"/>
      <c r="K11" s="23"/>
      <c r="L11" s="23"/>
      <c r="M11" s="23" t="s">
        <v>39</v>
      </c>
      <c r="N11" s="29"/>
      <c r="O11" s="29"/>
      <c r="P11" s="29"/>
    </row>
    <row r="12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3"/>
      <c r="L12" s="23"/>
      <c r="M12" s="23">
        <v>1</v>
      </c>
      <c r="N12" s="29">
        <v>91.314512046219363</v>
      </c>
      <c r="O12" s="29">
        <v>2.7961424302887714</v>
      </c>
      <c r="P12" s="29">
        <v>5.8893455234918655</v>
      </c>
    </row>
    <row r="13" spans="1:16">
      <c r="A13" s="27" t="s">
        <v>15</v>
      </c>
      <c r="B13" s="26"/>
      <c r="C13" s="26"/>
      <c r="D13" s="26"/>
      <c r="E13" s="26"/>
      <c r="F13" s="26" t="s">
        <v>56</v>
      </c>
      <c r="G13" s="30">
        <f>(G5+G9)/2</f>
        <v>5.7708729622741401</v>
      </c>
      <c r="H13" s="26"/>
      <c r="I13" s="30"/>
      <c r="J13" s="30">
        <f>(J5+J9)/2</f>
        <v>48.148148148148152</v>
      </c>
      <c r="K13" s="23"/>
      <c r="L13" s="23"/>
      <c r="M13" s="26">
        <v>2</v>
      </c>
      <c r="N13" s="30">
        <v>85.914760914760919</v>
      </c>
      <c r="O13" s="30">
        <v>6.6874566874566872</v>
      </c>
      <c r="P13" s="30">
        <v>7.3977823977823984</v>
      </c>
    </row>
    <row r="14" spans="1:16">
      <c r="A14" s="19"/>
      <c r="B14" s="19"/>
      <c r="C14" s="19"/>
      <c r="D14" s="19"/>
      <c r="E14" s="19"/>
      <c r="F14" s="19" t="s">
        <v>52</v>
      </c>
      <c r="G14" s="18">
        <f>G5</f>
        <v>6.0526443828151608</v>
      </c>
      <c r="H14" s="19"/>
      <c r="I14" s="18"/>
      <c r="J14" s="18">
        <f>J5</f>
        <v>66.666666666666671</v>
      </c>
      <c r="K14" s="23"/>
      <c r="L14" s="23"/>
      <c r="M14" s="19" t="s">
        <v>49</v>
      </c>
      <c r="N14" s="22">
        <f>AVERAGE(N11:N13)</f>
        <v>88.614636480490134</v>
      </c>
      <c r="O14" s="22">
        <f>AVERAGE(O11:O13)</f>
        <v>4.7417995588727297</v>
      </c>
      <c r="P14" s="22">
        <f>AVERAGE(P11:P13)</f>
        <v>6.6435639606371319</v>
      </c>
    </row>
    <row r="15" spans="1:16">
      <c r="A15" s="19"/>
      <c r="B15" s="19"/>
      <c r="C15" s="19"/>
      <c r="D15" s="19"/>
      <c r="E15" s="19"/>
      <c r="F15" s="19" t="s">
        <v>53</v>
      </c>
      <c r="G15" s="18">
        <f>G9</f>
        <v>5.4891015417331204</v>
      </c>
      <c r="H15" s="19"/>
      <c r="I15" s="18"/>
      <c r="J15" s="18">
        <f>J9</f>
        <v>29.62962962962963</v>
      </c>
      <c r="K15" s="23"/>
      <c r="L15" s="23"/>
      <c r="M15" s="19" t="s">
        <v>50</v>
      </c>
      <c r="N15" s="22">
        <f>STDEV(N12:N13)</f>
        <v>3.8182006417739984</v>
      </c>
      <c r="O15" s="22">
        <f>STDEV(O12:O13)</f>
        <v>2.751574698971325</v>
      </c>
      <c r="P15" s="22">
        <f>STDEV(P12:P13)</f>
        <v>1.0666259428026768</v>
      </c>
    </row>
    <row r="16" spans="1:16">
      <c r="A16" s="19"/>
      <c r="B16" s="19"/>
      <c r="C16" s="19"/>
      <c r="D16" s="19"/>
      <c r="E16" s="19"/>
      <c r="F16" s="19"/>
      <c r="G16" s="18"/>
      <c r="H16" s="19"/>
      <c r="I16" s="19"/>
      <c r="J16" s="18"/>
      <c r="K16" s="23"/>
      <c r="L16" s="23"/>
      <c r="M16" s="19" t="s">
        <v>51</v>
      </c>
      <c r="N16" s="21">
        <v>2</v>
      </c>
      <c r="O16" s="21">
        <v>2</v>
      </c>
      <c r="P16" s="21">
        <v>2</v>
      </c>
    </row>
    <row r="17" spans="1:17">
      <c r="A17" s="24"/>
      <c r="B17" s="19"/>
      <c r="C17" s="19"/>
      <c r="D17" s="19"/>
      <c r="E17" s="19" t="s">
        <v>49</v>
      </c>
      <c r="F17" s="19"/>
      <c r="G17" s="18">
        <f>AVERAGE(G14:G15)</f>
        <v>5.7708729622741401</v>
      </c>
      <c r="H17" s="19"/>
      <c r="I17" s="22"/>
      <c r="J17" s="18">
        <f>AVERAGE(J14:J15)</f>
        <v>48.148148148148152</v>
      </c>
      <c r="K17" s="23"/>
      <c r="L17" s="23"/>
      <c r="M17" s="19" t="s">
        <v>48</v>
      </c>
      <c r="N17" s="18">
        <f>N15/SQRT(2)</f>
        <v>2.6998755657292217</v>
      </c>
      <c r="O17" s="18">
        <f>O15/SQRT(2)</f>
        <v>1.945657128583957</v>
      </c>
      <c r="P17" s="18">
        <f>P15/SQRT(2)</f>
        <v>0.75421843714526726</v>
      </c>
    </row>
    <row r="18" spans="1:17">
      <c r="A18" s="24"/>
      <c r="B18" s="19"/>
      <c r="C18" s="19"/>
      <c r="D18" s="19"/>
      <c r="E18" s="19" t="s">
        <v>50</v>
      </c>
      <c r="F18" s="19"/>
      <c r="G18" s="22">
        <f>STDEV(G14:G16)</f>
        <v>0.39848496441824366</v>
      </c>
      <c r="H18" s="19"/>
      <c r="I18" s="22"/>
      <c r="J18" s="22">
        <f>STDEV(J14:J16)</f>
        <v>26.189140043946196</v>
      </c>
      <c r="K18" s="23"/>
      <c r="L18" s="23"/>
      <c r="M18" s="23"/>
      <c r="N18" s="23"/>
      <c r="O18" s="23"/>
      <c r="P18" s="23"/>
    </row>
    <row r="19" spans="1:17">
      <c r="A19" s="19"/>
      <c r="B19" s="19"/>
      <c r="C19" s="19"/>
      <c r="D19" s="19"/>
      <c r="E19" s="19" t="s">
        <v>51</v>
      </c>
      <c r="F19" s="19"/>
      <c r="G19" s="21">
        <v>2</v>
      </c>
      <c r="H19" s="19"/>
      <c r="I19" s="21"/>
      <c r="J19" s="21">
        <v>2</v>
      </c>
      <c r="K19" s="23"/>
      <c r="L19" s="23"/>
      <c r="M19" s="23"/>
      <c r="N19" s="23"/>
      <c r="O19" s="23"/>
      <c r="P19" s="23"/>
    </row>
    <row r="20" spans="1:17">
      <c r="A20" s="19"/>
      <c r="B20" s="19"/>
      <c r="C20" s="19"/>
      <c r="D20" s="19"/>
      <c r="E20" s="19" t="s">
        <v>48</v>
      </c>
      <c r="F20" s="19"/>
      <c r="G20" s="18">
        <f>G18/SQRT(2)</f>
        <v>0.28177142054102017</v>
      </c>
      <c r="H20" s="19"/>
      <c r="I20" s="18"/>
      <c r="J20" s="18">
        <f>J18/SQRT(2)</f>
        <v>18.518518518518512</v>
      </c>
      <c r="K20" s="23"/>
      <c r="L20" s="23"/>
      <c r="M20" s="23"/>
      <c r="N20" s="23"/>
      <c r="O20" s="23"/>
      <c r="P20" s="23"/>
    </row>
    <row r="22" spans="1:17">
      <c r="F22" t="s">
        <v>35</v>
      </c>
    </row>
    <row r="23" spans="1:17">
      <c r="A23" s="27" t="s">
        <v>4</v>
      </c>
      <c r="B23" s="26" t="s">
        <v>1</v>
      </c>
      <c r="C23" s="26" t="s">
        <v>2</v>
      </c>
      <c r="D23" s="26" t="s">
        <v>3</v>
      </c>
      <c r="E23" s="27" t="s">
        <v>0</v>
      </c>
      <c r="F23" s="26" t="s">
        <v>40</v>
      </c>
      <c r="G23" s="28" t="s">
        <v>21</v>
      </c>
      <c r="H23" s="26"/>
      <c r="I23" s="28" t="s">
        <v>24</v>
      </c>
      <c r="J23" s="28" t="s">
        <v>23</v>
      </c>
      <c r="M23" s="26" t="s">
        <v>43</v>
      </c>
      <c r="N23" s="26" t="s">
        <v>36</v>
      </c>
      <c r="O23" s="26" t="s">
        <v>28</v>
      </c>
      <c r="P23" s="28" t="s">
        <v>38</v>
      </c>
      <c r="Q23" s="23"/>
    </row>
    <row r="24" spans="1:17">
      <c r="A24" s="24" t="s">
        <v>5</v>
      </c>
      <c r="B24" s="19">
        <v>26</v>
      </c>
      <c r="C24" s="19">
        <v>2</v>
      </c>
      <c r="D24" s="19">
        <v>33</v>
      </c>
      <c r="E24" s="19">
        <f>B24+D24</f>
        <v>59</v>
      </c>
      <c r="F24" s="19">
        <f>SUM(B24:D24)</f>
        <v>61</v>
      </c>
      <c r="G24" s="22">
        <f>(D24/E24)*100</f>
        <v>55.932203389830505</v>
      </c>
      <c r="H24" s="19"/>
      <c r="I24" s="19">
        <f>C24+D24</f>
        <v>35</v>
      </c>
      <c r="J24" s="22">
        <f>(D24/I24)*100</f>
        <v>94.285714285714278</v>
      </c>
      <c r="M24" s="23"/>
      <c r="N24" s="29">
        <f>(B24/F24)*100</f>
        <v>42.622950819672127</v>
      </c>
      <c r="O24" s="29">
        <f>(C24/F24)*100</f>
        <v>3.278688524590164</v>
      </c>
      <c r="P24" s="29">
        <f>(D24/F24)*100</f>
        <v>54.098360655737707</v>
      </c>
      <c r="Q24" s="23"/>
    </row>
    <row r="25" spans="1:17">
      <c r="A25" s="24" t="s">
        <v>6</v>
      </c>
      <c r="B25" s="19">
        <v>45</v>
      </c>
      <c r="C25" s="19">
        <v>1</v>
      </c>
      <c r="D25" s="19">
        <v>28</v>
      </c>
      <c r="E25" s="19">
        <f>B25+D25</f>
        <v>73</v>
      </c>
      <c r="F25" s="19">
        <f>SUM(B25:D25)</f>
        <v>74</v>
      </c>
      <c r="G25" s="22">
        <f t="shared" ref="G25:G26" si="1">(D25/E25)*100</f>
        <v>38.356164383561641</v>
      </c>
      <c r="H25" s="19"/>
      <c r="I25" s="19">
        <f>C25+D25</f>
        <v>29</v>
      </c>
      <c r="J25" s="22">
        <f>(D25/I25)*100</f>
        <v>96.551724137931032</v>
      </c>
      <c r="M25" s="23"/>
      <c r="N25" s="29">
        <f>(B25/F25)*100</f>
        <v>60.810810810810814</v>
      </c>
      <c r="O25" s="29">
        <f>(C25/F25)*100</f>
        <v>1.3513513513513513</v>
      </c>
      <c r="P25" s="29">
        <f>(D25/F25)*100</f>
        <v>37.837837837837839</v>
      </c>
      <c r="Q25" s="23"/>
    </row>
    <row r="26" spans="1:17">
      <c r="A26" s="24" t="s">
        <v>7</v>
      </c>
      <c r="B26" s="19">
        <v>40</v>
      </c>
      <c r="C26" s="19">
        <v>1</v>
      </c>
      <c r="D26" s="19">
        <v>39</v>
      </c>
      <c r="E26" s="19">
        <f>B26+D26</f>
        <v>79</v>
      </c>
      <c r="F26" s="19">
        <f>SUM(B26:D26)</f>
        <v>80</v>
      </c>
      <c r="G26" s="22">
        <f t="shared" si="1"/>
        <v>49.367088607594937</v>
      </c>
      <c r="H26" s="19"/>
      <c r="I26" s="19">
        <f>C26+D26</f>
        <v>40</v>
      </c>
      <c r="J26" s="22">
        <f>(D26/I26)*100</f>
        <v>97.5</v>
      </c>
      <c r="M26" s="23"/>
      <c r="N26" s="29">
        <f>(B26/F26)*100</f>
        <v>50</v>
      </c>
      <c r="O26" s="29">
        <f>(C26/F26)*100</f>
        <v>1.25</v>
      </c>
      <c r="P26" s="29">
        <f>(D26/F26)*100</f>
        <v>48.75</v>
      </c>
      <c r="Q26" s="23"/>
    </row>
    <row r="27" spans="1:17">
      <c r="A27" s="19"/>
      <c r="B27" s="19"/>
      <c r="C27" s="19"/>
      <c r="D27" s="19"/>
      <c r="E27" s="19" t="s">
        <v>17</v>
      </c>
      <c r="F27" s="19"/>
      <c r="G27" s="22">
        <f>AVERAGE(G24:G26)</f>
        <v>47.885152126995685</v>
      </c>
      <c r="H27" s="19"/>
      <c r="I27" s="22"/>
      <c r="J27" s="22">
        <f>AVERAGE(J24:J26)</f>
        <v>96.112479474548437</v>
      </c>
      <c r="M27" s="23"/>
      <c r="N27" s="22">
        <f>AVERAGE(N24:N26)</f>
        <v>51.144587210160978</v>
      </c>
      <c r="O27" s="22">
        <f>AVERAGE(O24:O26)</f>
        <v>1.9600132919805049</v>
      </c>
      <c r="P27" s="22">
        <f>AVERAGE(P24:P26)</f>
        <v>46.895399497858513</v>
      </c>
      <c r="Q27" s="23"/>
    </row>
    <row r="28" spans="1:17">
      <c r="A28" s="24" t="s">
        <v>8</v>
      </c>
      <c r="B28" s="19">
        <v>45</v>
      </c>
      <c r="C28" s="19">
        <v>0</v>
      </c>
      <c r="D28" s="19">
        <v>38</v>
      </c>
      <c r="E28" s="19">
        <f>B28+D28</f>
        <v>83</v>
      </c>
      <c r="F28" s="19">
        <f>SUM(B28:D28)</f>
        <v>83</v>
      </c>
      <c r="G28" s="22">
        <f>(D28/E28)*100</f>
        <v>45.783132530120483</v>
      </c>
      <c r="H28" s="19"/>
      <c r="I28" s="19">
        <f>C28+D28</f>
        <v>38</v>
      </c>
      <c r="J28" s="22">
        <f>(D28/I28)*100</f>
        <v>100</v>
      </c>
      <c r="M28" s="23"/>
      <c r="N28" s="29">
        <f>(B28/F28)*100</f>
        <v>54.216867469879517</v>
      </c>
      <c r="O28" s="29">
        <f>(C28/F28)*100</f>
        <v>0</v>
      </c>
      <c r="P28" s="29">
        <f>(D28/F28)*100</f>
        <v>45.783132530120483</v>
      </c>
      <c r="Q28" s="23"/>
    </row>
    <row r="29" spans="1:17">
      <c r="A29" s="24" t="s">
        <v>9</v>
      </c>
      <c r="B29" s="19">
        <v>33</v>
      </c>
      <c r="C29" s="19">
        <v>2</v>
      </c>
      <c r="D29" s="19">
        <v>34</v>
      </c>
      <c r="E29" s="19">
        <f>B29+D29</f>
        <v>67</v>
      </c>
      <c r="F29" s="19">
        <f>SUM(B29:D29)</f>
        <v>69</v>
      </c>
      <c r="G29" s="22">
        <f t="shared" ref="G29:G30" si="2">(D29/E29)*100</f>
        <v>50.746268656716417</v>
      </c>
      <c r="H29" s="19"/>
      <c r="I29" s="19">
        <f>C29+D29</f>
        <v>36</v>
      </c>
      <c r="J29" s="22">
        <f>(D29/I29)*100</f>
        <v>94.444444444444443</v>
      </c>
      <c r="M29" s="23"/>
      <c r="N29" s="29">
        <f>(B29/F29)*100</f>
        <v>47.826086956521742</v>
      </c>
      <c r="O29" s="29">
        <f>(C29/F29)*100</f>
        <v>2.8985507246376812</v>
      </c>
      <c r="P29" s="29">
        <f>(D29/F29)*100</f>
        <v>49.275362318840585</v>
      </c>
      <c r="Q29" s="23"/>
    </row>
    <row r="30" spans="1:17">
      <c r="A30" s="24" t="s">
        <v>10</v>
      </c>
      <c r="B30" s="19">
        <v>28</v>
      </c>
      <c r="C30" s="19">
        <v>3</v>
      </c>
      <c r="D30" s="19">
        <v>33</v>
      </c>
      <c r="E30" s="19">
        <f>B30+D30</f>
        <v>61</v>
      </c>
      <c r="F30" s="19">
        <f>SUM(B30:D30)</f>
        <v>64</v>
      </c>
      <c r="G30" s="22">
        <f t="shared" si="2"/>
        <v>54.098360655737707</v>
      </c>
      <c r="H30" s="19"/>
      <c r="I30" s="19">
        <f>C30+D30</f>
        <v>36</v>
      </c>
      <c r="J30" s="22">
        <f>(D30/I30)*100</f>
        <v>91.666666666666657</v>
      </c>
      <c r="M30" s="23"/>
      <c r="N30" s="29">
        <f>(B30/F30)*100</f>
        <v>43.75</v>
      </c>
      <c r="O30" s="29">
        <f>(C30/F30)*100</f>
        <v>4.6875</v>
      </c>
      <c r="P30" s="29">
        <f>(D30/F30)*100</f>
        <v>51.5625</v>
      </c>
      <c r="Q30" s="23"/>
    </row>
    <row r="31" spans="1:17">
      <c r="A31" s="24" t="s">
        <v>14</v>
      </c>
      <c r="B31" s="19"/>
      <c r="C31" s="19"/>
      <c r="D31" s="19"/>
      <c r="E31" s="19" t="s">
        <v>17</v>
      </c>
      <c r="F31" s="19"/>
      <c r="G31" s="22">
        <f>AVERAGE(G28:G30)</f>
        <v>50.209253947524871</v>
      </c>
      <c r="H31" s="19"/>
      <c r="I31" s="22">
        <f>AVERAGE(I28:I30)</f>
        <v>36.666666666666664</v>
      </c>
      <c r="J31" s="22">
        <f>AVERAGE(J28:J30)</f>
        <v>95.370370370370367</v>
      </c>
      <c r="M31" s="23"/>
      <c r="N31" s="22">
        <f>AVERAGE(N28:N29)</f>
        <v>51.021477213200626</v>
      </c>
      <c r="O31" s="22">
        <f>AVERAGE(O28:O29)</f>
        <v>1.4492753623188406</v>
      </c>
      <c r="P31" s="22">
        <f>AVERAGE(P28:P29)</f>
        <v>47.529247424480531</v>
      </c>
      <c r="Q31" s="23"/>
    </row>
    <row r="32" spans="1:17">
      <c r="A32" s="19"/>
      <c r="B32" s="19"/>
      <c r="C32" s="19"/>
      <c r="D32" s="19"/>
      <c r="E32" s="19">
        <f>SUM(E25:E30)</f>
        <v>363</v>
      </c>
      <c r="F32" s="19">
        <f>SUM(F24:F26,F28:F30)</f>
        <v>431</v>
      </c>
      <c r="G32" s="23"/>
      <c r="H32" s="23"/>
      <c r="I32" s="23"/>
      <c r="J32" s="23"/>
      <c r="M32" s="23"/>
      <c r="N32" s="23"/>
      <c r="O32" s="23"/>
      <c r="P32" s="23"/>
      <c r="Q32" s="23"/>
    </row>
    <row r="33" spans="1:17">
      <c r="A33" s="23"/>
      <c r="B33" s="23"/>
      <c r="C33" s="23"/>
      <c r="D33" s="23"/>
      <c r="E33" s="23"/>
      <c r="F33" s="23"/>
      <c r="G33" s="23"/>
      <c r="H33" s="23"/>
      <c r="I33" s="23"/>
      <c r="J33" s="23"/>
      <c r="M33" s="23" t="s">
        <v>41</v>
      </c>
      <c r="N33" s="29"/>
      <c r="O33" s="29"/>
      <c r="P33" s="29"/>
      <c r="Q33" s="23"/>
    </row>
    <row r="34" spans="1:17">
      <c r="A34" s="23"/>
      <c r="B34" s="23"/>
      <c r="C34" s="23"/>
      <c r="D34" s="23"/>
      <c r="E34" s="23"/>
      <c r="F34" s="19" t="s">
        <v>18</v>
      </c>
      <c r="G34" s="18">
        <f>(G27+G31)/2</f>
        <v>49.047203037260275</v>
      </c>
      <c r="H34" s="19"/>
      <c r="I34" s="19">
        <f>SUM(I24:I30)</f>
        <v>214</v>
      </c>
      <c r="J34" s="18">
        <f>(J27+J31)/2</f>
        <v>95.741424922459402</v>
      </c>
      <c r="M34" s="23">
        <v>1</v>
      </c>
      <c r="N34" s="29">
        <v>51.144587210160978</v>
      </c>
      <c r="O34" s="29">
        <v>1.9600132919805049</v>
      </c>
      <c r="P34" s="29">
        <v>46.895399497858513</v>
      </c>
      <c r="Q34" s="23"/>
    </row>
    <row r="35" spans="1:17">
      <c r="A35" s="23"/>
      <c r="B35" s="23"/>
      <c r="C35" s="23"/>
      <c r="D35" s="23"/>
      <c r="E35" s="23"/>
      <c r="F35" s="23" t="s">
        <v>19</v>
      </c>
      <c r="G35" s="18">
        <f>G27</f>
        <v>47.885152126995685</v>
      </c>
      <c r="H35" s="23"/>
      <c r="I35" s="23"/>
      <c r="J35" s="18">
        <f>J27</f>
        <v>96.112479474548437</v>
      </c>
      <c r="M35" s="26">
        <v>2</v>
      </c>
      <c r="N35" s="30">
        <v>51.021477213200626</v>
      </c>
      <c r="O35" s="30">
        <v>1.4492753623188406</v>
      </c>
      <c r="P35" s="30">
        <v>47.529247424480531</v>
      </c>
      <c r="Q35" s="23"/>
    </row>
    <row r="36" spans="1:17">
      <c r="A36" s="23"/>
      <c r="B36" s="23"/>
      <c r="C36" s="23"/>
      <c r="D36" s="23"/>
      <c r="E36" s="23"/>
      <c r="F36" s="23" t="s">
        <v>20</v>
      </c>
      <c r="G36" s="18">
        <f>G31</f>
        <v>50.209253947524871</v>
      </c>
      <c r="H36" s="23"/>
      <c r="I36" s="23"/>
      <c r="J36" s="18">
        <f>J31</f>
        <v>95.370370370370367</v>
      </c>
      <c r="M36" s="19" t="s">
        <v>49</v>
      </c>
      <c r="N36" s="22">
        <f>AVERAGE(N33:N35)</f>
        <v>51.083032211680802</v>
      </c>
      <c r="O36" s="22">
        <f>AVERAGE(O33:O35)</f>
        <v>1.7046443271496727</v>
      </c>
      <c r="P36" s="22">
        <f>AVERAGE(P33:P35)</f>
        <v>47.212323461169518</v>
      </c>
      <c r="Q36" s="23"/>
    </row>
    <row r="37" spans="1:17">
      <c r="A37" s="23"/>
      <c r="B37" s="23"/>
      <c r="C37" s="23"/>
      <c r="D37" s="23"/>
      <c r="E37" s="23"/>
      <c r="F37" s="23"/>
      <c r="G37" s="23"/>
      <c r="H37" s="23"/>
      <c r="I37" s="23"/>
      <c r="J37" s="23"/>
      <c r="M37" s="19" t="s">
        <v>50</v>
      </c>
      <c r="N37" s="22">
        <f>STDEV(N34:N35)</f>
        <v>8.7051913682520132E-2</v>
      </c>
      <c r="O37" s="22">
        <f>STDEV(O34:O35)</f>
        <v>0.3611462534729411</v>
      </c>
      <c r="P37" s="22">
        <f>STDEV(P34:P35)</f>
        <v>0.44819816715546185</v>
      </c>
      <c r="Q37" s="23"/>
    </row>
    <row r="38" spans="1:17">
      <c r="A38" s="23"/>
      <c r="B38" s="23"/>
      <c r="C38" s="23"/>
      <c r="D38" s="23"/>
      <c r="E38" s="19" t="s">
        <v>49</v>
      </c>
      <c r="F38" s="23"/>
      <c r="G38" s="22">
        <f>AVERAGE(G35:G36)</f>
        <v>49.047203037260275</v>
      </c>
      <c r="H38" s="23"/>
      <c r="I38" s="23"/>
      <c r="J38" s="22">
        <f>AVERAGE(J35:J36)</f>
        <v>95.741424922459402</v>
      </c>
      <c r="M38" s="19" t="s">
        <v>51</v>
      </c>
      <c r="N38" s="21">
        <v>2</v>
      </c>
      <c r="O38" s="21">
        <v>2</v>
      </c>
      <c r="P38" s="21">
        <v>2</v>
      </c>
      <c r="Q38" s="23"/>
    </row>
    <row r="39" spans="1:17">
      <c r="A39" s="23"/>
      <c r="B39" s="23"/>
      <c r="C39" s="23"/>
      <c r="D39" s="23"/>
      <c r="E39" s="19" t="s">
        <v>50</v>
      </c>
      <c r="F39" s="19"/>
      <c r="G39" s="22">
        <f>STDEV(G35:G36)</f>
        <v>1.6433881574641882</v>
      </c>
      <c r="H39" s="23"/>
      <c r="I39" s="23"/>
      <c r="J39" s="22">
        <f>STDEV(J35:J36)</f>
        <v>0.52475037994458729</v>
      </c>
      <c r="M39" s="19" t="s">
        <v>48</v>
      </c>
      <c r="N39" s="18">
        <f>N37/SQRT(2)</f>
        <v>6.1554998480175982E-2</v>
      </c>
      <c r="O39" s="18">
        <f>O37/SQRT(2)</f>
        <v>0.25536896483083238</v>
      </c>
      <c r="P39" s="18">
        <f>P37/SQRT(2)</f>
        <v>0.31692396331100881</v>
      </c>
      <c r="Q39" s="23"/>
    </row>
    <row r="40" spans="1:17">
      <c r="A40" s="23"/>
      <c r="B40" s="23"/>
      <c r="C40" s="23"/>
      <c r="D40" s="23"/>
      <c r="E40" s="19" t="s">
        <v>51</v>
      </c>
      <c r="F40" s="23"/>
      <c r="G40" s="21">
        <v>2</v>
      </c>
      <c r="H40" s="23"/>
      <c r="I40" s="23"/>
      <c r="J40" s="21">
        <v>2</v>
      </c>
      <c r="M40" s="23"/>
      <c r="N40" s="23"/>
      <c r="O40" s="23"/>
      <c r="P40" s="23"/>
      <c r="Q40" s="23"/>
    </row>
    <row r="41" spans="1:17">
      <c r="A41" s="23"/>
      <c r="B41" s="23"/>
      <c r="C41" s="23"/>
      <c r="D41" s="23"/>
      <c r="E41" s="19" t="s">
        <v>48</v>
      </c>
      <c r="F41" s="23"/>
      <c r="G41" s="18">
        <f>G39/SQRT(2)</f>
        <v>1.1620509102645931</v>
      </c>
      <c r="H41" s="23"/>
      <c r="I41" s="23"/>
      <c r="J41" s="18">
        <f>J39/SQRT(2)</f>
        <v>0.37105455208903493</v>
      </c>
      <c r="M41" s="23"/>
      <c r="N41" s="23"/>
      <c r="O41" s="23"/>
      <c r="P41" s="23"/>
      <c r="Q41" s="23"/>
    </row>
    <row r="42" spans="1:17">
      <c r="A42" s="23"/>
      <c r="B42" s="23"/>
      <c r="C42" s="23"/>
      <c r="D42" s="23"/>
      <c r="E42" s="23"/>
      <c r="F42" s="23"/>
      <c r="G42" s="23"/>
      <c r="H42" s="23"/>
      <c r="I42" s="23"/>
      <c r="J42" s="23"/>
      <c r="M42" s="23"/>
      <c r="N42" s="23"/>
      <c r="O42" s="23"/>
      <c r="P42" s="23"/>
      <c r="Q42" s="23"/>
    </row>
    <row r="43" spans="1:17">
      <c r="A43" s="27" t="s">
        <v>27</v>
      </c>
      <c r="B43" s="26" t="s">
        <v>16</v>
      </c>
      <c r="C43" s="26" t="s">
        <v>28</v>
      </c>
      <c r="D43" s="26" t="s">
        <v>29</v>
      </c>
      <c r="E43" s="27" t="s">
        <v>22</v>
      </c>
      <c r="F43" s="27" t="s">
        <v>37</v>
      </c>
      <c r="G43" s="28" t="s">
        <v>21</v>
      </c>
      <c r="H43" s="26"/>
      <c r="I43" s="28" t="s">
        <v>24</v>
      </c>
      <c r="J43" s="28" t="s">
        <v>23</v>
      </c>
      <c r="M43" s="26" t="s">
        <v>43</v>
      </c>
      <c r="N43" s="26" t="s">
        <v>36</v>
      </c>
      <c r="O43" s="26" t="s">
        <v>28</v>
      </c>
      <c r="P43" s="28" t="s">
        <v>38</v>
      </c>
      <c r="Q43" s="23"/>
    </row>
    <row r="44" spans="1:17">
      <c r="A44" s="24" t="s">
        <v>33</v>
      </c>
      <c r="B44" s="19">
        <v>39</v>
      </c>
      <c r="C44" s="19">
        <v>11</v>
      </c>
      <c r="D44" s="19">
        <v>14</v>
      </c>
      <c r="E44" s="19">
        <f>B44+D44</f>
        <v>53</v>
      </c>
      <c r="F44" s="19">
        <f>SUM(B44:D44)</f>
        <v>64</v>
      </c>
      <c r="G44" s="22">
        <f>(D44/E44)*100</f>
        <v>26.415094339622641</v>
      </c>
      <c r="H44" s="19"/>
      <c r="I44" s="21">
        <f>C44+D44</f>
        <v>25</v>
      </c>
      <c r="J44" s="22">
        <f>(D44/I44)*100</f>
        <v>56.000000000000007</v>
      </c>
      <c r="M44" s="23"/>
      <c r="N44" s="29">
        <f>(B44/F44)*100</f>
        <v>60.9375</v>
      </c>
      <c r="O44" s="29">
        <f>(C44/F44)*100</f>
        <v>17.1875</v>
      </c>
      <c r="P44" s="29">
        <f>(D44/F44)*100</f>
        <v>21.875</v>
      </c>
      <c r="Q44" s="23"/>
    </row>
    <row r="45" spans="1:17">
      <c r="A45" s="24"/>
      <c r="B45" s="19">
        <v>32</v>
      </c>
      <c r="C45" s="19">
        <v>9</v>
      </c>
      <c r="D45" s="19">
        <v>8</v>
      </c>
      <c r="E45" s="19">
        <f>B45+D45</f>
        <v>40</v>
      </c>
      <c r="F45" s="19">
        <f>SUM(B45:D45)</f>
        <v>49</v>
      </c>
      <c r="G45" s="22">
        <f>(D45/E45)*100</f>
        <v>20</v>
      </c>
      <c r="H45" s="19"/>
      <c r="I45" s="21">
        <f>C45+D45</f>
        <v>17</v>
      </c>
      <c r="J45" s="22">
        <f>(D45/I45)*100</f>
        <v>47.058823529411761</v>
      </c>
      <c r="M45" s="23"/>
      <c r="N45" s="29">
        <f>(B45/F45)*100</f>
        <v>65.306122448979593</v>
      </c>
      <c r="O45" s="29">
        <f>(C45/F45)*100</f>
        <v>18.367346938775512</v>
      </c>
      <c r="P45" s="29">
        <f>(D45/F45)*100</f>
        <v>16.326530612244898</v>
      </c>
      <c r="Q45" s="23"/>
    </row>
    <row r="46" spans="1:17">
      <c r="A46" s="24"/>
      <c r="B46" s="19">
        <v>43</v>
      </c>
      <c r="C46" s="19">
        <v>113</v>
      </c>
      <c r="D46" s="19">
        <v>8</v>
      </c>
      <c r="E46" s="19">
        <f t="shared" ref="E46" si="3">B46+D46</f>
        <v>51</v>
      </c>
      <c r="F46" s="19">
        <f>SUM(B46:D46)</f>
        <v>164</v>
      </c>
      <c r="G46" s="22">
        <f>(D46/E46)*100</f>
        <v>15.686274509803921</v>
      </c>
      <c r="H46" s="19"/>
      <c r="I46" s="21">
        <f>C46+D46</f>
        <v>121</v>
      </c>
      <c r="J46" s="22">
        <f>(D46/I46)*100</f>
        <v>6.6115702479338845</v>
      </c>
      <c r="M46" s="23"/>
      <c r="N46" s="29">
        <f>(B46/F46)*100</f>
        <v>26.219512195121951</v>
      </c>
      <c r="O46" s="29">
        <f>(C46/F46)*100</f>
        <v>68.902439024390233</v>
      </c>
      <c r="P46" s="29">
        <f>(D46/F46)*100</f>
        <v>4.8780487804878048</v>
      </c>
      <c r="Q46" s="23"/>
    </row>
    <row r="47" spans="1:17">
      <c r="A47" s="19"/>
      <c r="B47" s="19"/>
      <c r="C47" s="19"/>
      <c r="D47" s="19"/>
      <c r="E47" s="19"/>
      <c r="F47" s="19" t="s">
        <v>17</v>
      </c>
      <c r="G47" s="22">
        <f>AVERAGE(G44:G46)</f>
        <v>20.700456283142188</v>
      </c>
      <c r="H47" s="19"/>
      <c r="I47" s="21"/>
      <c r="J47" s="22">
        <f>AVERAGE(J44:J46)</f>
        <v>36.556797925781886</v>
      </c>
      <c r="M47" s="23"/>
      <c r="N47" s="22">
        <f>AVERAGE(N44:N46)</f>
        <v>50.821044881367186</v>
      </c>
      <c r="O47" s="22">
        <f>AVERAGE(O44:O46)</f>
        <v>34.819095321055251</v>
      </c>
      <c r="P47" s="22">
        <f>AVERAGE(P44:P46)</f>
        <v>14.359859797577565</v>
      </c>
      <c r="Q47" s="23"/>
    </row>
    <row r="48" spans="1:17">
      <c r="A48" s="24" t="s">
        <v>34</v>
      </c>
      <c r="B48" s="19">
        <v>29</v>
      </c>
      <c r="C48" s="19">
        <v>9</v>
      </c>
      <c r="D48" s="19">
        <v>7</v>
      </c>
      <c r="E48" s="19">
        <f>B48+D48</f>
        <v>36</v>
      </c>
      <c r="F48" s="19">
        <f>SUM(B48:D48)</f>
        <v>45</v>
      </c>
      <c r="G48" s="22">
        <f>(D48/E48)*100</f>
        <v>19.444444444444446</v>
      </c>
      <c r="H48" s="19"/>
      <c r="I48" s="21">
        <f>C48+D48</f>
        <v>16</v>
      </c>
      <c r="J48" s="22">
        <f>(D48/I48)*100</f>
        <v>43.75</v>
      </c>
      <c r="M48" s="23"/>
      <c r="N48" s="29">
        <f>(B48/F48)*100</f>
        <v>64.444444444444443</v>
      </c>
      <c r="O48" s="29">
        <f>(C48/F48)*100</f>
        <v>20</v>
      </c>
      <c r="P48" s="29">
        <f>(D48/F48)*100</f>
        <v>15.555555555555555</v>
      </c>
      <c r="Q48" s="23"/>
    </row>
    <row r="49" spans="1:21">
      <c r="A49" s="24"/>
      <c r="B49" s="19">
        <v>27</v>
      </c>
      <c r="C49" s="19">
        <v>4</v>
      </c>
      <c r="D49" s="19">
        <v>7</v>
      </c>
      <c r="E49" s="19">
        <f>B49+D49</f>
        <v>34</v>
      </c>
      <c r="F49" s="19">
        <f>SUM(B49:D49)</f>
        <v>38</v>
      </c>
      <c r="G49" s="22">
        <f>(D49/E49)*100</f>
        <v>20.588235294117645</v>
      </c>
      <c r="H49" s="19"/>
      <c r="I49" s="21">
        <f>C49+D49</f>
        <v>11</v>
      </c>
      <c r="J49" s="22">
        <f>(D49/I49)*100</f>
        <v>63.636363636363633</v>
      </c>
      <c r="M49" s="23"/>
      <c r="N49" s="29">
        <f>(B49/F49)*100</f>
        <v>71.05263157894737</v>
      </c>
      <c r="O49" s="29">
        <f>(C49/F49)*100</f>
        <v>10.526315789473683</v>
      </c>
      <c r="P49" s="29">
        <f>(D49/F49)*100</f>
        <v>18.421052631578945</v>
      </c>
      <c r="Q49" s="23"/>
    </row>
    <row r="50" spans="1:21">
      <c r="A50" s="24"/>
      <c r="B50" s="19">
        <v>14</v>
      </c>
      <c r="C50" s="19">
        <v>12</v>
      </c>
      <c r="D50" s="19">
        <v>0</v>
      </c>
      <c r="E50" s="19">
        <f>B50+D50</f>
        <v>14</v>
      </c>
      <c r="F50" s="19">
        <f>SUM(B50:D50)</f>
        <v>26</v>
      </c>
      <c r="G50" s="22">
        <f>(D50/E50)*100</f>
        <v>0</v>
      </c>
      <c r="H50" s="19"/>
      <c r="I50" s="21">
        <f>C50+D50</f>
        <v>12</v>
      </c>
      <c r="J50" s="22">
        <v>0</v>
      </c>
      <c r="M50" s="23"/>
      <c r="N50" s="29">
        <f>(B50/F50)*100</f>
        <v>53.846153846153847</v>
      </c>
      <c r="O50" s="29">
        <f>(C50/F50)*100</f>
        <v>46.153846153846153</v>
      </c>
      <c r="P50" s="29">
        <f>(D50/F50)*100</f>
        <v>0</v>
      </c>
      <c r="Q50" s="23"/>
    </row>
    <row r="51" spans="1:21">
      <c r="A51" s="19"/>
      <c r="B51" s="19"/>
      <c r="C51" s="19"/>
      <c r="D51" s="19"/>
      <c r="E51" s="19"/>
      <c r="F51" s="19" t="s">
        <v>17</v>
      </c>
      <c r="G51" s="22">
        <f>AVERAGE(G48:G50)</f>
        <v>13.344226579520699</v>
      </c>
      <c r="H51" s="19"/>
      <c r="I51" s="21">
        <f>AVERAGE(I48:I50)</f>
        <v>13</v>
      </c>
      <c r="J51" s="22">
        <f>AVERAGE(J48:J50)</f>
        <v>35.79545454545454</v>
      </c>
      <c r="M51" s="23"/>
      <c r="N51" s="22">
        <f>AVERAGE(N48:N49)</f>
        <v>67.748538011695899</v>
      </c>
      <c r="O51" s="22">
        <f>AVERAGE(O48:O49)</f>
        <v>15.263157894736842</v>
      </c>
      <c r="P51" s="22">
        <f>AVERAGE(P48:P49)</f>
        <v>16.988304093567251</v>
      </c>
      <c r="Q51" s="23"/>
    </row>
    <row r="52" spans="1:21">
      <c r="A52" s="24"/>
      <c r="B52" s="25"/>
      <c r="C52" s="19"/>
      <c r="D52" s="19"/>
      <c r="E52" s="19">
        <f>SUM(E44:E50)</f>
        <v>228</v>
      </c>
      <c r="F52" s="19">
        <f>SUM(F44:F46,F48:F50)</f>
        <v>386</v>
      </c>
      <c r="G52" s="22"/>
      <c r="H52" s="19"/>
      <c r="I52" s="21">
        <f>SUM(I44:I50)</f>
        <v>202</v>
      </c>
      <c r="J52" s="22"/>
      <c r="M52" s="23"/>
      <c r="N52" s="23"/>
      <c r="O52" s="23"/>
      <c r="P52" s="23"/>
      <c r="Q52" s="23"/>
    </row>
    <row r="53" spans="1:21">
      <c r="A53" s="19"/>
      <c r="B53" s="25"/>
      <c r="C53" s="19"/>
      <c r="D53" s="19"/>
      <c r="E53" s="19"/>
      <c r="F53" s="19"/>
      <c r="G53" s="22"/>
      <c r="H53" s="19"/>
      <c r="I53" s="21"/>
      <c r="J53" s="22"/>
      <c r="M53" s="23" t="s">
        <v>41</v>
      </c>
      <c r="N53" s="29"/>
      <c r="O53" s="29"/>
      <c r="P53" s="29"/>
      <c r="Q53" s="23"/>
    </row>
    <row r="54" spans="1:21">
      <c r="A54" s="19"/>
      <c r="B54" s="19"/>
      <c r="C54" s="19"/>
      <c r="D54" s="19"/>
      <c r="E54" s="19"/>
      <c r="F54" s="19"/>
      <c r="G54" s="19"/>
      <c r="H54" s="19"/>
      <c r="I54" s="19"/>
      <c r="J54" s="19"/>
      <c r="M54" s="23">
        <v>1</v>
      </c>
      <c r="N54" s="29">
        <v>50.821044881367186</v>
      </c>
      <c r="O54" s="29">
        <v>34.819095321055251</v>
      </c>
      <c r="P54" s="29">
        <v>14.359859797577565</v>
      </c>
      <c r="Q54" s="23"/>
    </row>
    <row r="55" spans="1:21">
      <c r="A55" s="27" t="s">
        <v>15</v>
      </c>
      <c r="B55" s="26"/>
      <c r="C55" s="26"/>
      <c r="D55" s="26"/>
      <c r="E55" s="26"/>
      <c r="F55" s="26" t="s">
        <v>56</v>
      </c>
      <c r="G55" s="30">
        <f>(G47+G51)/2</f>
        <v>17.022341431331444</v>
      </c>
      <c r="H55" s="26"/>
      <c r="I55" s="30"/>
      <c r="J55" s="30">
        <f>(J47+J51)/2</f>
        <v>36.176126235618213</v>
      </c>
      <c r="M55" s="26">
        <v>2</v>
      </c>
      <c r="N55" s="30">
        <v>67.748538011695899</v>
      </c>
      <c r="O55" s="30">
        <v>15.263157894736842</v>
      </c>
      <c r="P55" s="30">
        <v>16.988304093567251</v>
      </c>
      <c r="Q55" s="23"/>
    </row>
    <row r="56" spans="1:21">
      <c r="A56" s="23"/>
      <c r="B56" s="23"/>
      <c r="C56" s="23"/>
      <c r="D56" s="23"/>
      <c r="E56" s="23"/>
      <c r="F56" s="23" t="s">
        <v>52</v>
      </c>
      <c r="G56" s="18">
        <f>G47</f>
        <v>20.700456283142188</v>
      </c>
      <c r="H56" s="19"/>
      <c r="I56" s="18"/>
      <c r="J56" s="18">
        <f>J47</f>
        <v>36.556797925781886</v>
      </c>
      <c r="M56" s="19" t="s">
        <v>49</v>
      </c>
      <c r="N56" s="22">
        <f>AVERAGE(N53:N55)</f>
        <v>59.284791446531543</v>
      </c>
      <c r="O56" s="22">
        <f>AVERAGE(O53:O55)</f>
        <v>25.041126607896047</v>
      </c>
      <c r="P56" s="22">
        <f>AVERAGE(P53:P55)</f>
        <v>15.674081945572407</v>
      </c>
      <c r="Q56" s="23"/>
    </row>
    <row r="57" spans="1:21">
      <c r="A57" s="23"/>
      <c r="B57" s="23"/>
      <c r="C57" s="23"/>
      <c r="D57" s="23"/>
      <c r="E57" s="23"/>
      <c r="F57" s="23" t="s">
        <v>53</v>
      </c>
      <c r="G57" s="18">
        <f>G51</f>
        <v>13.344226579520699</v>
      </c>
      <c r="H57" s="23"/>
      <c r="I57" s="18"/>
      <c r="J57" s="18">
        <f>J51</f>
        <v>35.79545454545454</v>
      </c>
      <c r="M57" s="19" t="s">
        <v>50</v>
      </c>
      <c r="N57" s="22">
        <f>STDEV(N54:N55)</f>
        <v>11.969545180944131</v>
      </c>
      <c r="O57" s="22">
        <f>STDEV(O54:O55)</f>
        <v>13.828135966609546</v>
      </c>
      <c r="P57" s="22">
        <f>STDEV(P54:P55)</f>
        <v>1.8585907856654078</v>
      </c>
      <c r="Q57" s="23"/>
    </row>
    <row r="58" spans="1:21">
      <c r="A58" s="23"/>
      <c r="B58" s="23"/>
      <c r="C58" s="23"/>
      <c r="D58" s="23"/>
      <c r="E58" s="23"/>
      <c r="F58" s="23"/>
      <c r="G58" s="18"/>
      <c r="H58" s="23"/>
      <c r="I58" s="23"/>
      <c r="J58" s="18"/>
      <c r="M58" s="19" t="s">
        <v>51</v>
      </c>
      <c r="N58" s="21">
        <v>2</v>
      </c>
      <c r="O58" s="21">
        <v>2</v>
      </c>
      <c r="P58" s="21">
        <v>2</v>
      </c>
      <c r="Q58" s="23"/>
    </row>
    <row r="59" spans="1:21">
      <c r="A59" s="24"/>
      <c r="B59" s="19"/>
      <c r="C59" s="19"/>
      <c r="D59" s="19"/>
      <c r="E59" s="19" t="s">
        <v>49</v>
      </c>
      <c r="F59" s="23"/>
      <c r="G59" s="18">
        <f>AVERAGE(G56:G57)</f>
        <v>17.022341431331444</v>
      </c>
      <c r="H59" s="23"/>
      <c r="I59" s="22"/>
      <c r="J59" s="18">
        <f>AVERAGE(J56:J57)</f>
        <v>36.176126235618213</v>
      </c>
      <c r="M59" s="19" t="s">
        <v>48</v>
      </c>
      <c r="N59" s="18">
        <f>N57/SQRT(2)</f>
        <v>8.4637465651643549</v>
      </c>
      <c r="O59" s="18">
        <f>O57/SQRT(2)</f>
        <v>9.7779687131592041</v>
      </c>
      <c r="P59" s="18">
        <f>P57/SQRT(2)</f>
        <v>1.3142221479948428</v>
      </c>
      <c r="Q59" s="23"/>
    </row>
    <row r="60" spans="1:21">
      <c r="A60" s="24"/>
      <c r="B60" s="19"/>
      <c r="C60" s="19"/>
      <c r="D60" s="19"/>
      <c r="E60" s="19" t="s">
        <v>50</v>
      </c>
      <c r="F60" s="19"/>
      <c r="G60" s="22">
        <f>STDEV(G56:G58)</f>
        <v>5.2016399073966566</v>
      </c>
      <c r="H60" s="23"/>
      <c r="I60" s="22"/>
      <c r="J60" s="22">
        <f>STDEV(J56:J58)</f>
        <v>0.53835106704095548</v>
      </c>
      <c r="M60" s="23"/>
      <c r="N60" s="23"/>
      <c r="O60" s="23"/>
      <c r="P60" s="23"/>
      <c r="Q60" s="23"/>
    </row>
    <row r="61" spans="1:21">
      <c r="A61" s="23"/>
      <c r="B61" s="23"/>
      <c r="C61" s="23"/>
      <c r="D61" s="23"/>
      <c r="E61" s="19" t="s">
        <v>51</v>
      </c>
      <c r="F61" s="23"/>
      <c r="G61" s="21">
        <v>2</v>
      </c>
      <c r="H61" s="23"/>
      <c r="I61" s="21"/>
      <c r="J61" s="21">
        <v>2</v>
      </c>
      <c r="M61" s="23"/>
      <c r="N61" s="23"/>
      <c r="O61" s="23"/>
      <c r="P61" s="23"/>
      <c r="Q61" s="23"/>
    </row>
    <row r="62" spans="1:21">
      <c r="A62" s="23"/>
      <c r="B62" s="23"/>
      <c r="C62" s="23"/>
      <c r="D62" s="23"/>
      <c r="E62" s="19" t="s">
        <v>48</v>
      </c>
      <c r="F62" s="23"/>
      <c r="G62" s="18">
        <f>G60/SQRT(2)</f>
        <v>3.6781148518107409</v>
      </c>
      <c r="H62" s="23"/>
      <c r="I62" s="18"/>
      <c r="J62" s="18">
        <f>J60/SQRT(2)</f>
        <v>0.38067169016367325</v>
      </c>
      <c r="M62" s="23"/>
      <c r="N62" s="23"/>
      <c r="O62" s="23"/>
      <c r="P62" s="23"/>
      <c r="Q62" s="23"/>
    </row>
    <row r="63" spans="1:21">
      <c r="A63" s="23"/>
      <c r="B63" s="23"/>
      <c r="C63" s="23"/>
      <c r="D63" s="23"/>
      <c r="E63" s="23"/>
      <c r="F63" s="19" t="s">
        <v>57</v>
      </c>
      <c r="G63" s="23"/>
      <c r="H63" s="23"/>
      <c r="I63" s="23"/>
      <c r="J63" s="19" t="s">
        <v>58</v>
      </c>
      <c r="M63" s="31" t="s">
        <v>59</v>
      </c>
    </row>
    <row r="64" spans="1:21">
      <c r="A64" s="23"/>
      <c r="B64" s="23"/>
      <c r="C64" s="23"/>
      <c r="D64" s="23"/>
      <c r="E64" s="23"/>
      <c r="F64" s="23" t="s">
        <v>44</v>
      </c>
      <c r="G64" s="28" t="s">
        <v>45</v>
      </c>
      <c r="H64" s="28" t="s">
        <v>46</v>
      </c>
      <c r="I64" s="28"/>
      <c r="J64" s="28" t="s">
        <v>29</v>
      </c>
      <c r="K64" s="10" t="s">
        <v>47</v>
      </c>
      <c r="M64" t="s">
        <v>44</v>
      </c>
      <c r="N64" s="1" t="s">
        <v>36</v>
      </c>
      <c r="O64" s="10" t="s">
        <v>38</v>
      </c>
      <c r="P64" s="1" t="s">
        <v>28</v>
      </c>
      <c r="R64" t="s">
        <v>48</v>
      </c>
      <c r="S64" s="1" t="s">
        <v>36</v>
      </c>
      <c r="T64" s="10" t="s">
        <v>38</v>
      </c>
      <c r="U64" s="1" t="s">
        <v>28</v>
      </c>
    </row>
    <row r="65" spans="1:21">
      <c r="A65" s="23"/>
      <c r="B65" s="23"/>
      <c r="C65" s="23"/>
      <c r="D65" s="23"/>
      <c r="E65" s="23"/>
      <c r="F65" s="23" t="s">
        <v>39</v>
      </c>
      <c r="G65" s="29">
        <v>5.7708729622741401</v>
      </c>
      <c r="H65" s="29">
        <f>100-G65</f>
        <v>94.22912703772586</v>
      </c>
      <c r="I65" s="29"/>
      <c r="J65" s="29">
        <v>48.148148148148152</v>
      </c>
      <c r="K65" s="11">
        <f>100-J65</f>
        <v>51.851851851851848</v>
      </c>
      <c r="M65" t="s">
        <v>39</v>
      </c>
      <c r="N65" s="5">
        <v>88.614636480490134</v>
      </c>
      <c r="O65" s="5">
        <v>6.6435639606371319</v>
      </c>
      <c r="P65" s="5">
        <v>4.7417995588727297</v>
      </c>
      <c r="S65" s="11">
        <v>2.6998755657292217</v>
      </c>
      <c r="T65" s="11">
        <v>0.75421843714526726</v>
      </c>
      <c r="U65" s="11">
        <v>1.945657128583957</v>
      </c>
    </row>
    <row r="66" spans="1:21">
      <c r="A66" s="23"/>
      <c r="B66" s="23"/>
      <c r="C66" s="23"/>
      <c r="D66" s="23"/>
      <c r="E66" s="23"/>
      <c r="F66" s="23" t="s">
        <v>41</v>
      </c>
      <c r="G66" s="29">
        <v>49.047203037260275</v>
      </c>
      <c r="H66" s="29">
        <f>100-G66</f>
        <v>50.952796962739725</v>
      </c>
      <c r="I66" s="29"/>
      <c r="J66" s="29">
        <v>95.741424922459402</v>
      </c>
      <c r="K66" s="11">
        <f>100-J66</f>
        <v>4.2585750775405984</v>
      </c>
      <c r="M66" t="s">
        <v>41</v>
      </c>
      <c r="N66" s="5">
        <v>51.083032211680802</v>
      </c>
      <c r="O66" s="5">
        <v>47.212323461169518</v>
      </c>
      <c r="P66" s="5">
        <v>1.7046443271496727</v>
      </c>
      <c r="S66" s="11">
        <v>6.1554998480175982E-2</v>
      </c>
      <c r="T66" s="11">
        <v>0.31692396331100881</v>
      </c>
      <c r="U66" s="11">
        <v>0.25536896483083238</v>
      </c>
    </row>
    <row r="67" spans="1:21">
      <c r="A67" s="23"/>
      <c r="B67" s="23"/>
      <c r="C67" s="23"/>
      <c r="D67" s="23"/>
      <c r="E67" s="23"/>
      <c r="F67" s="23" t="s">
        <v>42</v>
      </c>
      <c r="G67" s="29">
        <v>17.022341431331444</v>
      </c>
      <c r="H67" s="29">
        <f>100-G67</f>
        <v>82.977658568668559</v>
      </c>
      <c r="I67" s="29"/>
      <c r="J67" s="29">
        <v>36.176126235618213</v>
      </c>
      <c r="K67" s="11">
        <f>100-J67</f>
        <v>63.823873764381787</v>
      </c>
      <c r="M67" t="s">
        <v>42</v>
      </c>
      <c r="N67" s="5">
        <v>59.284791446531543</v>
      </c>
      <c r="O67" s="5">
        <v>15.674081945572407</v>
      </c>
      <c r="P67" s="5">
        <v>25.041126607896047</v>
      </c>
      <c r="S67" s="11">
        <v>8.4637465651643549</v>
      </c>
      <c r="T67" s="11">
        <v>1.3142221479948428</v>
      </c>
      <c r="U67" s="11">
        <v>9.7779687131592041</v>
      </c>
    </row>
    <row r="68" spans="1:21">
      <c r="A68" s="23"/>
      <c r="B68" s="23"/>
      <c r="C68" s="23"/>
      <c r="D68" s="23"/>
      <c r="E68" s="23"/>
      <c r="F68" s="23"/>
      <c r="G68" s="23"/>
      <c r="H68" s="23"/>
      <c r="I68" s="23"/>
      <c r="J68" s="23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ctx</vt:lpstr>
      <vt:lpstr>P15_FEZF2</vt:lpstr>
      <vt:lpstr>4w_FEZF2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2020-10-08T02:18:17Z</dcterms:created>
  <dcterms:modified xsi:type="dcterms:W3CDTF">2023-03-16T12:57:13Z</dcterms:modified>
</cp:coreProperties>
</file>