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DD2/Ogiwara_1A_GFP_scientificREports/eLIfe2023_2nd_submit/Source_data_files/"/>
    </mc:Choice>
  </mc:AlternateContent>
  <xr:revisionPtr revIDLastSave="0" documentId="13_ncr:1_{E608DC1D-C42D-1A49-BA70-8AAC864E93AA}" xr6:coauthVersionLast="36" xr6:coauthVersionMax="36" xr10:uidLastSave="{00000000-0000-0000-0000-000000000000}"/>
  <bookViews>
    <workbookView xWindow="1260" yWindow="860" windowWidth="39280" windowHeight="26780" xr2:uid="{00000000-000D-0000-FFFF-FFFF00000000}"/>
  </bookViews>
  <sheets>
    <sheet name="ctx" sheetId="8" r:id="rId1"/>
    <sheet name="P15_TBR1" sheetId="5" r:id="rId2"/>
    <sheet name="4w_TBR1" sheetId="7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7" i="8" l="1"/>
  <c r="V26" i="8"/>
  <c r="V25" i="8"/>
  <c r="W25" i="8" s="1"/>
  <c r="T25" i="8"/>
  <c r="R25" i="8"/>
  <c r="V24" i="8"/>
  <c r="W24" i="8" s="1"/>
  <c r="T24" i="8"/>
  <c r="R24" i="8"/>
  <c r="V23" i="8"/>
  <c r="W23" i="8" s="1"/>
  <c r="T23" i="8"/>
  <c r="T26" i="8" s="1"/>
  <c r="T29" i="8" s="1"/>
  <c r="R23" i="8"/>
  <c r="W21" i="8"/>
  <c r="V21" i="8"/>
  <c r="R21" i="8"/>
  <c r="T21" i="8" s="1"/>
  <c r="W20" i="8"/>
  <c r="W22" i="8" s="1"/>
  <c r="V20" i="8"/>
  <c r="R20" i="8"/>
  <c r="R27" i="8" s="1"/>
  <c r="W7" i="8"/>
  <c r="V7" i="8"/>
  <c r="R7" i="8"/>
  <c r="Z7" i="8" s="1"/>
  <c r="W6" i="8"/>
  <c r="W8" i="8" s="1"/>
  <c r="W11" i="8" s="1"/>
  <c r="V6" i="8"/>
  <c r="R6" i="8"/>
  <c r="Y6" i="8" s="1"/>
  <c r="V4" i="8"/>
  <c r="W4" i="8" s="1"/>
  <c r="T4" i="8"/>
  <c r="R4" i="8"/>
  <c r="V3" i="8"/>
  <c r="W3" i="8" s="1"/>
  <c r="T3" i="8"/>
  <c r="R3" i="8"/>
  <c r="V2" i="8"/>
  <c r="V9" i="8" s="1"/>
  <c r="T2" i="8"/>
  <c r="T5" i="8" s="1"/>
  <c r="R2" i="8"/>
  <c r="R9" i="8" s="1"/>
  <c r="E2" i="8"/>
  <c r="G2" i="8"/>
  <c r="I2" i="8"/>
  <c r="J2" i="8"/>
  <c r="Z2" i="8"/>
  <c r="Y2" i="8"/>
  <c r="Y4" i="8" s="1"/>
  <c r="E3" i="8"/>
  <c r="G3" i="8"/>
  <c r="I3" i="8"/>
  <c r="J3" i="8" s="1"/>
  <c r="J4" i="8" s="1"/>
  <c r="AA3" i="8"/>
  <c r="Y3" i="8"/>
  <c r="Z3" i="8"/>
  <c r="G4" i="8"/>
  <c r="E5" i="8"/>
  <c r="G5" i="8"/>
  <c r="G8" i="8" s="1"/>
  <c r="G11" i="8" s="1"/>
  <c r="I5" i="8"/>
  <c r="J5" i="8"/>
  <c r="J8" i="8" s="1"/>
  <c r="J11" i="8" s="1"/>
  <c r="Y5" i="8"/>
  <c r="Y8" i="8" s="1"/>
  <c r="E6" i="8"/>
  <c r="G6" i="8"/>
  <c r="I6" i="8"/>
  <c r="J6" i="8"/>
  <c r="Z6" i="8"/>
  <c r="E7" i="8"/>
  <c r="G7" i="8"/>
  <c r="I7" i="8"/>
  <c r="J7" i="8"/>
  <c r="Y7" i="8"/>
  <c r="I8" i="8"/>
  <c r="B9" i="8"/>
  <c r="E9" i="8"/>
  <c r="I9" i="8"/>
  <c r="G10" i="8"/>
  <c r="Y10" i="8"/>
  <c r="Z10" i="8"/>
  <c r="AA10" i="8"/>
  <c r="AA11" i="8"/>
  <c r="Y11" i="8"/>
  <c r="Z11" i="8"/>
  <c r="Y17" i="8"/>
  <c r="Z17" i="8"/>
  <c r="AA17" i="8"/>
  <c r="E20" i="8"/>
  <c r="G20" i="8" s="1"/>
  <c r="G22" i="8" s="1"/>
  <c r="I20" i="8"/>
  <c r="J20" i="8" s="1"/>
  <c r="E21" i="8"/>
  <c r="G21" i="8" s="1"/>
  <c r="I21" i="8"/>
  <c r="J21" i="8" s="1"/>
  <c r="E23" i="8"/>
  <c r="G23" i="8" s="1"/>
  <c r="G26" i="8" s="1"/>
  <c r="G29" i="8" s="1"/>
  <c r="I23" i="8"/>
  <c r="J23" i="8" s="1"/>
  <c r="E24" i="8"/>
  <c r="G24" i="8" s="1"/>
  <c r="I24" i="8"/>
  <c r="J24" i="8" s="1"/>
  <c r="E25" i="8"/>
  <c r="G25" i="8" s="1"/>
  <c r="I25" i="8"/>
  <c r="J25" i="8" s="1"/>
  <c r="B27" i="8"/>
  <c r="I27" i="8"/>
  <c r="E43" i="8"/>
  <c r="G43" i="8"/>
  <c r="I43" i="8"/>
  <c r="J43" i="8"/>
  <c r="E44" i="8"/>
  <c r="G44" i="8"/>
  <c r="I44" i="8"/>
  <c r="J44" i="8"/>
  <c r="E45" i="8"/>
  <c r="G45" i="8"/>
  <c r="I45" i="8"/>
  <c r="J45" i="8"/>
  <c r="E47" i="8"/>
  <c r="G47" i="8"/>
  <c r="I47" i="8"/>
  <c r="J47" i="8"/>
  <c r="J49" i="8" s="1"/>
  <c r="J52" i="8" s="1"/>
  <c r="E48" i="8"/>
  <c r="G48" i="8"/>
  <c r="I48" i="8"/>
  <c r="J48" i="8"/>
  <c r="B51" i="8"/>
  <c r="E51" i="8"/>
  <c r="I51" i="8"/>
  <c r="E62" i="8"/>
  <c r="I62" i="8"/>
  <c r="J62" i="8" s="1"/>
  <c r="E63" i="8"/>
  <c r="G63" i="8"/>
  <c r="I63" i="8"/>
  <c r="J63" i="8"/>
  <c r="E64" i="8"/>
  <c r="G64" i="8" s="1"/>
  <c r="I64" i="8"/>
  <c r="J64" i="8" s="1"/>
  <c r="E66" i="8"/>
  <c r="G66" i="8" s="1"/>
  <c r="G68" i="8" s="1"/>
  <c r="G71" i="8" s="1"/>
  <c r="I66" i="8"/>
  <c r="J66" i="8" s="1"/>
  <c r="J68" i="8" s="1"/>
  <c r="J71" i="8" s="1"/>
  <c r="E67" i="8"/>
  <c r="G67" i="8" s="1"/>
  <c r="I67" i="8"/>
  <c r="J67" i="8" s="1"/>
  <c r="B70" i="8"/>
  <c r="Y9" i="8" l="1"/>
  <c r="Y12" i="8" s="1"/>
  <c r="Z9" i="8"/>
  <c r="AA9" i="8"/>
  <c r="AA12" i="8" s="1"/>
  <c r="T10" i="8"/>
  <c r="W28" i="8"/>
  <c r="W26" i="8"/>
  <c r="W29" i="8" s="1"/>
  <c r="W2" i="8"/>
  <c r="W5" i="8" s="1"/>
  <c r="T7" i="8"/>
  <c r="T20" i="8"/>
  <c r="T22" i="8" s="1"/>
  <c r="T6" i="8"/>
  <c r="T8" i="8" s="1"/>
  <c r="T11" i="8" s="1"/>
  <c r="Z12" i="8"/>
  <c r="J9" i="8"/>
  <c r="J10" i="8"/>
  <c r="G12" i="8"/>
  <c r="G13" i="8"/>
  <c r="G15" i="8" s="1"/>
  <c r="G9" i="8"/>
  <c r="G46" i="8"/>
  <c r="G62" i="8"/>
  <c r="G65" i="8" s="1"/>
  <c r="E70" i="8"/>
  <c r="Z4" i="8"/>
  <c r="G27" i="8"/>
  <c r="G28" i="8"/>
  <c r="J65" i="8"/>
  <c r="G49" i="8"/>
  <c r="G52" i="8" s="1"/>
  <c r="J46" i="8"/>
  <c r="J26" i="8"/>
  <c r="J29" i="8" s="1"/>
  <c r="J22" i="8"/>
  <c r="E27" i="8"/>
  <c r="AA7" i="8"/>
  <c r="AA6" i="8"/>
  <c r="AA5" i="8"/>
  <c r="AA2" i="8"/>
  <c r="AA4" i="8" s="1"/>
  <c r="Z5" i="8"/>
  <c r="Z8" i="8" s="1"/>
  <c r="I70" i="8"/>
  <c r="I26" i="8"/>
  <c r="W30" i="8" l="1"/>
  <c r="W31" i="8"/>
  <c r="W33" i="8" s="1"/>
  <c r="T12" i="8"/>
  <c r="T13" i="8"/>
  <c r="T15" i="8" s="1"/>
  <c r="T27" i="8"/>
  <c r="T28" i="8"/>
  <c r="W27" i="8"/>
  <c r="W10" i="8"/>
  <c r="W9" i="8"/>
  <c r="T9" i="8"/>
  <c r="G31" i="8"/>
  <c r="G33" i="8" s="1"/>
  <c r="G30" i="8"/>
  <c r="J69" i="8"/>
  <c r="J70" i="8"/>
  <c r="AB2" i="8"/>
  <c r="J28" i="8"/>
  <c r="J27" i="8"/>
  <c r="AA8" i="8"/>
  <c r="J12" i="8"/>
  <c r="J13" i="8"/>
  <c r="J15" i="8" s="1"/>
  <c r="J51" i="8"/>
  <c r="J50" i="8"/>
  <c r="G70" i="8"/>
  <c r="G69" i="8"/>
  <c r="G50" i="8"/>
  <c r="G51" i="8"/>
  <c r="W13" i="8" l="1"/>
  <c r="W15" i="8" s="1"/>
  <c r="W12" i="8"/>
  <c r="T31" i="8"/>
  <c r="T33" i="8" s="1"/>
  <c r="T30" i="8"/>
  <c r="G54" i="8"/>
  <c r="G56" i="8" s="1"/>
  <c r="G53" i="8"/>
  <c r="J54" i="8"/>
  <c r="J56" i="8" s="1"/>
  <c r="J53" i="8"/>
  <c r="J73" i="8"/>
  <c r="J75" i="8" s="1"/>
  <c r="J72" i="8"/>
  <c r="G72" i="8"/>
  <c r="G73" i="8"/>
  <c r="G75" i="8" s="1"/>
  <c r="J30" i="8"/>
  <c r="J31" i="8"/>
  <c r="J33" i="8" s="1"/>
  <c r="I7" i="7" l="1"/>
  <c r="H68" i="7" l="1"/>
  <c r="H67" i="7"/>
  <c r="H69" i="7"/>
  <c r="K69" i="7"/>
  <c r="K68" i="7"/>
  <c r="K67" i="7"/>
  <c r="K74" i="5"/>
  <c r="K73" i="5"/>
  <c r="K72" i="5"/>
  <c r="H74" i="5"/>
  <c r="H73" i="5"/>
  <c r="H72" i="5"/>
  <c r="N58" i="7"/>
  <c r="P58" i="7"/>
  <c r="O59" i="7"/>
  <c r="O61" i="7" s="1"/>
  <c r="N59" i="7"/>
  <c r="N61" i="7" s="1"/>
  <c r="O58" i="7"/>
  <c r="N37" i="7"/>
  <c r="P37" i="7"/>
  <c r="P38" i="7"/>
  <c r="P40" i="7" s="1"/>
  <c r="O38" i="7"/>
  <c r="O40" i="7" s="1"/>
  <c r="N38" i="7"/>
  <c r="N40" i="7" s="1"/>
  <c r="O37" i="7"/>
  <c r="N15" i="7"/>
  <c r="P16" i="7"/>
  <c r="P18" i="7" s="1"/>
  <c r="O16" i="7"/>
  <c r="O18" i="7" s="1"/>
  <c r="P15" i="7"/>
  <c r="O15" i="7"/>
  <c r="F50" i="7"/>
  <c r="O50" i="7" s="1"/>
  <c r="F49" i="7"/>
  <c r="N49" i="7" s="1"/>
  <c r="F47" i="7"/>
  <c r="N47" i="7" s="1"/>
  <c r="F46" i="7"/>
  <c r="P46" i="7" s="1"/>
  <c r="F45" i="7"/>
  <c r="O45" i="7" s="1"/>
  <c r="B53" i="7"/>
  <c r="I50" i="7"/>
  <c r="J50" i="7" s="1"/>
  <c r="E50" i="7"/>
  <c r="G50" i="7" s="1"/>
  <c r="I49" i="7"/>
  <c r="G49" i="7"/>
  <c r="E49" i="7"/>
  <c r="I47" i="7"/>
  <c r="J47" i="7" s="1"/>
  <c r="E47" i="7"/>
  <c r="G47" i="7" s="1"/>
  <c r="I46" i="7"/>
  <c r="J46" i="7" s="1"/>
  <c r="E46" i="7"/>
  <c r="G46" i="7" s="1"/>
  <c r="J45" i="7"/>
  <c r="I45" i="7"/>
  <c r="E45" i="7"/>
  <c r="F29" i="7"/>
  <c r="N29" i="7" s="1"/>
  <c r="F28" i="7"/>
  <c r="N28" i="7" s="1"/>
  <c r="N30" i="7" s="1"/>
  <c r="F26" i="7"/>
  <c r="P26" i="7" s="1"/>
  <c r="F24" i="7"/>
  <c r="P24" i="7" s="1"/>
  <c r="F25" i="7"/>
  <c r="O25" i="7" s="1"/>
  <c r="J29" i="7"/>
  <c r="I29" i="7"/>
  <c r="E29" i="7"/>
  <c r="G29" i="7" s="1"/>
  <c r="I28" i="7"/>
  <c r="J28" i="7" s="1"/>
  <c r="J30" i="7" s="1"/>
  <c r="J36" i="7" s="1"/>
  <c r="E28" i="7"/>
  <c r="G28" i="7" s="1"/>
  <c r="I26" i="7"/>
  <c r="J26" i="7" s="1"/>
  <c r="E26" i="7"/>
  <c r="G26" i="7" s="1"/>
  <c r="I25" i="7"/>
  <c r="J25" i="7" s="1"/>
  <c r="G25" i="7"/>
  <c r="E25" i="7"/>
  <c r="I24" i="7"/>
  <c r="E24" i="7"/>
  <c r="E31" i="7" s="1"/>
  <c r="F7" i="7"/>
  <c r="O7" i="7" s="1"/>
  <c r="F6" i="7"/>
  <c r="N6" i="7" s="1"/>
  <c r="F4" i="7"/>
  <c r="N4" i="7" s="1"/>
  <c r="F2" i="7"/>
  <c r="O2" i="7" s="1"/>
  <c r="F3" i="7"/>
  <c r="P3" i="7" s="1"/>
  <c r="B9" i="7"/>
  <c r="J7" i="7"/>
  <c r="G7" i="7"/>
  <c r="E7" i="7"/>
  <c r="I6" i="7"/>
  <c r="J6" i="7" s="1"/>
  <c r="E6" i="7"/>
  <c r="G6" i="7" s="1"/>
  <c r="G8" i="7" s="1"/>
  <c r="G14" i="7" s="1"/>
  <c r="I4" i="7"/>
  <c r="J4" i="7" s="1"/>
  <c r="E4" i="7"/>
  <c r="G4" i="7" s="1"/>
  <c r="J3" i="7"/>
  <c r="I3" i="7"/>
  <c r="E3" i="7"/>
  <c r="G3" i="7" s="1"/>
  <c r="I2" i="7"/>
  <c r="I13" i="7" s="1"/>
  <c r="E2" i="7"/>
  <c r="N64" i="5"/>
  <c r="N66" i="5" s="1"/>
  <c r="P63" i="5"/>
  <c r="O64" i="5"/>
  <c r="O66" i="5" s="1"/>
  <c r="O63" i="5"/>
  <c r="N63" i="5"/>
  <c r="N39" i="5"/>
  <c r="N41" i="5" s="1"/>
  <c r="N38" i="5"/>
  <c r="P38" i="5"/>
  <c r="O39" i="5"/>
  <c r="O41" i="5" s="1"/>
  <c r="O38" i="5"/>
  <c r="N16" i="5"/>
  <c r="N18" i="5"/>
  <c r="P15" i="5"/>
  <c r="O15" i="5"/>
  <c r="N15" i="5"/>
  <c r="P16" i="5"/>
  <c r="P18" i="5" s="1"/>
  <c r="F55" i="5"/>
  <c r="P55" i="5" s="1"/>
  <c r="F54" i="5"/>
  <c r="O54" i="5" s="1"/>
  <c r="F53" i="5"/>
  <c r="N53" i="5" s="1"/>
  <c r="F51" i="5"/>
  <c r="N51" i="5" s="1"/>
  <c r="F50" i="5"/>
  <c r="F58" i="5" s="1"/>
  <c r="F31" i="5"/>
  <c r="O31" i="5" s="1"/>
  <c r="F30" i="5"/>
  <c r="N30" i="5" s="1"/>
  <c r="F29" i="5"/>
  <c r="P29" i="5" s="1"/>
  <c r="F27" i="5"/>
  <c r="P27" i="5" s="1"/>
  <c r="F26" i="5"/>
  <c r="N26" i="5" s="1"/>
  <c r="F7" i="5"/>
  <c r="O7" i="5" s="1"/>
  <c r="F6" i="5"/>
  <c r="N6" i="5" s="1"/>
  <c r="F5" i="5"/>
  <c r="O5" i="5" s="1"/>
  <c r="F3" i="5"/>
  <c r="N3" i="5" s="1"/>
  <c r="F2" i="5"/>
  <c r="O2" i="5" s="1"/>
  <c r="B57" i="5"/>
  <c r="I55" i="5"/>
  <c r="J55" i="5" s="1"/>
  <c r="E55" i="5"/>
  <c r="G55" i="5" s="1"/>
  <c r="I54" i="5"/>
  <c r="J54" i="5" s="1"/>
  <c r="E54" i="5"/>
  <c r="G54" i="5" s="1"/>
  <c r="I53" i="5"/>
  <c r="E53" i="5"/>
  <c r="G53" i="5" s="1"/>
  <c r="I51" i="5"/>
  <c r="J51" i="5" s="1"/>
  <c r="E51" i="5"/>
  <c r="G51" i="5" s="1"/>
  <c r="I50" i="5"/>
  <c r="J50" i="5" s="1"/>
  <c r="E50" i="5"/>
  <c r="E58" i="5" s="1"/>
  <c r="I31" i="5"/>
  <c r="J31" i="5" s="1"/>
  <c r="E31" i="5"/>
  <c r="G31" i="5" s="1"/>
  <c r="I30" i="5"/>
  <c r="J30" i="5" s="1"/>
  <c r="E30" i="5"/>
  <c r="G30" i="5" s="1"/>
  <c r="I29" i="5"/>
  <c r="J29" i="5" s="1"/>
  <c r="J32" i="5" s="1"/>
  <c r="J37" i="5" s="1"/>
  <c r="E29" i="5"/>
  <c r="G29" i="5" s="1"/>
  <c r="I27" i="5"/>
  <c r="J27" i="5" s="1"/>
  <c r="E27" i="5"/>
  <c r="G27" i="5" s="1"/>
  <c r="I26" i="5"/>
  <c r="I33" i="5" s="1"/>
  <c r="E26" i="5"/>
  <c r="B9" i="5"/>
  <c r="I7" i="5"/>
  <c r="J7" i="5" s="1"/>
  <c r="E7" i="5"/>
  <c r="G7" i="5" s="1"/>
  <c r="I6" i="5"/>
  <c r="J6" i="5" s="1"/>
  <c r="E6" i="5"/>
  <c r="G6" i="5" s="1"/>
  <c r="I5" i="5"/>
  <c r="J5" i="5" s="1"/>
  <c r="J8" i="5" s="1"/>
  <c r="E5" i="5"/>
  <c r="G5" i="5" s="1"/>
  <c r="I3" i="5"/>
  <c r="J3" i="5" s="1"/>
  <c r="E3" i="5"/>
  <c r="G3" i="5" s="1"/>
  <c r="I2" i="5"/>
  <c r="E2" i="5"/>
  <c r="E10" i="5" s="1"/>
  <c r="P26" i="5" l="1"/>
  <c r="P28" i="5" s="1"/>
  <c r="N29" i="5"/>
  <c r="O30" i="5"/>
  <c r="P31" i="5"/>
  <c r="O51" i="5"/>
  <c r="O53" i="5"/>
  <c r="P54" i="5"/>
  <c r="J2" i="7"/>
  <c r="J5" i="7" s="1"/>
  <c r="G24" i="7"/>
  <c r="G27" i="7" s="1"/>
  <c r="N3" i="7"/>
  <c r="O6" i="7"/>
  <c r="O8" i="7" s="1"/>
  <c r="P7" i="7"/>
  <c r="O4" i="7"/>
  <c r="O24" i="7"/>
  <c r="P25" i="7"/>
  <c r="P27" i="7" s="1"/>
  <c r="O29" i="7"/>
  <c r="N24" i="7"/>
  <c r="N46" i="7"/>
  <c r="O47" i="7"/>
  <c r="O49" i="7"/>
  <c r="O51" i="7" s="1"/>
  <c r="P50" i="7"/>
  <c r="E34" i="5"/>
  <c r="N5" i="5"/>
  <c r="O27" i="5"/>
  <c r="O29" i="5"/>
  <c r="O32" i="5" s="1"/>
  <c r="P30" i="5"/>
  <c r="P32" i="5" s="1"/>
  <c r="O50" i="5"/>
  <c r="P51" i="5"/>
  <c r="P53" i="5"/>
  <c r="P56" i="5" s="1"/>
  <c r="N55" i="5"/>
  <c r="N27" i="5"/>
  <c r="N28" i="5" s="1"/>
  <c r="J24" i="7"/>
  <c r="I32" i="7"/>
  <c r="J48" i="7"/>
  <c r="G51" i="7"/>
  <c r="G56" i="7" s="1"/>
  <c r="N2" i="7"/>
  <c r="O3" i="7"/>
  <c r="O5" i="7" s="1"/>
  <c r="P6" i="7"/>
  <c r="P8" i="7" s="1"/>
  <c r="P4" i="7"/>
  <c r="N26" i="7"/>
  <c r="O28" i="7"/>
  <c r="O30" i="7" s="1"/>
  <c r="P29" i="7"/>
  <c r="N45" i="7"/>
  <c r="N48" i="7" s="1"/>
  <c r="O46" i="7"/>
  <c r="O48" i="7" s="1"/>
  <c r="P47" i="7"/>
  <c r="P49" i="7"/>
  <c r="P51" i="7" s="1"/>
  <c r="N2" i="5"/>
  <c r="N4" i="5" s="1"/>
  <c r="F10" i="5"/>
  <c r="P7" i="5"/>
  <c r="N31" i="5"/>
  <c r="P50" i="5"/>
  <c r="P52" i="5" s="1"/>
  <c r="N54" i="5"/>
  <c r="N56" i="5" s="1"/>
  <c r="O55" i="5"/>
  <c r="N50" i="5"/>
  <c r="N52" i="5" s="1"/>
  <c r="G2" i="7"/>
  <c r="E9" i="7"/>
  <c r="I55" i="7"/>
  <c r="N7" i="7"/>
  <c r="N8" i="7" s="1"/>
  <c r="N25" i="7"/>
  <c r="O26" i="7"/>
  <c r="P28" i="7"/>
  <c r="P30" i="7" s="1"/>
  <c r="N50" i="7"/>
  <c r="N51" i="7" s="1"/>
  <c r="J2" i="5"/>
  <c r="J4" i="5" s="1"/>
  <c r="I9" i="5"/>
  <c r="F34" i="5"/>
  <c r="O26" i="5"/>
  <c r="O28" i="5" s="1"/>
  <c r="F9" i="7"/>
  <c r="F31" i="7"/>
  <c r="G45" i="7"/>
  <c r="E53" i="7"/>
  <c r="F53" i="7"/>
  <c r="P2" i="7"/>
  <c r="P45" i="7"/>
  <c r="P48" i="7" s="1"/>
  <c r="P59" i="7"/>
  <c r="P61" i="7" s="1"/>
  <c r="N16" i="7"/>
  <c r="N18" i="7" s="1"/>
  <c r="J55" i="7"/>
  <c r="G48" i="7"/>
  <c r="J49" i="7"/>
  <c r="J51" i="7" s="1"/>
  <c r="J56" i="7" s="1"/>
  <c r="G30" i="7"/>
  <c r="G36" i="7" s="1"/>
  <c r="G32" i="7"/>
  <c r="G35" i="7"/>
  <c r="J27" i="7"/>
  <c r="J13" i="7"/>
  <c r="J8" i="7"/>
  <c r="J14" i="7" s="1"/>
  <c r="G5" i="7"/>
  <c r="P64" i="5"/>
  <c r="P66" i="5" s="1"/>
  <c r="P39" i="5"/>
  <c r="P41" i="5" s="1"/>
  <c r="O16" i="5"/>
  <c r="O18" i="5" s="1"/>
  <c r="O6" i="5"/>
  <c r="O8" i="5" s="1"/>
  <c r="P6" i="5"/>
  <c r="N7" i="5"/>
  <c r="O3" i="5"/>
  <c r="O4" i="5" s="1"/>
  <c r="P2" i="5"/>
  <c r="P3" i="5"/>
  <c r="P5" i="5"/>
  <c r="P8" i="5" s="1"/>
  <c r="G56" i="5"/>
  <c r="G62" i="5" s="1"/>
  <c r="I56" i="5"/>
  <c r="J52" i="5"/>
  <c r="J61" i="5" s="1"/>
  <c r="I57" i="5"/>
  <c r="G50" i="5"/>
  <c r="G52" i="5" s="1"/>
  <c r="J53" i="5"/>
  <c r="J56" i="5" s="1"/>
  <c r="J62" i="5" s="1"/>
  <c r="G8" i="5"/>
  <c r="G14" i="5" s="1"/>
  <c r="I8" i="5"/>
  <c r="J26" i="5"/>
  <c r="J28" i="5" s="1"/>
  <c r="J14" i="5"/>
  <c r="G32" i="5"/>
  <c r="G37" i="5" s="1"/>
  <c r="I32" i="5"/>
  <c r="G26" i="5"/>
  <c r="G28" i="5" s="1"/>
  <c r="G2" i="5"/>
  <c r="G4" i="5" s="1"/>
  <c r="O27" i="7" l="1"/>
  <c r="O52" i="5"/>
  <c r="N8" i="5"/>
  <c r="N27" i="7"/>
  <c r="P4" i="5"/>
  <c r="P5" i="7"/>
  <c r="N5" i="7"/>
  <c r="O56" i="5"/>
  <c r="N32" i="5"/>
  <c r="G55" i="7"/>
  <c r="G54" i="7"/>
  <c r="J54" i="7"/>
  <c r="J57" i="7"/>
  <c r="J58" i="7"/>
  <c r="J60" i="7" s="1"/>
  <c r="J35" i="7"/>
  <c r="J32" i="7"/>
  <c r="G37" i="7"/>
  <c r="G38" i="7"/>
  <c r="G40" i="7" s="1"/>
  <c r="G13" i="7"/>
  <c r="G10" i="7"/>
  <c r="J10" i="7"/>
  <c r="J15" i="7"/>
  <c r="J16" i="7"/>
  <c r="J18" i="7" s="1"/>
  <c r="J36" i="5"/>
  <c r="J38" i="5" s="1"/>
  <c r="J33" i="5"/>
  <c r="J9" i="5"/>
  <c r="G33" i="5"/>
  <c r="G57" i="5"/>
  <c r="G61" i="5"/>
  <c r="J57" i="5"/>
  <c r="J13" i="5"/>
  <c r="G36" i="5"/>
  <c r="J39" i="5"/>
  <c r="J41" i="5" s="1"/>
  <c r="G13" i="5"/>
  <c r="G9" i="5"/>
  <c r="G57" i="7" l="1"/>
  <c r="G58" i="7"/>
  <c r="G60" i="7" s="1"/>
  <c r="J37" i="7"/>
  <c r="J38" i="7"/>
  <c r="J40" i="7" s="1"/>
  <c r="G16" i="7"/>
  <c r="G18" i="7" s="1"/>
  <c r="G15" i="7"/>
  <c r="J15" i="5"/>
  <c r="J16" i="5"/>
  <c r="J18" i="5" s="1"/>
  <c r="G63" i="5"/>
  <c r="G64" i="5"/>
  <c r="G66" i="5" s="1"/>
  <c r="J63" i="5"/>
  <c r="J64" i="5"/>
  <c r="J66" i="5" s="1"/>
  <c r="G38" i="5"/>
  <c r="G39" i="5"/>
  <c r="G41" i="5" s="1"/>
  <c r="G15" i="5"/>
  <c r="G16" i="5"/>
  <c r="G18" i="5" s="1"/>
</calcChain>
</file>

<file path=xl/sharedStrings.xml><?xml version="1.0" encoding="utf-8"?>
<sst xmlns="http://schemas.openxmlformats.org/spreadsheetml/2006/main" count="342" uniqueCount="51">
  <si>
    <t>P15_1L</t>
    <phoneticPr fontId="1"/>
  </si>
  <si>
    <t>P15_5R</t>
    <phoneticPr fontId="1"/>
  </si>
  <si>
    <t>4w_2L</t>
    <phoneticPr fontId="1"/>
  </si>
  <si>
    <t>4w_5L</t>
    <phoneticPr fontId="1"/>
  </si>
  <si>
    <t>GFP+/Tbr1+</t>
    <phoneticPr fontId="1"/>
  </si>
  <si>
    <t>average</t>
    <phoneticPr fontId="1"/>
  </si>
  <si>
    <t>GFP+_only</t>
    <phoneticPr fontId="1"/>
  </si>
  <si>
    <t>Tbr1+_only</t>
    <phoneticPr fontId="1"/>
  </si>
  <si>
    <t>total GFP+</t>
    <phoneticPr fontId="1"/>
  </si>
  <si>
    <t>total TBR1+</t>
    <phoneticPr fontId="1"/>
  </si>
  <si>
    <t>Tbr1+/GFP+(%)</t>
    <phoneticPr fontId="1"/>
  </si>
  <si>
    <t>GFP+Tbr1+(%)</t>
    <phoneticPr fontId="1"/>
  </si>
  <si>
    <t>P15_1L-5</t>
    <phoneticPr fontId="1"/>
  </si>
  <si>
    <t>P15_5R-5</t>
    <phoneticPr fontId="1"/>
  </si>
  <si>
    <t>Layer2/3</t>
    <phoneticPr fontId="1"/>
  </si>
  <si>
    <t>Layer5</t>
    <phoneticPr fontId="1"/>
  </si>
  <si>
    <t>GFP+/Tbr1+(%)</t>
    <phoneticPr fontId="1"/>
  </si>
  <si>
    <t>Layer6</t>
    <phoneticPr fontId="1"/>
  </si>
  <si>
    <t>4w_2L-5</t>
    <phoneticPr fontId="1"/>
  </si>
  <si>
    <t>4w_5L-5</t>
    <phoneticPr fontId="1"/>
  </si>
  <si>
    <t>GFP/Tbr1+(%)</t>
    <phoneticPr fontId="1"/>
  </si>
  <si>
    <t>GFP only</t>
    <phoneticPr fontId="1"/>
  </si>
  <si>
    <t>total cells</t>
    <phoneticPr fontId="1"/>
  </si>
  <si>
    <t>L2/3</t>
    <phoneticPr fontId="1"/>
  </si>
  <si>
    <t>L5</t>
    <phoneticPr fontId="1"/>
  </si>
  <si>
    <t>L6</t>
    <phoneticPr fontId="1"/>
  </si>
  <si>
    <t>TBR1+_only</t>
    <phoneticPr fontId="1"/>
  </si>
  <si>
    <t>TBR1+:GFP+</t>
    <phoneticPr fontId="1"/>
  </si>
  <si>
    <t>/total cells</t>
    <phoneticPr fontId="1"/>
  </si>
  <si>
    <t>%</t>
    <phoneticPr fontId="1"/>
  </si>
  <si>
    <t>Tbr1+/GFP+</t>
    <phoneticPr fontId="1"/>
  </si>
  <si>
    <t>Tbr1-/GFP+</t>
    <phoneticPr fontId="1"/>
  </si>
  <si>
    <t>GFP-/Tbr1+</t>
    <phoneticPr fontId="1"/>
  </si>
  <si>
    <t>SEM</t>
    <phoneticPr fontId="1"/>
  </si>
  <si>
    <t>Ave.</t>
  </si>
  <si>
    <t>Ave.</t>
    <phoneticPr fontId="1"/>
  </si>
  <si>
    <t>SD</t>
    <phoneticPr fontId="1"/>
  </si>
  <si>
    <t>N =</t>
    <phoneticPr fontId="1"/>
  </si>
  <si>
    <t>1st</t>
    <phoneticPr fontId="1"/>
  </si>
  <si>
    <t>2nd</t>
    <phoneticPr fontId="1"/>
  </si>
  <si>
    <t>N=2</t>
    <rPh sb="0" eb="2">
      <t>ヘイキン</t>
    </rPh>
    <phoneticPr fontId="1"/>
  </si>
  <si>
    <t>N=2,</t>
    <rPh sb="0" eb="2">
      <t>ヘイキン</t>
    </rPh>
    <phoneticPr fontId="1"/>
  </si>
  <si>
    <t>Figure 14-right</t>
    <phoneticPr fontId="1"/>
  </si>
  <si>
    <t>Figure 14-middle</t>
    <phoneticPr fontId="1"/>
  </si>
  <si>
    <t>4W</t>
    <phoneticPr fontId="1"/>
  </si>
  <si>
    <t>Figure 14-left</t>
    <phoneticPr fontId="1"/>
  </si>
  <si>
    <t>GFP+/FEZF2+(%)</t>
    <phoneticPr fontId="1"/>
  </si>
  <si>
    <t>FEZF2+_only</t>
    <phoneticPr fontId="1"/>
  </si>
  <si>
    <t>FEZF2+:GFP+</t>
    <phoneticPr fontId="1"/>
  </si>
  <si>
    <t>Ave,</t>
    <phoneticPr fontId="1"/>
  </si>
  <si>
    <t>Tbr1-/GFP+(%)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</si>
</sst>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1" fontId="0" fillId="0" borderId="0" xfId="0" applyNumberFormat="1" applyBorder="1">
      <alignment vertical="center"/>
    </xf>
    <xf numFmtId="0" fontId="0" fillId="0" borderId="1" xfId="0" applyFill="1" applyBorder="1">
      <alignment vertical="center"/>
    </xf>
    <xf numFmtId="2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2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1" fontId="2" fillId="0" borderId="0" xfId="0" applyNumberFormat="1" applyFont="1">
      <alignment vertical="center"/>
    </xf>
    <xf numFmtId="1" fontId="2" fillId="0" borderId="0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176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2" fontId="2" fillId="0" borderId="0" xfId="0" applyNumberFormat="1" applyFont="1">
      <alignment vertical="center"/>
    </xf>
    <xf numFmtId="2" fontId="0" fillId="0" borderId="0" xfId="0" applyNumberFormat="1" applyBorder="1">
      <alignment vertical="center"/>
    </xf>
    <xf numFmtId="176" fontId="3" fillId="0" borderId="0" xfId="0" applyNumberFormat="1" applyFont="1" applyBorder="1">
      <alignment vertical="center"/>
    </xf>
    <xf numFmtId="2" fontId="3" fillId="0" borderId="0" xfId="0" applyNumberFormat="1" applyFont="1" applyBorder="1">
      <alignment vertical="center"/>
    </xf>
    <xf numFmtId="1" fontId="0" fillId="0" borderId="0" xfId="0" applyNumberFormat="1">
      <alignment vertical="center"/>
    </xf>
    <xf numFmtId="0" fontId="0" fillId="0" borderId="0" xfId="0" applyFont="1">
      <alignment vertical="center"/>
    </xf>
    <xf numFmtId="1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P15_TBR1!$M$72:$M$74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P15_TBR1!$N$72:$N$74</c:f>
              <c:numCache>
                <c:formatCode>0.0</c:formatCode>
                <c:ptCount val="3"/>
                <c:pt idx="0">
                  <c:v>46.518796024368314</c:v>
                </c:pt>
                <c:pt idx="1">
                  <c:v>49.337439146640676</c:v>
                </c:pt>
                <c:pt idx="2">
                  <c:v>14.79232593856479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B-044E-9D17-93E4D7FB93D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P15_TBR1!$M$72:$M$74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P15_TBR1!$O$72:$O$74</c:f>
              <c:numCache>
                <c:formatCode>0.0</c:formatCode>
                <c:ptCount val="3"/>
                <c:pt idx="0">
                  <c:v>38.689970619110724</c:v>
                </c:pt>
                <c:pt idx="1">
                  <c:v>5.5258981005075034</c:v>
                </c:pt>
                <c:pt idx="2">
                  <c:v>12.869826913985492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3B-044E-9D17-93E4D7FB93D6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P15_TBR1!$M$72:$M$74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P15_TBR1!$P$72:$P$74</c:f>
              <c:numCache>
                <c:formatCode>0.0</c:formatCode>
                <c:ptCount val="3"/>
                <c:pt idx="0">
                  <c:v>14.791233356520967</c:v>
                </c:pt>
                <c:pt idx="1">
                  <c:v>45.136662752851819</c:v>
                </c:pt>
                <c:pt idx="2">
                  <c:v>72.337847147449722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3B-044E-9D17-93E4D7FB9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13433600"/>
        <c:axId val="113246976"/>
      </c:barChart>
      <c:catAx>
        <c:axId val="113433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246976"/>
        <c:crosses val="autoZero"/>
        <c:auto val="1"/>
        <c:lblAlgn val="ctr"/>
        <c:lblOffset val="100"/>
        <c:noMultiLvlLbl val="0"/>
      </c:catAx>
      <c:valAx>
        <c:axId val="113246976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43360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P15_TBR1!$F$72:$F$74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P15_TBR1!$G$72:$G$74</c:f>
              <c:numCache>
                <c:formatCode>0.00</c:formatCode>
                <c:ptCount val="3"/>
                <c:pt idx="0">
                  <c:v>45.081753163156321</c:v>
                </c:pt>
                <c:pt idx="1">
                  <c:v>10.0471204075883</c:v>
                </c:pt>
                <c:pt idx="2">
                  <c:v>41.487701132720396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3-8C4C-BB89-1D1AFA88FC16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P15_TBR1!$F$72:$F$74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P15_TBR1!$H$72:$H$74</c:f>
              <c:numCache>
                <c:formatCode>0.00</c:formatCode>
                <c:ptCount val="3"/>
                <c:pt idx="0">
                  <c:v>54.918246836843679</c:v>
                </c:pt>
                <c:pt idx="1">
                  <c:v>89.952879592411705</c:v>
                </c:pt>
                <c:pt idx="2">
                  <c:v>58.512298867279604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E3-8C4C-BB89-1D1AFA88F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13277184"/>
        <c:axId val="113287168"/>
      </c:barChart>
      <c:catAx>
        <c:axId val="1132771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287168"/>
        <c:crosses val="autoZero"/>
        <c:auto val="1"/>
        <c:lblAlgn val="ctr"/>
        <c:lblOffset val="100"/>
        <c:noMultiLvlLbl val="0"/>
      </c:catAx>
      <c:valAx>
        <c:axId val="113287168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27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P15_TBR1!$F$72:$F$74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P15_TBR1!$J$72:$J$74</c:f>
              <c:numCache>
                <c:formatCode>0.00</c:formatCode>
                <c:ptCount val="3"/>
                <c:pt idx="0">
                  <c:v>71.945728655514628</c:v>
                </c:pt>
                <c:pt idx="1">
                  <c:v>10.669191919191899</c:v>
                </c:pt>
                <c:pt idx="2">
                  <c:v>15.423728769055533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C-904A-ABBF-6FFD536AD704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P15_TBR1!$F$72:$F$74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P15_TBR1!$K$72:$K$74</c:f>
              <c:numCache>
                <c:formatCode>0.00</c:formatCode>
                <c:ptCount val="3"/>
                <c:pt idx="0">
                  <c:v>28.054271344485372</c:v>
                </c:pt>
                <c:pt idx="1">
                  <c:v>89.330808080808097</c:v>
                </c:pt>
                <c:pt idx="2">
                  <c:v>84.576271230944471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C-904A-ABBF-6FFD536AD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19019008"/>
        <c:axId val="119020544"/>
      </c:barChart>
      <c:catAx>
        <c:axId val="1190190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020544"/>
        <c:crosses val="autoZero"/>
        <c:auto val="1"/>
        <c:lblAlgn val="ctr"/>
        <c:lblOffset val="100"/>
        <c:noMultiLvlLbl val="0"/>
      </c:catAx>
      <c:valAx>
        <c:axId val="119020544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0190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'4w_TBR1'!$F$67:$F$69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'4w_TBR1'!$G$67:$G$69</c:f>
              <c:numCache>
                <c:formatCode>0.00</c:formatCode>
                <c:ptCount val="3"/>
                <c:pt idx="0">
                  <c:v>54.431462424409823</c:v>
                </c:pt>
                <c:pt idx="1">
                  <c:v>4.1436322686322686</c:v>
                </c:pt>
                <c:pt idx="2">
                  <c:v>61.161410586307426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89-4F4A-A8B3-856DE4ACE8E5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'4w_TBR1'!$F$67:$F$69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'4w_TBR1'!$H$67:$H$69</c:f>
              <c:numCache>
                <c:formatCode>0.00</c:formatCode>
                <c:ptCount val="3"/>
                <c:pt idx="0">
                  <c:v>45.568537575590177</c:v>
                </c:pt>
                <c:pt idx="1">
                  <c:v>95.856367731367726</c:v>
                </c:pt>
                <c:pt idx="2">
                  <c:v>38.838589413692574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89-4F4A-A8B3-856DE4ACE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19190656"/>
        <c:axId val="119192192"/>
      </c:barChart>
      <c:catAx>
        <c:axId val="119190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192192"/>
        <c:crosses val="autoZero"/>
        <c:auto val="1"/>
        <c:lblAlgn val="ctr"/>
        <c:lblOffset val="100"/>
        <c:noMultiLvlLbl val="0"/>
      </c:catAx>
      <c:valAx>
        <c:axId val="119192192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190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'4w_TBR1'!$M$67:$M$69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'4w_TBR1'!$N$67:$N$69</c:f>
              <c:numCache>
                <c:formatCode>0.0</c:formatCode>
                <c:ptCount val="3"/>
                <c:pt idx="0">
                  <c:v>35.332354841161269</c:v>
                </c:pt>
                <c:pt idx="1">
                  <c:v>54.68592054555775</c:v>
                </c:pt>
                <c:pt idx="2">
                  <c:v>13.268483187010554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B-0148-BD21-C3D601A138A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'4w_TBR1'!$M$67:$M$69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'4w_TBR1'!$O$67:$O$69</c:f>
              <c:numCache>
                <c:formatCode>0.0</c:formatCode>
                <c:ptCount val="3"/>
                <c:pt idx="0">
                  <c:v>42.080483356133144</c:v>
                </c:pt>
                <c:pt idx="1">
                  <c:v>2.3735198716666468</c:v>
                </c:pt>
                <c:pt idx="2">
                  <c:v>22.090042788187553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1B-0148-BD21-C3D601A138AD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'4w_TBR1'!$M$67:$M$69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'4w_TBR1'!$P$67:$P$69</c:f>
              <c:numCache>
                <c:formatCode>0.0</c:formatCode>
                <c:ptCount val="3"/>
                <c:pt idx="0">
                  <c:v>22.58716180270558</c:v>
                </c:pt>
                <c:pt idx="1">
                  <c:v>42.940559582775606</c:v>
                </c:pt>
                <c:pt idx="2">
                  <c:v>64.641474024801894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1B-0148-BD21-C3D601A13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13354624"/>
        <c:axId val="113356160"/>
      </c:barChart>
      <c:catAx>
        <c:axId val="113354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356160"/>
        <c:crosses val="autoZero"/>
        <c:auto val="1"/>
        <c:lblAlgn val="ctr"/>
        <c:lblOffset val="100"/>
        <c:noMultiLvlLbl val="0"/>
      </c:catAx>
      <c:valAx>
        <c:axId val="113356160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35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'4w_TBR1'!$F$67:$F$69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'4w_TBR1'!$J$67:$J$69</c:f>
              <c:numCache>
                <c:formatCode>0.00</c:formatCode>
                <c:ptCount val="3"/>
                <c:pt idx="0">
                  <c:v>64.738363334367762</c:v>
                </c:pt>
                <c:pt idx="1">
                  <c:v>5.0958935762857331</c:v>
                </c:pt>
                <c:pt idx="2">
                  <c:v>25.640517158749979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6-3C49-942C-C4AA9A0E3360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'4w_TBR1'!$F$67:$F$69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'4w_TBR1'!$K$67:$K$69</c:f>
              <c:numCache>
                <c:formatCode>0.00</c:formatCode>
                <c:ptCount val="3"/>
                <c:pt idx="0">
                  <c:v>35.261636665632238</c:v>
                </c:pt>
                <c:pt idx="1">
                  <c:v>94.904106423714268</c:v>
                </c:pt>
                <c:pt idx="2">
                  <c:v>74.359482841250014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36-3C49-942C-C4AA9A0E3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19100544"/>
        <c:axId val="119102080"/>
      </c:barChart>
      <c:catAx>
        <c:axId val="119100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102080"/>
        <c:crosses val="autoZero"/>
        <c:auto val="1"/>
        <c:lblAlgn val="ctr"/>
        <c:lblOffset val="100"/>
        <c:noMultiLvlLbl val="0"/>
      </c:catAx>
      <c:valAx>
        <c:axId val="119102080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1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451555</xdr:colOff>
      <xdr:row>75</xdr:row>
      <xdr:rowOff>169333</xdr:rowOff>
    </xdr:from>
    <xdr:to>
      <xdr:col>17</xdr:col>
      <xdr:colOff>155223</xdr:colOff>
      <xdr:row>83</xdr:row>
      <xdr:rowOff>235655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82731CE-D8BD-004A-B943-D1302BEFF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677334</xdr:colOff>
      <xdr:row>75</xdr:row>
      <xdr:rowOff>70556</xdr:rowOff>
    </xdr:from>
    <xdr:to>
      <xdr:col>7</xdr:col>
      <xdr:colOff>28223</xdr:colOff>
      <xdr:row>83</xdr:row>
      <xdr:rowOff>155222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F50FB51-03D1-D14E-BD35-25382758F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465667</xdr:colOff>
      <xdr:row>75</xdr:row>
      <xdr:rowOff>28222</xdr:rowOff>
    </xdr:from>
    <xdr:to>
      <xdr:col>12</xdr:col>
      <xdr:colOff>14111</xdr:colOff>
      <xdr:row>83</xdr:row>
      <xdr:rowOff>211668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FBC47D-9382-684A-9DC8-E7AAD0E68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273050</xdr:colOff>
      <xdr:row>70</xdr:row>
      <xdr:rowOff>0</xdr:rowOff>
    </xdr:from>
    <xdr:to>
      <xdr:col>7</xdr:col>
      <xdr:colOff>539750</xdr:colOff>
      <xdr:row>77</xdr:row>
      <xdr:rowOff>215900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F1EF4FE-C6FD-FF44-A84F-BC3B2E45B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196850</xdr:colOff>
      <xdr:row>69</xdr:row>
      <xdr:rowOff>203200</xdr:rowOff>
    </xdr:from>
    <xdr:to>
      <xdr:col>16</xdr:col>
      <xdr:colOff>844550</xdr:colOff>
      <xdr:row>78</xdr:row>
      <xdr:rowOff>101600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30E966D-006B-124B-888C-ED6E4399D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565150</xdr:colOff>
      <xdr:row>70</xdr:row>
      <xdr:rowOff>0</xdr:rowOff>
    </xdr:from>
    <xdr:to>
      <xdr:col>11</xdr:col>
      <xdr:colOff>946150</xdr:colOff>
      <xdr:row>78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CDBD5B-ACB8-CE43-9B3C-A2DA517FE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6F992-CF68-0E42-9212-313698898FF1}">
  <dimension ref="A1:AD75"/>
  <sheetViews>
    <sheetView tabSelected="1" workbookViewId="0">
      <selection activeCell="E38" sqref="E38"/>
    </sheetView>
  </sheetViews>
  <sheetFormatPr baseColWidth="10" defaultColWidth="11.5703125" defaultRowHeight="20"/>
  <cols>
    <col min="7" max="7" width="16.140625" customWidth="1"/>
    <col min="9" max="9" width="14.42578125" customWidth="1"/>
    <col min="10" max="10" width="15.42578125" customWidth="1"/>
    <col min="15" max="16" width="13.7109375" customWidth="1"/>
    <col min="21" max="21" width="14.85546875" customWidth="1"/>
    <col min="22" max="22" width="15.140625" customWidth="1"/>
    <col min="26" max="26" width="12.42578125" customWidth="1"/>
    <col min="27" max="27" width="13.140625" customWidth="1"/>
    <col min="28" max="28" width="15.140625" customWidth="1"/>
    <col min="29" max="29" width="9.85546875" customWidth="1"/>
    <col min="30" max="30" width="20.42578125" customWidth="1"/>
  </cols>
  <sheetData>
    <row r="1" spans="1:30">
      <c r="A1" s="11" t="s">
        <v>14</v>
      </c>
      <c r="B1" s="21" t="s">
        <v>6</v>
      </c>
      <c r="C1" s="21" t="s">
        <v>7</v>
      </c>
      <c r="D1" s="21" t="s">
        <v>4</v>
      </c>
      <c r="E1" s="22" t="s">
        <v>8</v>
      </c>
      <c r="F1" s="22"/>
      <c r="G1" s="23" t="s">
        <v>10</v>
      </c>
      <c r="H1" s="21"/>
      <c r="I1" s="23" t="s">
        <v>9</v>
      </c>
      <c r="J1" s="23" t="s">
        <v>16</v>
      </c>
      <c r="N1" s="11" t="s">
        <v>15</v>
      </c>
      <c r="O1" s="1" t="s">
        <v>6</v>
      </c>
      <c r="P1" s="1" t="s">
        <v>7</v>
      </c>
      <c r="Q1" s="1" t="s">
        <v>4</v>
      </c>
      <c r="R1" s="10" t="s">
        <v>8</v>
      </c>
      <c r="S1" s="10"/>
      <c r="T1" s="8" t="s">
        <v>10</v>
      </c>
      <c r="U1" s="1"/>
      <c r="V1" s="8" t="s">
        <v>9</v>
      </c>
      <c r="W1" s="8" t="s">
        <v>11</v>
      </c>
      <c r="X1" s="13"/>
      <c r="Y1" s="21" t="s">
        <v>21</v>
      </c>
      <c r="Z1" s="21" t="s">
        <v>47</v>
      </c>
      <c r="AA1" s="23" t="s">
        <v>48</v>
      </c>
      <c r="AB1" s="3"/>
      <c r="AC1" s="4"/>
      <c r="AD1" s="8" t="s">
        <v>46</v>
      </c>
    </row>
    <row r="2" spans="1:30">
      <c r="A2" s="18" t="s">
        <v>12</v>
      </c>
      <c r="B2" s="13">
        <v>71</v>
      </c>
      <c r="C2" s="13">
        <v>29</v>
      </c>
      <c r="D2" s="13">
        <v>46</v>
      </c>
      <c r="E2" s="13">
        <f>B2+D2</f>
        <v>117</v>
      </c>
      <c r="F2" s="13"/>
      <c r="G2" s="16">
        <f>(D2/E2)*100</f>
        <v>39.316239316239319</v>
      </c>
      <c r="H2" s="13"/>
      <c r="I2" s="15">
        <f>C2+D2</f>
        <v>75</v>
      </c>
      <c r="J2" s="16">
        <f>(D2/I2)*100</f>
        <v>61.333333333333329</v>
      </c>
      <c r="N2" s="2" t="s">
        <v>2</v>
      </c>
      <c r="O2" s="3">
        <v>46</v>
      </c>
      <c r="P2" s="3">
        <v>36</v>
      </c>
      <c r="Q2" s="3">
        <v>0</v>
      </c>
      <c r="R2" s="3">
        <f>O2+Q2</f>
        <v>46</v>
      </c>
      <c r="S2" s="3"/>
      <c r="T2" s="6">
        <f>(Q2/R2)*100</f>
        <v>0</v>
      </c>
      <c r="U2" s="3"/>
      <c r="V2" s="7">
        <f>P2+Q2</f>
        <v>36</v>
      </c>
      <c r="W2" s="6">
        <f>(Q2/V2)*100</f>
        <v>0</v>
      </c>
      <c r="X2" s="13"/>
      <c r="Y2" s="12" t="e">
        <f>(N2/R2)*100</f>
        <v>#VALUE!</v>
      </c>
      <c r="Z2" s="12">
        <f>(O2/R2)*100</f>
        <v>100</v>
      </c>
      <c r="AA2" s="12">
        <f>(P2/R2)*100</f>
        <v>78.260869565217391</v>
      </c>
      <c r="AB2" s="9" t="e">
        <f>SUM(Y2:AA2)</f>
        <v>#VALUE!</v>
      </c>
      <c r="AC2" s="9"/>
      <c r="AD2" s="9">
        <v>36.943666355431098</v>
      </c>
    </row>
    <row r="3" spans="1:30">
      <c r="A3" s="18"/>
      <c r="B3" s="13">
        <v>66</v>
      </c>
      <c r="C3" s="13">
        <v>16</v>
      </c>
      <c r="D3" s="13">
        <v>72</v>
      </c>
      <c r="E3" s="13">
        <f>B3+D3</f>
        <v>138</v>
      </c>
      <c r="F3" s="13"/>
      <c r="G3" s="16">
        <f>(D3/E3)*100</f>
        <v>52.173913043478258</v>
      </c>
      <c r="H3" s="13"/>
      <c r="I3" s="15">
        <f>C3+D3</f>
        <v>88</v>
      </c>
      <c r="J3" s="16">
        <f>(D3/I3)*100</f>
        <v>81.818181818181827</v>
      </c>
      <c r="N3" s="2"/>
      <c r="O3" s="3">
        <v>36</v>
      </c>
      <c r="P3" s="3">
        <v>26</v>
      </c>
      <c r="Q3" s="3">
        <v>1</v>
      </c>
      <c r="R3" s="3">
        <f t="shared" ref="R3:R7" si="0">O3+Q3</f>
        <v>37</v>
      </c>
      <c r="S3" s="3"/>
      <c r="T3" s="6">
        <f>(Q3/R3)*100</f>
        <v>2.7027027027027026</v>
      </c>
      <c r="U3" s="3"/>
      <c r="V3" s="7">
        <f>P3+Q3</f>
        <v>27</v>
      </c>
      <c r="W3" s="6">
        <f>(Q3/V3)*100</f>
        <v>3.7037037037037033</v>
      </c>
      <c r="X3" s="13"/>
      <c r="Y3" s="12">
        <f>(N3/R3)*100</f>
        <v>0</v>
      </c>
      <c r="Z3" s="12">
        <f>(O3/R3)*100</f>
        <v>97.297297297297305</v>
      </c>
      <c r="AA3" s="12">
        <f>(P3/R3)*100</f>
        <v>70.270270270270274</v>
      </c>
    </row>
    <row r="4" spans="1:30">
      <c r="A4" s="13"/>
      <c r="B4" s="13"/>
      <c r="C4" s="13"/>
      <c r="D4" s="13"/>
      <c r="E4" s="13"/>
      <c r="F4" s="13" t="s">
        <v>35</v>
      </c>
      <c r="G4" s="16">
        <f>AVERAGE(G2:G3)</f>
        <v>45.745076179858785</v>
      </c>
      <c r="H4" s="13"/>
      <c r="I4" s="15"/>
      <c r="J4" s="16">
        <f>AVERAGE(J2:J3)</f>
        <v>71.575757575757578</v>
      </c>
      <c r="N4" s="2"/>
      <c r="O4" s="3">
        <v>50</v>
      </c>
      <c r="P4" s="3">
        <v>39</v>
      </c>
      <c r="Q4" s="3">
        <v>0</v>
      </c>
      <c r="R4" s="3">
        <f t="shared" si="0"/>
        <v>50</v>
      </c>
      <c r="S4" s="3"/>
      <c r="T4" s="6">
        <f>(Q4/R4)*100</f>
        <v>0</v>
      </c>
      <c r="U4" s="3"/>
      <c r="V4" s="7">
        <f t="shared" ref="V4" si="1">P4+Q4</f>
        <v>39</v>
      </c>
      <c r="W4" s="6">
        <f>(Q4/V4)*100</f>
        <v>0</v>
      </c>
      <c r="X4" s="13"/>
      <c r="Y4" s="16" t="e">
        <f>AVERAGE(Y2:Y3)</f>
        <v>#VALUE!</v>
      </c>
      <c r="Z4" s="16">
        <f>AVERAGE(Z2:Z3)</f>
        <v>98.648648648648646</v>
      </c>
      <c r="AA4" s="16">
        <f>AVERAGE(AA2:AA3)</f>
        <v>74.265569917743832</v>
      </c>
    </row>
    <row r="5" spans="1:30">
      <c r="A5" s="18" t="s">
        <v>13</v>
      </c>
      <c r="B5" s="13">
        <v>63</v>
      </c>
      <c r="C5" s="13">
        <v>28</v>
      </c>
      <c r="D5" s="13">
        <v>40</v>
      </c>
      <c r="E5" s="13">
        <f>B5+D5</f>
        <v>103</v>
      </c>
      <c r="F5" s="13"/>
      <c r="G5" s="16">
        <f>(D5/E5)*100</f>
        <v>38.834951456310677</v>
      </c>
      <c r="H5" s="13"/>
      <c r="I5" s="15">
        <f>C5+D5</f>
        <v>68</v>
      </c>
      <c r="J5" s="16">
        <f>(D5/I5)*100</f>
        <v>58.82352941176471</v>
      </c>
      <c r="N5" s="2"/>
      <c r="O5" s="3"/>
      <c r="P5" s="3"/>
      <c r="Q5" s="3"/>
      <c r="R5" s="3"/>
      <c r="S5" s="3" t="s">
        <v>35</v>
      </c>
      <c r="T5" s="6">
        <f>AVERAGE(T2:T4)</f>
        <v>0.90090090090090091</v>
      </c>
      <c r="U5" s="3"/>
      <c r="V5" s="7"/>
      <c r="W5" s="6">
        <f>AVERAGE(W2:W4)</f>
        <v>1.2345679012345678</v>
      </c>
      <c r="X5" s="13"/>
      <c r="Y5" s="12" t="e">
        <f>(N5/R5)*100</f>
        <v>#DIV/0!</v>
      </c>
      <c r="Z5" s="12" t="e">
        <f>(O5/R5)*100</f>
        <v>#DIV/0!</v>
      </c>
      <c r="AA5" s="12" t="e">
        <f>(P5/R5)*100</f>
        <v>#DIV/0!</v>
      </c>
    </row>
    <row r="6" spans="1:30">
      <c r="A6" s="18"/>
      <c r="B6" s="13">
        <v>67</v>
      </c>
      <c r="C6" s="13">
        <v>18</v>
      </c>
      <c r="D6" s="13">
        <v>51</v>
      </c>
      <c r="E6" s="13">
        <f>B6+D6</f>
        <v>118</v>
      </c>
      <c r="F6" s="13"/>
      <c r="G6" s="16">
        <f>(D6/E6)*100</f>
        <v>43.220338983050851</v>
      </c>
      <c r="H6" s="13"/>
      <c r="I6" s="15">
        <f>C6+D6</f>
        <v>69</v>
      </c>
      <c r="J6" s="16">
        <f>(D6/I6)*100</f>
        <v>73.91304347826086</v>
      </c>
      <c r="N6" s="2" t="s">
        <v>3</v>
      </c>
      <c r="O6" s="3">
        <v>37</v>
      </c>
      <c r="P6" s="3">
        <v>31</v>
      </c>
      <c r="Q6" s="3">
        <v>3</v>
      </c>
      <c r="R6" s="3">
        <f t="shared" si="0"/>
        <v>40</v>
      </c>
      <c r="S6" s="3"/>
      <c r="T6" s="6">
        <f>(Q6/R6)*100</f>
        <v>7.5</v>
      </c>
      <c r="U6" s="3"/>
      <c r="V6" s="7">
        <f>P6+Q6</f>
        <v>34</v>
      </c>
      <c r="W6" s="6">
        <f>(Q6/V6)*100</f>
        <v>8.8235294117647065</v>
      </c>
      <c r="X6" s="13"/>
      <c r="Y6" s="12" t="e">
        <f>(N6/R6)*100</f>
        <v>#VALUE!</v>
      </c>
      <c r="Z6" s="12">
        <f>(O6/R6)*100</f>
        <v>92.5</v>
      </c>
      <c r="AA6" s="12">
        <f>(P6/R6)*100</f>
        <v>77.5</v>
      </c>
    </row>
    <row r="7" spans="1:30">
      <c r="A7" s="18"/>
      <c r="B7" s="13">
        <v>61</v>
      </c>
      <c r="C7" s="13">
        <v>12</v>
      </c>
      <c r="D7" s="13">
        <v>64</v>
      </c>
      <c r="E7" s="13">
        <f>B7+D7</f>
        <v>125</v>
      </c>
      <c r="F7" s="13"/>
      <c r="G7" s="16">
        <f>(D7/E7)*100</f>
        <v>51.2</v>
      </c>
      <c r="H7" s="13"/>
      <c r="I7" s="15">
        <f>C7+D7</f>
        <v>76</v>
      </c>
      <c r="J7" s="16">
        <f>(D7/I7)*100</f>
        <v>84.210526315789465</v>
      </c>
      <c r="N7" s="2"/>
      <c r="O7" s="3">
        <v>51</v>
      </c>
      <c r="P7" s="3">
        <v>40</v>
      </c>
      <c r="Q7" s="3">
        <v>4</v>
      </c>
      <c r="R7" s="3">
        <f t="shared" si="0"/>
        <v>55</v>
      </c>
      <c r="S7" s="3"/>
      <c r="T7" s="6">
        <f>(Q7/R7)*100</f>
        <v>7.2727272727272725</v>
      </c>
      <c r="U7" s="3"/>
      <c r="V7" s="7">
        <f>P7+Q7</f>
        <v>44</v>
      </c>
      <c r="W7" s="6">
        <f>(Q7/V7)*100</f>
        <v>9.0909090909090917</v>
      </c>
      <c r="X7" s="13"/>
      <c r="Y7" s="12">
        <f>(N7/R7)*100</f>
        <v>0</v>
      </c>
      <c r="Z7" s="12">
        <f>(O7/R7)*100</f>
        <v>92.72727272727272</v>
      </c>
      <c r="AA7" s="12">
        <f>(P7/R7)*100</f>
        <v>72.727272727272734</v>
      </c>
    </row>
    <row r="8" spans="1:30">
      <c r="A8" s="18" t="s">
        <v>5</v>
      </c>
      <c r="B8" s="13"/>
      <c r="C8" s="13"/>
      <c r="D8" s="13"/>
      <c r="E8" s="13"/>
      <c r="F8" s="13" t="s">
        <v>35</v>
      </c>
      <c r="G8" s="16">
        <f>AVERAGE(G5:G7)</f>
        <v>44.418430146453851</v>
      </c>
      <c r="H8" s="13"/>
      <c r="I8" s="15">
        <f>AVERAGE(I5:I7)</f>
        <v>71</v>
      </c>
      <c r="J8" s="16">
        <f>AVERAGE(J5:J7)</f>
        <v>72.315699735271679</v>
      </c>
      <c r="N8" s="2" t="s">
        <v>5</v>
      </c>
      <c r="O8" s="3"/>
      <c r="P8" s="3"/>
      <c r="Q8" s="3"/>
      <c r="R8" s="3"/>
      <c r="S8" s="3" t="s">
        <v>49</v>
      </c>
      <c r="T8" s="7">
        <f>AVERAGE(T6:T7)</f>
        <v>7.3863636363636367</v>
      </c>
      <c r="U8" s="3"/>
      <c r="V8" s="7"/>
      <c r="W8" s="6">
        <f>AVERAGE(W6:W7)</f>
        <v>8.9572192513368982</v>
      </c>
      <c r="X8" s="13"/>
      <c r="Y8" s="16" t="e">
        <f>AVERAGE(Y5:Y7)</f>
        <v>#DIV/0!</v>
      </c>
      <c r="Z8" s="16" t="e">
        <f>AVERAGE(Z5:Z7)</f>
        <v>#DIV/0!</v>
      </c>
      <c r="AA8" s="16" t="e">
        <f>AVERAGE(AA5:AA7)</f>
        <v>#DIV/0!</v>
      </c>
    </row>
    <row r="9" spans="1:30">
      <c r="A9" s="13"/>
      <c r="B9" s="13">
        <f>SUM(B2:B7)</f>
        <v>328</v>
      </c>
      <c r="C9" s="13"/>
      <c r="D9" s="13"/>
      <c r="E9" s="13">
        <f>SUM(E2:E7)</f>
        <v>601</v>
      </c>
      <c r="F9" s="13"/>
      <c r="G9" s="12">
        <f>(G4+G8)/2</f>
        <v>45.081753163156321</v>
      </c>
      <c r="H9" s="13"/>
      <c r="I9" s="15">
        <f>SUM(I2:I7)</f>
        <v>376</v>
      </c>
      <c r="J9" s="12">
        <f>(J4+J8)/2</f>
        <v>71.945728655514628</v>
      </c>
      <c r="R9" s="29">
        <f>SUM(R2:R7)</f>
        <v>228</v>
      </c>
      <c r="S9" s="3"/>
      <c r="T9" s="12">
        <f>(T5+T8)/2</f>
        <v>4.1436322686322686</v>
      </c>
      <c r="U9" s="13"/>
      <c r="V9" s="14">
        <f>SUM(V2:V7)</f>
        <v>180</v>
      </c>
      <c r="W9" s="12">
        <f>(W5+W8)/2</f>
        <v>5.0958935762857331</v>
      </c>
      <c r="X9" s="13"/>
      <c r="Y9" s="12">
        <f>(N9/R9)*100</f>
        <v>0</v>
      </c>
      <c r="Z9" s="12">
        <f>(O9/R9)*100</f>
        <v>0</v>
      </c>
      <c r="AA9" s="12">
        <f>(P9/R9)*100</f>
        <v>0</v>
      </c>
    </row>
    <row r="10" spans="1:30">
      <c r="A10" s="13"/>
      <c r="B10" s="13"/>
      <c r="C10" s="13"/>
      <c r="D10" s="13"/>
      <c r="E10" s="13"/>
      <c r="F10" s="13" t="s">
        <v>38</v>
      </c>
      <c r="G10" s="12">
        <f>G4</f>
        <v>45.745076179858785</v>
      </c>
      <c r="H10" s="13"/>
      <c r="I10" s="12"/>
      <c r="J10" s="12">
        <f>J4</f>
        <v>71.575757575757578</v>
      </c>
      <c r="R10" s="29"/>
      <c r="S10" s="3" t="s">
        <v>38</v>
      </c>
      <c r="T10" s="12">
        <f>T5</f>
        <v>0.90090090090090091</v>
      </c>
      <c r="U10" s="13"/>
      <c r="V10" s="15"/>
      <c r="W10" s="12">
        <f>W5</f>
        <v>1.2345679012345678</v>
      </c>
      <c r="X10" s="13"/>
      <c r="Y10" s="12" t="e">
        <f>(N10/R10)*100</f>
        <v>#DIV/0!</v>
      </c>
      <c r="Z10" s="12" t="e">
        <f>(O10/R10)*100</f>
        <v>#DIV/0!</v>
      </c>
      <c r="AA10" s="12" t="e">
        <f>(P10/R10)*100</f>
        <v>#DIV/0!</v>
      </c>
    </row>
    <row r="11" spans="1:30">
      <c r="A11" s="13"/>
      <c r="B11" s="13"/>
      <c r="C11" s="13"/>
      <c r="D11" s="13"/>
      <c r="E11" s="13"/>
      <c r="F11" s="13" t="s">
        <v>39</v>
      </c>
      <c r="G11" s="12">
        <f>G8</f>
        <v>44.418430146453851</v>
      </c>
      <c r="H11" s="13"/>
      <c r="I11" s="12"/>
      <c r="J11" s="12">
        <f>J8</f>
        <v>72.315699735271679</v>
      </c>
      <c r="R11" s="29"/>
      <c r="S11" s="3" t="s">
        <v>39</v>
      </c>
      <c r="T11" s="12">
        <f>T8</f>
        <v>7.3863636363636367</v>
      </c>
      <c r="U11" s="13"/>
      <c r="V11" s="15"/>
      <c r="W11" s="12">
        <f>W8</f>
        <v>8.9572192513368982</v>
      </c>
      <c r="X11" s="13"/>
      <c r="Y11" s="12" t="e">
        <f>(N11/R11)*100</f>
        <v>#DIV/0!</v>
      </c>
      <c r="Z11" s="12" t="e">
        <f>(O11/R11)*100</f>
        <v>#DIV/0!</v>
      </c>
      <c r="AA11" s="12" t="e">
        <f>(P11/R11)*100</f>
        <v>#DIV/0!</v>
      </c>
    </row>
    <row r="12" spans="1:30">
      <c r="A12" s="13"/>
      <c r="B12" s="13"/>
      <c r="C12" s="13"/>
      <c r="D12" s="13"/>
      <c r="E12" t="s">
        <v>35</v>
      </c>
      <c r="F12" s="13"/>
      <c r="G12" s="16">
        <f>AVERAGE(G10:G11)</f>
        <v>45.081753163156321</v>
      </c>
      <c r="H12" s="13"/>
      <c r="I12" s="16"/>
      <c r="J12" s="16">
        <f>AVERAGE(J10:J11)</f>
        <v>71.945728655514628</v>
      </c>
      <c r="R12" s="3" t="s">
        <v>35</v>
      </c>
      <c r="S12" s="29"/>
      <c r="T12" s="16">
        <f>AVERAGE(T10:T11)</f>
        <v>4.1436322686322686</v>
      </c>
      <c r="U12" s="13"/>
      <c r="V12" s="15"/>
      <c r="W12" s="16">
        <f>AVERAGE(W10:W11)</f>
        <v>5.0958935762857331</v>
      </c>
      <c r="X12" s="13"/>
      <c r="Y12" s="16" t="e">
        <f>AVERAGE(Y9:Y11)</f>
        <v>#DIV/0!</v>
      </c>
      <c r="Z12" s="16" t="e">
        <f>AVERAGE(Z9:Z11)</f>
        <v>#DIV/0!</v>
      </c>
      <c r="AA12" s="16" t="e">
        <f>AVERAGE(AA9:AA11)</f>
        <v>#DIV/0!</v>
      </c>
    </row>
    <row r="13" spans="1:30">
      <c r="A13" s="18"/>
      <c r="B13" s="13"/>
      <c r="C13" s="13"/>
      <c r="D13" s="13"/>
      <c r="E13" t="s">
        <v>36</v>
      </c>
      <c r="F13" s="13"/>
      <c r="G13" s="16">
        <f>STDEV(G10:G11)</f>
        <v>0.93808040645486401</v>
      </c>
      <c r="H13" s="13"/>
      <c r="I13" s="16"/>
      <c r="J13" s="16">
        <f>STDEV(J10:J11)</f>
        <v>0.52321811867823864</v>
      </c>
      <c r="R13" s="3" t="s">
        <v>36</v>
      </c>
      <c r="S13" s="3"/>
      <c r="T13" s="6">
        <f>STDEV(T10:T11)</f>
        <v>4.585914679378357</v>
      </c>
      <c r="U13" s="3"/>
      <c r="V13" s="7"/>
      <c r="W13" s="6">
        <f>STDEV(W10:W11)</f>
        <v>5.4607391383968045</v>
      </c>
      <c r="X13" s="13" t="s">
        <v>23</v>
      </c>
      <c r="Y13" s="13"/>
      <c r="Z13" s="13"/>
      <c r="AA13" s="13"/>
    </row>
    <row r="14" spans="1:30">
      <c r="A14" s="18"/>
      <c r="B14" s="13"/>
      <c r="C14" s="13"/>
      <c r="D14" s="13"/>
      <c r="E14" t="s">
        <v>37</v>
      </c>
      <c r="F14" s="13"/>
      <c r="G14" s="15">
        <v>2</v>
      </c>
      <c r="H14" s="13"/>
      <c r="I14" s="15"/>
      <c r="J14" s="15">
        <v>2</v>
      </c>
      <c r="R14" s="3" t="s">
        <v>37</v>
      </c>
      <c r="T14" s="7">
        <v>2</v>
      </c>
      <c r="U14" s="3"/>
      <c r="V14" s="7"/>
      <c r="W14" s="7">
        <v>2</v>
      </c>
      <c r="X14" s="13">
        <v>1</v>
      </c>
      <c r="Y14" s="12">
        <v>68.204856199905706</v>
      </c>
      <c r="Z14" s="12">
        <v>10.201555869872703</v>
      </c>
      <c r="AA14" s="12">
        <v>21.593587930221595</v>
      </c>
    </row>
    <row r="15" spans="1:30">
      <c r="A15" s="13"/>
      <c r="B15" s="13"/>
      <c r="C15" s="13"/>
      <c r="D15" s="13"/>
      <c r="E15" t="s">
        <v>33</v>
      </c>
      <c r="F15" s="13"/>
      <c r="G15" s="12">
        <f>G13/SQRT(2)</f>
        <v>0.66332301670246707</v>
      </c>
      <c r="H15" s="13"/>
      <c r="I15" s="12"/>
      <c r="J15" s="12">
        <f>J13/SQRT(2)</f>
        <v>0.36997107975705035</v>
      </c>
      <c r="R15" s="3" t="s">
        <v>33</v>
      </c>
      <c r="T15" s="25">
        <f>T13/SQRT(2)</f>
        <v>3.2427313677313681</v>
      </c>
      <c r="U15" s="3"/>
      <c r="V15" s="7"/>
      <c r="W15" s="25">
        <f>W13/SQRT(2)</f>
        <v>3.8613256750511651</v>
      </c>
      <c r="X15" s="13">
        <v>2</v>
      </c>
      <c r="Y15" s="12">
        <v>71.666007383966246</v>
      </c>
      <c r="Z15" s="12">
        <v>17.859968354430379</v>
      </c>
      <c r="AA15" s="12">
        <v>10.474024261603375</v>
      </c>
    </row>
    <row r="16" spans="1:30">
      <c r="A16" s="13"/>
      <c r="B16" s="13"/>
      <c r="C16" s="13"/>
      <c r="D16" s="13"/>
      <c r="E16" s="13"/>
      <c r="F16" s="13"/>
      <c r="G16" s="13"/>
      <c r="H16" s="13"/>
      <c r="I16" s="16"/>
      <c r="J16" s="16"/>
      <c r="U16" s="3"/>
      <c r="V16" s="7"/>
      <c r="W16" s="6"/>
      <c r="X16" s="13">
        <v>3</v>
      </c>
      <c r="Y16" s="12">
        <v>78.870394311570777</v>
      </c>
      <c r="Z16" s="12">
        <v>13.936472024707319</v>
      </c>
      <c r="AA16" s="12">
        <v>7.1931336637218992</v>
      </c>
    </row>
    <row r="17" spans="1:27">
      <c r="H17" s="3"/>
      <c r="I17" s="6"/>
      <c r="J17" s="6"/>
      <c r="U17" s="3"/>
      <c r="V17" s="7"/>
      <c r="W17" s="6"/>
      <c r="X17" s="13"/>
      <c r="Y17" s="16">
        <f>AVERAGE(Y14:Y16)</f>
        <v>72.913752631814233</v>
      </c>
      <c r="Z17" s="16">
        <f>AVERAGE(Z14:Z16)</f>
        <v>13.999332083003466</v>
      </c>
      <c r="AA17" s="16">
        <f>AVERAGE(AA14:AA16)</f>
        <v>13.086915285182291</v>
      </c>
    </row>
    <row r="18" spans="1:27">
      <c r="A18" s="2"/>
      <c r="B18" s="3"/>
      <c r="C18" s="3"/>
      <c r="D18" s="3"/>
      <c r="E18" s="3"/>
      <c r="F18" s="3"/>
      <c r="G18" s="3"/>
      <c r="H18" s="3"/>
      <c r="I18" s="3"/>
      <c r="J18" s="3"/>
      <c r="N18" s="2"/>
      <c r="O18" s="3"/>
      <c r="P18" s="3"/>
      <c r="Q18" s="3"/>
      <c r="R18" s="3"/>
      <c r="S18" s="3"/>
      <c r="T18" s="3"/>
      <c r="U18" s="3"/>
      <c r="V18" s="7"/>
      <c r="W18" s="3"/>
      <c r="X18" s="13"/>
      <c r="Y18" s="13"/>
      <c r="Z18" s="13"/>
      <c r="AA18" s="13"/>
    </row>
    <row r="19" spans="1:27">
      <c r="A19" s="11" t="s">
        <v>17</v>
      </c>
      <c r="B19" s="21" t="s">
        <v>6</v>
      </c>
      <c r="C19" s="21" t="s">
        <v>7</v>
      </c>
      <c r="D19" s="21" t="s">
        <v>4</v>
      </c>
      <c r="E19" s="22" t="s">
        <v>8</v>
      </c>
      <c r="F19" s="22"/>
      <c r="G19" s="23" t="s">
        <v>10</v>
      </c>
      <c r="H19" s="21"/>
      <c r="I19" s="23" t="s">
        <v>9</v>
      </c>
      <c r="J19" s="23" t="s">
        <v>16</v>
      </c>
      <c r="N19" s="11" t="s">
        <v>15</v>
      </c>
      <c r="O19" s="1"/>
      <c r="P19" s="1"/>
      <c r="Q19" s="1"/>
      <c r="R19" s="1"/>
      <c r="S19" s="1"/>
      <c r="T19" s="8" t="s">
        <v>50</v>
      </c>
      <c r="U19" s="1"/>
      <c r="V19" s="30"/>
      <c r="W19" s="31"/>
      <c r="X19" s="17"/>
      <c r="Y19" s="17"/>
      <c r="Z19" s="17"/>
      <c r="AA19" s="17"/>
    </row>
    <row r="20" spans="1:27">
      <c r="A20" s="18" t="s">
        <v>12</v>
      </c>
      <c r="B20" s="13">
        <v>28</v>
      </c>
      <c r="C20" s="13">
        <v>124</v>
      </c>
      <c r="D20" s="13">
        <v>35</v>
      </c>
      <c r="E20" s="13">
        <f>B20+D20</f>
        <v>63</v>
      </c>
      <c r="F20" s="13"/>
      <c r="G20" s="16">
        <f>(D20/E20)*100</f>
        <v>55.555555555555557</v>
      </c>
      <c r="H20" s="13"/>
      <c r="I20" s="15">
        <f>C20+D20</f>
        <v>159</v>
      </c>
      <c r="J20" s="16">
        <f>(D20/I20)*100</f>
        <v>22.012578616352201</v>
      </c>
      <c r="N20" s="2" t="s">
        <v>0</v>
      </c>
      <c r="O20" s="3">
        <v>64</v>
      </c>
      <c r="P20" s="3">
        <v>56</v>
      </c>
      <c r="Q20" s="3">
        <v>10</v>
      </c>
      <c r="R20" s="3">
        <f>O20+Q20</f>
        <v>74</v>
      </c>
      <c r="S20" s="3"/>
      <c r="T20" s="6">
        <f>(Q20/R20)*100</f>
        <v>13.513513513513514</v>
      </c>
      <c r="U20" s="3"/>
      <c r="V20" s="7">
        <f>P20+Q20</f>
        <v>66</v>
      </c>
      <c r="W20" s="6">
        <f>(Q20/V20)*100</f>
        <v>15.151515151515152</v>
      </c>
      <c r="X20" s="17"/>
      <c r="Y20" s="17"/>
      <c r="Z20" s="17"/>
      <c r="AA20" s="17"/>
    </row>
    <row r="21" spans="1:27">
      <c r="A21" s="18"/>
      <c r="B21" s="13">
        <v>37</v>
      </c>
      <c r="C21" s="13">
        <v>113</v>
      </c>
      <c r="D21" s="13">
        <v>42</v>
      </c>
      <c r="E21" s="13">
        <f>B21+D21</f>
        <v>79</v>
      </c>
      <c r="F21" s="13"/>
      <c r="G21" s="16">
        <f>(D21/E21)*100</f>
        <v>53.164556962025308</v>
      </c>
      <c r="H21" s="13"/>
      <c r="I21" s="15">
        <f>C21+D21</f>
        <v>155</v>
      </c>
      <c r="J21" s="16">
        <f>(D21/I21)*100</f>
        <v>27.096774193548391</v>
      </c>
      <c r="N21" s="2"/>
      <c r="O21" s="3">
        <v>64</v>
      </c>
      <c r="P21" s="3">
        <v>62</v>
      </c>
      <c r="Q21" s="3">
        <v>10</v>
      </c>
      <c r="R21" s="3">
        <f t="shared" ref="R21" si="2">O21+Q21</f>
        <v>74</v>
      </c>
      <c r="S21" s="3"/>
      <c r="T21" s="6">
        <f>(Q21/R21)*100</f>
        <v>13.513513513513514</v>
      </c>
      <c r="U21" s="3"/>
      <c r="V21" s="7">
        <f>P21+Q21</f>
        <v>72</v>
      </c>
      <c r="W21" s="6">
        <f>(Q21/V21)*100</f>
        <v>13.888888888888889</v>
      </c>
      <c r="X21" s="17"/>
      <c r="Y21" s="17"/>
      <c r="Z21" s="17"/>
      <c r="AA21" s="17"/>
    </row>
    <row r="22" spans="1:27">
      <c r="A22" s="13"/>
      <c r="B22" s="13"/>
      <c r="C22" s="13"/>
      <c r="D22" s="13"/>
      <c r="E22" s="13"/>
      <c r="F22" s="13" t="s">
        <v>35</v>
      </c>
      <c r="G22" s="16">
        <f>AVERAGE(G20:G21)</f>
        <v>54.360056258790436</v>
      </c>
      <c r="H22" s="13"/>
      <c r="I22" s="15"/>
      <c r="J22" s="16">
        <f>AVERAGE(J20:J21)</f>
        <v>24.554676404950296</v>
      </c>
      <c r="N22" s="3"/>
      <c r="O22" s="3"/>
      <c r="P22" s="3"/>
      <c r="Q22" s="3"/>
      <c r="R22" s="3"/>
      <c r="S22" s="3" t="s">
        <v>35</v>
      </c>
      <c r="T22" s="6">
        <f>AVERAGE(T20:T21)</f>
        <v>13.513513513513514</v>
      </c>
      <c r="U22" s="3"/>
      <c r="V22" s="7"/>
      <c r="W22" s="6">
        <f>AVERAGE(W20:W21)</f>
        <v>14.520202020202021</v>
      </c>
      <c r="X22" s="17"/>
      <c r="Y22" s="17"/>
      <c r="Z22" s="17"/>
      <c r="AA22" s="17"/>
    </row>
    <row r="23" spans="1:27">
      <c r="A23" s="18" t="s">
        <v>13</v>
      </c>
      <c r="B23" s="13">
        <v>17</v>
      </c>
      <c r="C23" s="13">
        <v>167</v>
      </c>
      <c r="D23" s="13">
        <v>4</v>
      </c>
      <c r="E23" s="13">
        <f>B23+D23</f>
        <v>21</v>
      </c>
      <c r="F23" s="13"/>
      <c r="G23" s="16">
        <f>(D23/E23)*100</f>
        <v>19.047619047619047</v>
      </c>
      <c r="H23" s="13"/>
      <c r="I23" s="15">
        <f>C23+D23</f>
        <v>171</v>
      </c>
      <c r="J23" s="16">
        <f>(D23/I23)*100</f>
        <v>2.3391812865497075</v>
      </c>
      <c r="N23" s="2" t="s">
        <v>1</v>
      </c>
      <c r="O23" s="3">
        <v>72</v>
      </c>
      <c r="P23" s="3">
        <v>58</v>
      </c>
      <c r="Q23" s="3">
        <v>0</v>
      </c>
      <c r="R23" s="3">
        <f>O23+Q23</f>
        <v>72</v>
      </c>
      <c r="S23" s="3"/>
      <c r="T23" s="6">
        <f>(Q23/R23)*100</f>
        <v>0</v>
      </c>
      <c r="U23" s="3"/>
      <c r="V23" s="7">
        <f>P23+Q23</f>
        <v>58</v>
      </c>
      <c r="W23" s="6">
        <f>(Q23/V23)*100</f>
        <v>0</v>
      </c>
      <c r="X23" s="17"/>
      <c r="Y23" s="17"/>
      <c r="Z23" s="17"/>
      <c r="AA23" s="17"/>
    </row>
    <row r="24" spans="1:27">
      <c r="A24" s="18"/>
      <c r="B24" s="13">
        <v>32</v>
      </c>
      <c r="C24" s="13">
        <v>169</v>
      </c>
      <c r="D24" s="13">
        <v>14</v>
      </c>
      <c r="E24" s="13">
        <f>B24+D24</f>
        <v>46</v>
      </c>
      <c r="F24" s="13"/>
      <c r="G24" s="16">
        <f>(D24/E24)*100</f>
        <v>30.434782608695656</v>
      </c>
      <c r="H24" s="13"/>
      <c r="I24" s="15">
        <f>C24+D24</f>
        <v>183</v>
      </c>
      <c r="J24" s="16">
        <f>(D24/I24)*100</f>
        <v>7.6502732240437163</v>
      </c>
      <c r="N24" s="2"/>
      <c r="O24" s="3">
        <v>63</v>
      </c>
      <c r="P24" s="3">
        <v>58</v>
      </c>
      <c r="Q24" s="3">
        <v>8</v>
      </c>
      <c r="R24" s="3">
        <f>O24+Q24</f>
        <v>71</v>
      </c>
      <c r="S24" s="3"/>
      <c r="T24" s="6">
        <f>(Q24/R24)*100</f>
        <v>11.267605633802818</v>
      </c>
      <c r="U24" s="3"/>
      <c r="V24" s="7">
        <f>P24+Q24</f>
        <v>66</v>
      </c>
      <c r="W24" s="6">
        <f>(Q24/V24)*100</f>
        <v>12.121212121212121</v>
      </c>
      <c r="X24" s="17"/>
      <c r="Y24" s="17"/>
      <c r="Z24" s="17"/>
      <c r="AA24" s="17"/>
    </row>
    <row r="25" spans="1:27">
      <c r="A25" s="18"/>
      <c r="B25" s="13">
        <v>28</v>
      </c>
      <c r="C25" s="13">
        <v>164</v>
      </c>
      <c r="D25" s="13">
        <v>16</v>
      </c>
      <c r="E25" s="13">
        <f>B25+D25</f>
        <v>44</v>
      </c>
      <c r="F25" s="13"/>
      <c r="G25" s="16">
        <f>(D25/E25)*100</f>
        <v>36.363636363636367</v>
      </c>
      <c r="H25" s="13"/>
      <c r="I25" s="15">
        <f>C25+D25</f>
        <v>180</v>
      </c>
      <c r="J25" s="16">
        <f>(D25/I25)*100</f>
        <v>8.8888888888888893</v>
      </c>
      <c r="N25" s="2"/>
      <c r="O25" s="3">
        <v>54</v>
      </c>
      <c r="P25" s="3">
        <v>55</v>
      </c>
      <c r="Q25" s="3">
        <v>5</v>
      </c>
      <c r="R25" s="3">
        <f>O25+Q25</f>
        <v>59</v>
      </c>
      <c r="S25" s="3"/>
      <c r="T25" s="6">
        <f>(Q25/R25)*100</f>
        <v>8.4745762711864394</v>
      </c>
      <c r="U25" s="3"/>
      <c r="V25" s="7">
        <f>P25+Q25</f>
        <v>60</v>
      </c>
      <c r="W25" s="6">
        <f>(Q25/V25)*100</f>
        <v>8.3333333333333321</v>
      </c>
    </row>
    <row r="26" spans="1:27">
      <c r="A26" s="18" t="s">
        <v>5</v>
      </c>
      <c r="B26" s="13"/>
      <c r="C26" s="13"/>
      <c r="D26" s="13"/>
      <c r="E26" s="13"/>
      <c r="F26" s="13" t="s">
        <v>35</v>
      </c>
      <c r="G26" s="16">
        <f>AVERAGE(G23:G25)</f>
        <v>28.615346006650356</v>
      </c>
      <c r="H26" s="13"/>
      <c r="I26" s="15">
        <f>AVERAGE(I23:I25)</f>
        <v>178</v>
      </c>
      <c r="J26" s="16">
        <f>AVERAGE(J23:J25)</f>
        <v>6.2927811331607701</v>
      </c>
      <c r="N26" s="2" t="s">
        <v>5</v>
      </c>
      <c r="O26" s="3"/>
      <c r="P26" s="3"/>
      <c r="Q26" s="3"/>
      <c r="R26" s="32"/>
      <c r="S26" s="3" t="s">
        <v>35</v>
      </c>
      <c r="T26" s="16">
        <f>AVERAGE(T23:T25)</f>
        <v>6.5807273016630861</v>
      </c>
      <c r="U26" s="32"/>
      <c r="V26" s="15">
        <f>AVERAGE(V23:V25)</f>
        <v>61.333333333333336</v>
      </c>
      <c r="W26" s="16">
        <f>AVERAGE(W23:W25)</f>
        <v>6.8181818181818175</v>
      </c>
    </row>
    <row r="27" spans="1:27">
      <c r="A27" s="13"/>
      <c r="B27" s="13">
        <f>SUM(B20:B25)</f>
        <v>142</v>
      </c>
      <c r="C27" s="13"/>
      <c r="D27" s="13"/>
      <c r="E27" s="13">
        <f>SUM(E20:E25)</f>
        <v>253</v>
      </c>
      <c r="F27" s="13"/>
      <c r="G27" s="12">
        <f>(G22+G26)/2</f>
        <v>41.487701132720396</v>
      </c>
      <c r="H27" s="13"/>
      <c r="I27" s="15">
        <f>SUM(I20:I25)</f>
        <v>848</v>
      </c>
      <c r="J27" s="12">
        <f>(J22+J26)/2</f>
        <v>15.423728769055533</v>
      </c>
      <c r="N27" s="3"/>
      <c r="O27" s="3"/>
      <c r="P27" s="3"/>
      <c r="Q27" s="3"/>
      <c r="R27" s="13">
        <f>SUM(R20:R25)</f>
        <v>350</v>
      </c>
      <c r="S27" s="32"/>
      <c r="T27" s="12">
        <f>(T22+T26)/2</f>
        <v>10.0471204075883</v>
      </c>
      <c r="U27" s="32"/>
      <c r="V27" s="15">
        <f>SUM(V20:V25)</f>
        <v>322</v>
      </c>
      <c r="W27" s="12">
        <f>(W22+W26)/2</f>
        <v>10.669191919191919</v>
      </c>
    </row>
    <row r="28" spans="1:27">
      <c r="A28" s="13"/>
      <c r="B28" s="13"/>
      <c r="C28" s="13"/>
      <c r="D28" s="13"/>
      <c r="E28" s="13"/>
      <c r="F28" s="13" t="s">
        <v>38</v>
      </c>
      <c r="G28" s="12">
        <f>G22</f>
        <v>54.360056258790436</v>
      </c>
      <c r="H28" s="13"/>
      <c r="I28" s="12"/>
      <c r="J28" s="12">
        <f>J22</f>
        <v>24.554676404950296</v>
      </c>
      <c r="R28" s="17"/>
      <c r="S28" s="3" t="s">
        <v>38</v>
      </c>
      <c r="T28" s="12">
        <f>T22</f>
        <v>13.513513513513514</v>
      </c>
      <c r="U28" s="32"/>
      <c r="V28" s="12"/>
      <c r="W28" s="12">
        <f>W22</f>
        <v>14.520202020202021</v>
      </c>
    </row>
    <row r="29" spans="1:27">
      <c r="A29" s="13"/>
      <c r="B29" s="13"/>
      <c r="C29" s="13"/>
      <c r="D29" s="13"/>
      <c r="E29" s="13"/>
      <c r="F29" s="13" t="s">
        <v>39</v>
      </c>
      <c r="G29" s="12">
        <f>G26</f>
        <v>28.615346006650356</v>
      </c>
      <c r="H29" s="13"/>
      <c r="I29" s="12"/>
      <c r="J29" s="12">
        <f>J26</f>
        <v>6.2927811331607701</v>
      </c>
      <c r="R29" s="17"/>
      <c r="S29" s="3" t="s">
        <v>39</v>
      </c>
      <c r="T29" s="12">
        <f>T26</f>
        <v>6.5807273016630861</v>
      </c>
      <c r="U29" s="17"/>
      <c r="V29" s="12"/>
      <c r="W29" s="12">
        <f>W26</f>
        <v>6.8181818181818175</v>
      </c>
    </row>
    <row r="30" spans="1:27">
      <c r="A30" s="13"/>
      <c r="B30" s="13"/>
      <c r="C30" s="13"/>
      <c r="D30" s="13"/>
      <c r="E30" t="s">
        <v>35</v>
      </c>
      <c r="F30" s="13"/>
      <c r="G30" s="16">
        <f>AVERAGE(G28:G29)</f>
        <v>41.487701132720396</v>
      </c>
      <c r="H30" s="13"/>
      <c r="I30" s="16"/>
      <c r="J30" s="16">
        <f>AVERAGE(J28:J29)</f>
        <v>15.423728769055533</v>
      </c>
      <c r="R30" s="3" t="s">
        <v>35</v>
      </c>
      <c r="S30" s="17"/>
      <c r="T30" s="16">
        <f>AVERAGE(T28:T29)</f>
        <v>10.0471204075883</v>
      </c>
      <c r="U30" s="17"/>
      <c r="V30" s="16"/>
      <c r="W30" s="16">
        <f>AVERAGE(W28:W29)</f>
        <v>10.669191919191919</v>
      </c>
    </row>
    <row r="31" spans="1:27">
      <c r="A31" s="18"/>
      <c r="B31" s="13"/>
      <c r="C31" s="13"/>
      <c r="D31" s="13"/>
      <c r="E31" t="s">
        <v>36</v>
      </c>
      <c r="F31" s="13"/>
      <c r="G31" s="16">
        <f>STDEV(G28:G29)</f>
        <v>18.20425919897108</v>
      </c>
      <c r="H31" s="13"/>
      <c r="I31" s="16"/>
      <c r="J31" s="16">
        <f>STDEV(J28:J29)</f>
        <v>12.913109984000924</v>
      </c>
      <c r="N31" s="2"/>
      <c r="O31" s="3"/>
      <c r="P31" s="3"/>
      <c r="Q31" s="3"/>
      <c r="R31" s="3" t="s">
        <v>36</v>
      </c>
      <c r="S31" s="3"/>
      <c r="T31" s="6">
        <f>STDEV(T28:T29)</f>
        <v>4.9022201429160335</v>
      </c>
      <c r="V31" s="6"/>
      <c r="W31" s="6">
        <f>STDEV(W28:W29)</f>
        <v>5.4461507136842684</v>
      </c>
    </row>
    <row r="32" spans="1:27">
      <c r="A32" s="18"/>
      <c r="B32" s="13"/>
      <c r="C32" s="13"/>
      <c r="D32" s="13"/>
      <c r="E32" t="s">
        <v>37</v>
      </c>
      <c r="F32" s="13"/>
      <c r="G32" s="15">
        <v>2</v>
      </c>
      <c r="H32" s="13"/>
      <c r="I32" s="15"/>
      <c r="J32" s="15">
        <v>2</v>
      </c>
      <c r="N32" s="2"/>
      <c r="O32" s="3"/>
      <c r="P32" s="3"/>
      <c r="Q32" s="3"/>
      <c r="R32" s="3" t="s">
        <v>37</v>
      </c>
      <c r="T32" s="7">
        <v>2</v>
      </c>
      <c r="V32" s="7"/>
      <c r="W32" s="7">
        <v>2</v>
      </c>
    </row>
    <row r="33" spans="1:23">
      <c r="A33" s="13"/>
      <c r="B33" s="13"/>
      <c r="C33" s="13"/>
      <c r="D33" s="13"/>
      <c r="E33" t="s">
        <v>33</v>
      </c>
      <c r="F33" s="13"/>
      <c r="G33" s="12">
        <f>G31/SQRT(2)</f>
        <v>12.872355126070037</v>
      </c>
      <c r="H33" s="13"/>
      <c r="I33" s="12"/>
      <c r="J33" s="12">
        <f>J31/SQRT(2)</f>
        <v>9.1309476358947634</v>
      </c>
      <c r="R33" s="3" t="s">
        <v>33</v>
      </c>
      <c r="T33" s="25">
        <f>T31/SQRT(2)</f>
        <v>3.4663931059252131</v>
      </c>
      <c r="V33" s="25"/>
      <c r="W33" s="25">
        <f>W31/SQRT(2)</f>
        <v>3.8510101010101012</v>
      </c>
    </row>
    <row r="34" spans="1:23">
      <c r="A34" s="13"/>
      <c r="B34" s="13"/>
      <c r="C34" s="13"/>
      <c r="D34" s="13"/>
      <c r="E34" s="13"/>
      <c r="F34" s="13"/>
      <c r="G34" s="13"/>
      <c r="H34" s="13"/>
      <c r="I34" s="13"/>
      <c r="J34" s="13"/>
    </row>
    <row r="36" spans="1:23">
      <c r="W36" s="17"/>
    </row>
    <row r="37" spans="1:23">
      <c r="W37" s="17"/>
    </row>
    <row r="38" spans="1:23">
      <c r="W38" s="17"/>
    </row>
    <row r="39" spans="1:23">
      <c r="W39" s="17"/>
    </row>
    <row r="40" spans="1:23">
      <c r="W40" s="17"/>
    </row>
    <row r="41" spans="1:23">
      <c r="W41" s="17"/>
    </row>
    <row r="42" spans="1:23">
      <c r="A42" s="11" t="s">
        <v>14</v>
      </c>
      <c r="B42" s="21" t="s">
        <v>6</v>
      </c>
      <c r="C42" s="21" t="s">
        <v>7</v>
      </c>
      <c r="D42" s="21" t="s">
        <v>4</v>
      </c>
      <c r="E42" s="22" t="s">
        <v>8</v>
      </c>
      <c r="F42" s="22"/>
      <c r="G42" s="23" t="s">
        <v>10</v>
      </c>
      <c r="H42" s="21"/>
      <c r="I42" s="23" t="s">
        <v>9</v>
      </c>
      <c r="J42" s="23" t="s">
        <v>20</v>
      </c>
      <c r="W42" s="17"/>
    </row>
    <row r="43" spans="1:23">
      <c r="A43" s="18" t="s">
        <v>18</v>
      </c>
      <c r="B43" s="13">
        <v>49</v>
      </c>
      <c r="C43" s="13">
        <v>18</v>
      </c>
      <c r="D43" s="13">
        <v>35</v>
      </c>
      <c r="E43" s="13">
        <f>B43+D43</f>
        <v>84</v>
      </c>
      <c r="F43" s="13"/>
      <c r="G43" s="16">
        <f>(D43/E43)*100</f>
        <v>41.666666666666671</v>
      </c>
      <c r="H43" s="13"/>
      <c r="I43" s="15">
        <f>C43+D43</f>
        <v>53</v>
      </c>
      <c r="J43" s="16">
        <f>(D43/I43)*100</f>
        <v>66.037735849056602</v>
      </c>
      <c r="W43" s="17"/>
    </row>
    <row r="44" spans="1:23">
      <c r="A44" s="18"/>
      <c r="B44" s="13">
        <v>35</v>
      </c>
      <c r="C44" s="13">
        <v>37</v>
      </c>
      <c r="D44" s="13">
        <v>48</v>
      </c>
      <c r="E44" s="13">
        <f>B44+D44</f>
        <v>83</v>
      </c>
      <c r="F44" s="13"/>
      <c r="G44" s="16">
        <f>(D44/E44)*100</f>
        <v>57.831325301204814</v>
      </c>
      <c r="H44" s="13"/>
      <c r="I44" s="15">
        <f>C44+D44</f>
        <v>85</v>
      </c>
      <c r="J44" s="16">
        <f>(D44/I44)*100</f>
        <v>56.470588235294116</v>
      </c>
      <c r="W44" s="17"/>
    </row>
    <row r="45" spans="1:23">
      <c r="A45" s="18"/>
      <c r="B45" s="13">
        <v>38</v>
      </c>
      <c r="C45" s="13">
        <v>30</v>
      </c>
      <c r="D45" s="13">
        <v>61</v>
      </c>
      <c r="E45" s="13">
        <f>B45+D45</f>
        <v>99</v>
      </c>
      <c r="F45" s="13"/>
      <c r="G45" s="16">
        <f>(D45/E45)*100</f>
        <v>61.616161616161612</v>
      </c>
      <c r="H45" s="13"/>
      <c r="I45" s="15">
        <f>C45+D45</f>
        <v>91</v>
      </c>
      <c r="J45" s="16">
        <f>(D45/I45)*100</f>
        <v>67.032967032967022</v>
      </c>
      <c r="W45" s="17"/>
    </row>
    <row r="46" spans="1:23">
      <c r="A46" s="18"/>
      <c r="B46" s="13"/>
      <c r="C46" s="13"/>
      <c r="D46" s="13"/>
      <c r="E46" s="13"/>
      <c r="F46" s="13" t="s">
        <v>35</v>
      </c>
      <c r="G46" s="16">
        <f>AVERAGE(G43:G45)</f>
        <v>53.704717861344363</v>
      </c>
      <c r="H46" s="13"/>
      <c r="I46" s="15"/>
      <c r="J46" s="16">
        <f>AVERAGE(J43:J45)</f>
        <v>63.180430372439247</v>
      </c>
      <c r="W46" s="17"/>
    </row>
    <row r="47" spans="1:23">
      <c r="A47" s="18" t="s">
        <v>19</v>
      </c>
      <c r="B47" s="13">
        <v>42</v>
      </c>
      <c r="C47" s="13">
        <v>22</v>
      </c>
      <c r="D47" s="13">
        <v>32</v>
      </c>
      <c r="E47" s="13">
        <f>B47+D47</f>
        <v>74</v>
      </c>
      <c r="F47" s="13"/>
      <c r="G47" s="16">
        <f>(D47/E47)*100</f>
        <v>43.243243243243242</v>
      </c>
      <c r="H47" s="13"/>
      <c r="I47" s="15">
        <f>C47+D47</f>
        <v>54</v>
      </c>
      <c r="J47" s="16">
        <f>(D47/I47)*100</f>
        <v>59.259259259259252</v>
      </c>
      <c r="W47" s="17"/>
    </row>
    <row r="48" spans="1:23">
      <c r="A48" s="18"/>
      <c r="B48" s="13">
        <v>27</v>
      </c>
      <c r="C48" s="13">
        <v>20</v>
      </c>
      <c r="D48" s="13">
        <v>55</v>
      </c>
      <c r="E48" s="13">
        <f>B48+D48</f>
        <v>82</v>
      </c>
      <c r="F48" s="13"/>
      <c r="G48" s="16">
        <f>(D48/E48)*100</f>
        <v>67.073170731707322</v>
      </c>
      <c r="H48" s="13"/>
      <c r="I48" s="15">
        <f>C48+D48</f>
        <v>75</v>
      </c>
      <c r="J48" s="16">
        <f>(D48/I48)*100</f>
        <v>73.333333333333329</v>
      </c>
      <c r="W48" s="17"/>
    </row>
    <row r="49" spans="1:23">
      <c r="A49" s="18" t="s">
        <v>5</v>
      </c>
      <c r="B49" s="13"/>
      <c r="C49" s="13"/>
      <c r="D49" s="13"/>
      <c r="E49" s="13"/>
      <c r="F49" s="13" t="s">
        <v>35</v>
      </c>
      <c r="G49" s="15">
        <f>AVERAGE(G47:G48)</f>
        <v>55.158206987475282</v>
      </c>
      <c r="H49" s="13"/>
      <c r="I49" s="16"/>
      <c r="J49" s="16">
        <f>AVERAGE(J47:J48)</f>
        <v>66.296296296296291</v>
      </c>
      <c r="W49" s="17"/>
    </row>
    <row r="50" spans="1:23">
      <c r="A50" s="13"/>
      <c r="B50" s="13"/>
      <c r="C50" s="13"/>
      <c r="D50" s="13"/>
      <c r="E50" s="13"/>
      <c r="F50" s="13"/>
      <c r="G50" s="12">
        <f>(G46+G49)/2</f>
        <v>54.431462424409823</v>
      </c>
      <c r="H50" s="13"/>
      <c r="I50" s="12"/>
      <c r="J50" s="12">
        <f>(J46+J49)/2</f>
        <v>64.738363334367762</v>
      </c>
      <c r="W50" s="17"/>
    </row>
    <row r="51" spans="1:23">
      <c r="B51">
        <f>SUM(B43:B48)</f>
        <v>191</v>
      </c>
      <c r="E51">
        <f>SUM(E43:E48)</f>
        <v>422</v>
      </c>
      <c r="F51" t="s">
        <v>38</v>
      </c>
      <c r="G51" s="27">
        <f>G46</f>
        <v>53.704717861344363</v>
      </c>
      <c r="H51" s="3"/>
      <c r="I51" s="28">
        <f>SUM(I43:I48)</f>
        <v>358</v>
      </c>
      <c r="J51" s="27">
        <f>J46</f>
        <v>63.180430372439247</v>
      </c>
      <c r="W51" s="17"/>
    </row>
    <row r="52" spans="1:23">
      <c r="F52" t="s">
        <v>39</v>
      </c>
      <c r="G52" s="27">
        <f>G49</f>
        <v>55.158206987475282</v>
      </c>
      <c r="H52" s="3"/>
      <c r="I52" s="27"/>
      <c r="J52" s="27">
        <f>J49</f>
        <v>66.296296296296291</v>
      </c>
      <c r="W52" s="17"/>
    </row>
    <row r="53" spans="1:23">
      <c r="E53" t="s">
        <v>35</v>
      </c>
      <c r="G53" s="26">
        <f>AVERAGE(G51:G52)</f>
        <v>54.431462424409823</v>
      </c>
      <c r="H53" s="3"/>
      <c r="I53" s="26"/>
      <c r="J53" s="26">
        <f>AVERAGE(J51:J52)</f>
        <v>64.738363334367762</v>
      </c>
      <c r="W53" s="17"/>
    </row>
    <row r="54" spans="1:23">
      <c r="E54" t="s">
        <v>36</v>
      </c>
      <c r="F54" s="3"/>
      <c r="G54" s="6">
        <f>STDEV(G51:G52)</f>
        <v>1.0277720174680816</v>
      </c>
      <c r="H54" s="3"/>
      <c r="I54" s="6"/>
      <c r="J54" s="6">
        <f>STDEV(J51:J52)</f>
        <v>2.2032499240274022</v>
      </c>
    </row>
    <row r="55" spans="1:23">
      <c r="E55" t="s">
        <v>37</v>
      </c>
      <c r="G55" s="7">
        <v>2</v>
      </c>
      <c r="H55" s="3"/>
      <c r="I55" s="7"/>
      <c r="J55" s="7">
        <v>2</v>
      </c>
    </row>
    <row r="56" spans="1:23">
      <c r="E56" t="s">
        <v>33</v>
      </c>
      <c r="G56" s="25">
        <f>G54/SQRT(2)</f>
        <v>0.7267445630654592</v>
      </c>
      <c r="H56" s="3"/>
      <c r="I56" s="25"/>
      <c r="J56" s="25">
        <f>J54/SQRT(2)</f>
        <v>1.5579329619285216</v>
      </c>
    </row>
    <row r="57" spans="1:23">
      <c r="G57" s="25"/>
      <c r="H57" s="3"/>
      <c r="I57" s="25"/>
      <c r="J57" s="25"/>
    </row>
    <row r="61" spans="1:23">
      <c r="A61" s="11" t="s">
        <v>17</v>
      </c>
      <c r="B61" s="21" t="s">
        <v>6</v>
      </c>
      <c r="C61" s="21" t="s">
        <v>7</v>
      </c>
      <c r="D61" s="21" t="s">
        <v>4</v>
      </c>
      <c r="E61" s="22" t="s">
        <v>8</v>
      </c>
      <c r="F61" s="22"/>
      <c r="G61" s="23" t="s">
        <v>10</v>
      </c>
      <c r="H61" s="21"/>
      <c r="I61" s="23" t="s">
        <v>9</v>
      </c>
      <c r="J61" s="23" t="s">
        <v>20</v>
      </c>
    </row>
    <row r="62" spans="1:23">
      <c r="A62" s="18" t="s">
        <v>18</v>
      </c>
      <c r="B62" s="13">
        <v>11</v>
      </c>
      <c r="C62" s="13">
        <v>75</v>
      </c>
      <c r="D62" s="13">
        <v>36</v>
      </c>
      <c r="E62" s="13">
        <f>B62+D62</f>
        <v>47</v>
      </c>
      <c r="F62" s="13"/>
      <c r="G62" s="16">
        <f>(D62/E62)*100</f>
        <v>76.59574468085107</v>
      </c>
      <c r="H62" s="13"/>
      <c r="I62" s="15">
        <f>C62+D62</f>
        <v>111</v>
      </c>
      <c r="J62" s="16">
        <f>(D62/I62)*100</f>
        <v>32.432432432432435</v>
      </c>
    </row>
    <row r="63" spans="1:23">
      <c r="A63" s="18"/>
      <c r="B63" s="13">
        <v>24</v>
      </c>
      <c r="C63" s="13">
        <v>91</v>
      </c>
      <c r="D63" s="13">
        <v>29</v>
      </c>
      <c r="E63" s="13">
        <f>B63+D63</f>
        <v>53</v>
      </c>
      <c r="F63" s="13"/>
      <c r="G63" s="16">
        <f>(D63/E63)*100</f>
        <v>54.716981132075468</v>
      </c>
      <c r="H63" s="13"/>
      <c r="I63" s="15">
        <f>C63+D63</f>
        <v>120</v>
      </c>
      <c r="J63" s="16">
        <f>(D63/I63)*100</f>
        <v>24.166666666666668</v>
      </c>
    </row>
    <row r="64" spans="1:23">
      <c r="A64" s="18"/>
      <c r="B64" s="13">
        <v>24</v>
      </c>
      <c r="C64" s="13">
        <v>62</v>
      </c>
      <c r="D64" s="13">
        <v>37</v>
      </c>
      <c r="E64" s="13">
        <f>B64+D64</f>
        <v>61</v>
      </c>
      <c r="F64" s="13"/>
      <c r="G64" s="16">
        <f>(D64/E64)*100</f>
        <v>60.655737704918032</v>
      </c>
      <c r="H64" s="13"/>
      <c r="I64" s="15">
        <f>C64+D64</f>
        <v>99</v>
      </c>
      <c r="J64" s="16">
        <f>(D64/I64)*100</f>
        <v>37.373737373737377</v>
      </c>
    </row>
    <row r="65" spans="1:10">
      <c r="A65" s="18"/>
      <c r="B65" s="13"/>
      <c r="C65" s="13"/>
      <c r="D65" s="13"/>
      <c r="E65" s="13"/>
      <c r="F65" s="13" t="s">
        <v>35</v>
      </c>
      <c r="G65" s="16">
        <f>AVERAGE(G62:G64)</f>
        <v>63.98948783928153</v>
      </c>
      <c r="H65" s="13"/>
      <c r="I65" s="15"/>
      <c r="J65" s="16">
        <f>AVERAGE(J62:J64)</f>
        <v>31.324278824278831</v>
      </c>
    </row>
    <row r="66" spans="1:10">
      <c r="A66" s="18" t="s">
        <v>19</v>
      </c>
      <c r="B66" s="13">
        <v>11</v>
      </c>
      <c r="C66" s="13">
        <v>81</v>
      </c>
      <c r="D66" s="13">
        <v>11</v>
      </c>
      <c r="E66" s="13">
        <f>B66+D66</f>
        <v>22</v>
      </c>
      <c r="F66" s="13"/>
      <c r="G66" s="16">
        <f>(D66/E66)*100</f>
        <v>50</v>
      </c>
      <c r="H66" s="13"/>
      <c r="I66" s="15">
        <f>C66+D66</f>
        <v>92</v>
      </c>
      <c r="J66" s="16">
        <f>(D66/I66)*100</f>
        <v>11.956521739130435</v>
      </c>
    </row>
    <row r="67" spans="1:10">
      <c r="A67" s="18"/>
      <c r="B67" s="13">
        <v>13</v>
      </c>
      <c r="C67" s="13">
        <v>67</v>
      </c>
      <c r="D67" s="13">
        <v>26</v>
      </c>
      <c r="E67" s="13">
        <f>B67+D67</f>
        <v>39</v>
      </c>
      <c r="F67" s="13"/>
      <c r="G67" s="16">
        <f>(D67/E67)*100</f>
        <v>66.666666666666657</v>
      </c>
      <c r="H67" s="13"/>
      <c r="I67" s="15">
        <f>C67+D67</f>
        <v>93</v>
      </c>
      <c r="J67" s="16">
        <f>(D67/I67)*100</f>
        <v>27.956989247311824</v>
      </c>
    </row>
    <row r="68" spans="1:10">
      <c r="A68" s="18" t="s">
        <v>5</v>
      </c>
      <c r="B68" s="15"/>
      <c r="C68" s="15"/>
      <c r="D68" s="15"/>
      <c r="E68" s="15"/>
      <c r="F68" s="13" t="s">
        <v>35</v>
      </c>
      <c r="G68" s="15">
        <f>AVERAGE(G66:G67)</f>
        <v>58.333333333333329</v>
      </c>
      <c r="H68" s="13"/>
      <c r="I68" s="16"/>
      <c r="J68" s="16">
        <f>AVERAGE(J66:J67)</f>
        <v>19.956755493221131</v>
      </c>
    </row>
    <row r="69" spans="1:10">
      <c r="A69" s="13"/>
      <c r="B69" s="13"/>
      <c r="C69" s="13"/>
      <c r="D69" s="13"/>
      <c r="E69" s="13"/>
      <c r="F69" s="13"/>
      <c r="G69" s="12">
        <f>(G65+G68)/2</f>
        <v>61.161410586307426</v>
      </c>
      <c r="H69" s="13"/>
      <c r="I69" s="12"/>
      <c r="J69" s="12">
        <f>(J65+J68)/2</f>
        <v>25.640517158749979</v>
      </c>
    </row>
    <row r="70" spans="1:10">
      <c r="A70" s="13"/>
      <c r="B70" s="13">
        <f>SUM(B62:B67)</f>
        <v>83</v>
      </c>
      <c r="C70" s="13"/>
      <c r="D70" s="13"/>
      <c r="E70" s="13">
        <f>SUM(E62:E67)</f>
        <v>222</v>
      </c>
      <c r="F70" s="13" t="s">
        <v>38</v>
      </c>
      <c r="G70" s="12">
        <f>G65</f>
        <v>63.98948783928153</v>
      </c>
      <c r="H70" s="13"/>
      <c r="I70" s="15">
        <f>SUM(I62:I67)</f>
        <v>515</v>
      </c>
      <c r="J70" s="12">
        <f>J65</f>
        <v>31.324278824278831</v>
      </c>
    </row>
    <row r="71" spans="1:10">
      <c r="A71" s="13"/>
      <c r="B71" s="13"/>
      <c r="C71" s="13"/>
      <c r="D71" s="13"/>
      <c r="E71" s="13"/>
      <c r="F71" s="13" t="s">
        <v>39</v>
      </c>
      <c r="G71" s="12">
        <f>G68</f>
        <v>58.333333333333329</v>
      </c>
      <c r="H71" s="13"/>
      <c r="I71" s="12"/>
      <c r="J71" s="12">
        <f>J68</f>
        <v>19.956755493221131</v>
      </c>
    </row>
    <row r="72" spans="1:10">
      <c r="A72" s="13"/>
      <c r="B72" s="13"/>
      <c r="C72" s="13"/>
      <c r="D72" s="13"/>
      <c r="E72" t="s">
        <v>35</v>
      </c>
      <c r="F72" s="13"/>
      <c r="G72" s="16">
        <f>AVERAGE(G70:G71)</f>
        <v>61.161410586307426</v>
      </c>
      <c r="H72" s="13"/>
      <c r="I72" s="16"/>
      <c r="J72" s="16">
        <f>AVERAGE(J70:J71)</f>
        <v>25.640517158749979</v>
      </c>
    </row>
    <row r="73" spans="1:10">
      <c r="E73" t="s">
        <v>36</v>
      </c>
      <c r="F73" s="3"/>
      <c r="G73" s="6">
        <f>STDEV(G70:G71)</f>
        <v>3.99950520659482</v>
      </c>
      <c r="H73" s="3"/>
      <c r="I73" s="6"/>
      <c r="J73" s="6">
        <f>STDEV(J70:J71)</f>
        <v>8.0380528326871996</v>
      </c>
    </row>
    <row r="74" spans="1:10">
      <c r="E74" t="s">
        <v>37</v>
      </c>
      <c r="G74" s="7">
        <v>2</v>
      </c>
      <c r="H74" s="3"/>
      <c r="I74" s="7"/>
      <c r="J74" s="7">
        <v>2</v>
      </c>
    </row>
    <row r="75" spans="1:10">
      <c r="E75" t="s">
        <v>33</v>
      </c>
      <c r="G75" s="25">
        <f>G73/SQRT(2)</f>
        <v>2.8280772529741007</v>
      </c>
      <c r="H75" s="3"/>
      <c r="I75" s="25"/>
      <c r="J75" s="25">
        <f>J73/SQRT(2)</f>
        <v>5.6837616655288556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74"/>
  <sheetViews>
    <sheetView topLeftCell="F43" zoomScale="90" zoomScaleNormal="90" workbookViewId="0">
      <selection activeCell="S65" sqref="S65"/>
    </sheetView>
  </sheetViews>
  <sheetFormatPr baseColWidth="10" defaultColWidth="11.5703125" defaultRowHeight="20"/>
  <cols>
    <col min="7" max="7" width="15.5703125" customWidth="1"/>
    <col min="10" max="11" width="14.7109375" customWidth="1"/>
    <col min="15" max="15" width="12.85546875" customWidth="1"/>
    <col min="16" max="16" width="13.5703125" customWidth="1"/>
  </cols>
  <sheetData>
    <row r="1" spans="1:16">
      <c r="A1" s="11" t="s">
        <v>14</v>
      </c>
      <c r="B1" s="1" t="s">
        <v>6</v>
      </c>
      <c r="C1" s="1" t="s">
        <v>7</v>
      </c>
      <c r="D1" s="1" t="s">
        <v>4</v>
      </c>
      <c r="E1" s="10" t="s">
        <v>8</v>
      </c>
      <c r="F1" s="10" t="s">
        <v>22</v>
      </c>
      <c r="G1" s="8" t="s">
        <v>10</v>
      </c>
      <c r="H1" s="1"/>
      <c r="I1" s="8" t="s">
        <v>9</v>
      </c>
      <c r="J1" s="8" t="s">
        <v>16</v>
      </c>
      <c r="K1" s="4"/>
      <c r="M1" t="s">
        <v>28</v>
      </c>
      <c r="N1" s="1" t="s">
        <v>21</v>
      </c>
      <c r="O1" s="1" t="s">
        <v>26</v>
      </c>
      <c r="P1" s="8" t="s">
        <v>27</v>
      </c>
    </row>
    <row r="2" spans="1:16">
      <c r="A2" s="2" t="s">
        <v>12</v>
      </c>
      <c r="B2" s="3">
        <v>71</v>
      </c>
      <c r="C2" s="3">
        <v>29</v>
      </c>
      <c r="D2" s="3">
        <v>46</v>
      </c>
      <c r="E2" s="3">
        <f>B2+D2</f>
        <v>117</v>
      </c>
      <c r="F2" s="3">
        <f>SUM(B2:D2)</f>
        <v>146</v>
      </c>
      <c r="G2" s="6">
        <f>(D2/E2)*100</f>
        <v>39.316239316239319</v>
      </c>
      <c r="H2" s="3"/>
      <c r="I2" s="7">
        <f>C2+D2</f>
        <v>75</v>
      </c>
      <c r="J2" s="6">
        <f>(D2/I2)*100</f>
        <v>61.333333333333329</v>
      </c>
      <c r="K2" s="5"/>
      <c r="N2" s="9">
        <f>(B2/F2)*100</f>
        <v>48.630136986301373</v>
      </c>
      <c r="O2" s="9">
        <f>(C2/F2)*100</f>
        <v>19.863013698630137</v>
      </c>
      <c r="P2" s="9">
        <f>(D2/F2)*100</f>
        <v>31.506849315068493</v>
      </c>
    </row>
    <row r="3" spans="1:16">
      <c r="A3" s="2"/>
      <c r="B3" s="3">
        <v>66</v>
      </c>
      <c r="C3" s="3">
        <v>16</v>
      </c>
      <c r="D3" s="3">
        <v>72</v>
      </c>
      <c r="E3" s="3">
        <f t="shared" ref="E3" si="0">B3+D3</f>
        <v>138</v>
      </c>
      <c r="F3" s="3">
        <f>SUM(B3:D3)</f>
        <v>154</v>
      </c>
      <c r="G3" s="6">
        <f>(D3/E3)*100</f>
        <v>52.173913043478258</v>
      </c>
      <c r="H3" s="3"/>
      <c r="I3" s="7">
        <f>C3+D3</f>
        <v>88</v>
      </c>
      <c r="J3" s="6">
        <f>(D3/I3)*100</f>
        <v>81.818181818181827</v>
      </c>
      <c r="K3" s="5"/>
      <c r="N3" s="9">
        <f>(B3/F3)*100</f>
        <v>42.857142857142854</v>
      </c>
      <c r="O3" s="9">
        <f>(C3/F3)*100</f>
        <v>10.38961038961039</v>
      </c>
      <c r="P3" s="9">
        <f>(D3/F3)*100</f>
        <v>46.753246753246749</v>
      </c>
    </row>
    <row r="4" spans="1:16">
      <c r="A4" s="13"/>
      <c r="B4" s="13"/>
      <c r="C4" s="13"/>
      <c r="D4" s="13"/>
      <c r="E4" s="13"/>
      <c r="F4" s="17" t="s">
        <v>34</v>
      </c>
      <c r="G4" s="16">
        <f>AVERAGE(G2:G3)</f>
        <v>45.745076179858785</v>
      </c>
      <c r="H4" s="13"/>
      <c r="I4" s="15"/>
      <c r="J4" s="16">
        <f>AVERAGE(J2:J3)</f>
        <v>71.575757575757578</v>
      </c>
      <c r="K4" s="16"/>
      <c r="L4" s="17"/>
      <c r="M4" s="17"/>
      <c r="N4" s="16">
        <f>AVERAGE(N2:N3)</f>
        <v>45.743639921722114</v>
      </c>
      <c r="O4" s="16">
        <f>AVERAGE(O2:O3)</f>
        <v>15.126312044120263</v>
      </c>
      <c r="P4" s="16">
        <f>AVERAGE(P2:P3)</f>
        <v>39.130048034157625</v>
      </c>
    </row>
    <row r="5" spans="1:16">
      <c r="A5" s="18" t="s">
        <v>13</v>
      </c>
      <c r="B5" s="13">
        <v>63</v>
      </c>
      <c r="C5" s="13">
        <v>28</v>
      </c>
      <c r="D5" s="13">
        <v>40</v>
      </c>
      <c r="E5" s="13">
        <f>B5+D5</f>
        <v>103</v>
      </c>
      <c r="F5" s="13">
        <f>SUM(B5:D5)</f>
        <v>131</v>
      </c>
      <c r="G5" s="16">
        <f>(D5/E5)*100</f>
        <v>38.834951456310677</v>
      </c>
      <c r="H5" s="13"/>
      <c r="I5" s="15">
        <f>C5+D5</f>
        <v>68</v>
      </c>
      <c r="J5" s="16">
        <f>(D5/I5)*100</f>
        <v>58.82352941176471</v>
      </c>
      <c r="K5" s="20"/>
      <c r="L5" s="17"/>
      <c r="M5" s="17"/>
      <c r="N5" s="24">
        <f>(B5/F5)*100</f>
        <v>48.091603053435115</v>
      </c>
      <c r="O5" s="24">
        <f t="shared" ref="O5:O7" si="1">(C5/F5)*100</f>
        <v>21.374045801526716</v>
      </c>
      <c r="P5" s="24">
        <f t="shared" ref="P5:P7" si="2">(D5/F5)*100</f>
        <v>30.534351145038169</v>
      </c>
    </row>
    <row r="6" spans="1:16">
      <c r="A6" s="18"/>
      <c r="B6" s="13">
        <v>67</v>
      </c>
      <c r="C6" s="13">
        <v>18</v>
      </c>
      <c r="D6" s="13">
        <v>51</v>
      </c>
      <c r="E6" s="13">
        <f>B6+D6</f>
        <v>118</v>
      </c>
      <c r="F6" s="13">
        <f>SUM(B6:D6)</f>
        <v>136</v>
      </c>
      <c r="G6" s="16">
        <f>(D6/E6)*100</f>
        <v>43.220338983050851</v>
      </c>
      <c r="H6" s="13"/>
      <c r="I6" s="15">
        <f>C6+D6</f>
        <v>69</v>
      </c>
      <c r="J6" s="16">
        <f>(D6/I6)*100</f>
        <v>73.91304347826086</v>
      </c>
      <c r="K6" s="20"/>
      <c r="L6" s="17"/>
      <c r="M6" s="17"/>
      <c r="N6" s="24">
        <f>(B6/F6)*100</f>
        <v>49.264705882352942</v>
      </c>
      <c r="O6" s="24">
        <f t="shared" si="1"/>
        <v>13.23529411764706</v>
      </c>
      <c r="P6" s="24">
        <f t="shared" si="2"/>
        <v>37.5</v>
      </c>
    </row>
    <row r="7" spans="1:16">
      <c r="A7" s="18"/>
      <c r="B7" s="13">
        <v>61</v>
      </c>
      <c r="C7" s="13">
        <v>12</v>
      </c>
      <c r="D7" s="13">
        <v>64</v>
      </c>
      <c r="E7" s="13">
        <f>B7+D7</f>
        <v>125</v>
      </c>
      <c r="F7" s="13">
        <f>SUM(B7:D7)</f>
        <v>137</v>
      </c>
      <c r="G7" s="16">
        <f>(D7/E7)*100</f>
        <v>51.2</v>
      </c>
      <c r="H7" s="13"/>
      <c r="I7" s="15">
        <f>C7+D7</f>
        <v>76</v>
      </c>
      <c r="J7" s="16">
        <f>(D7/I7)*100</f>
        <v>84.210526315789465</v>
      </c>
      <c r="K7" s="20"/>
      <c r="L7" s="17"/>
      <c r="M7" s="17"/>
      <c r="N7" s="24">
        <f t="shared" ref="N7" si="3">(B7/F7)*100</f>
        <v>44.525547445255476</v>
      </c>
      <c r="O7" s="24">
        <f t="shared" si="1"/>
        <v>8.7591240875912408</v>
      </c>
      <c r="P7" s="24">
        <f t="shared" si="2"/>
        <v>46.715328467153284</v>
      </c>
    </row>
    <row r="8" spans="1:16">
      <c r="A8" s="18"/>
      <c r="B8" s="13"/>
      <c r="C8" s="13"/>
      <c r="D8" s="13"/>
      <c r="E8" s="13"/>
      <c r="F8" s="17" t="s">
        <v>34</v>
      </c>
      <c r="G8" s="16">
        <f>AVERAGE(G5:G7)</f>
        <v>44.418430146453851</v>
      </c>
      <c r="H8" s="13"/>
      <c r="I8" s="15">
        <f>AVERAGE(I5:I7)</f>
        <v>71</v>
      </c>
      <c r="J8" s="16">
        <f>AVERAGE(J5:J7)</f>
        <v>72.315699735271679</v>
      </c>
      <c r="K8" s="16"/>
      <c r="L8" s="17"/>
      <c r="M8" s="17"/>
      <c r="N8" s="16">
        <f>AVERAGE(N5:N7)</f>
        <v>47.293952127014514</v>
      </c>
      <c r="O8" s="16">
        <f>AVERAGE(O5:O7)</f>
        <v>14.456154668921672</v>
      </c>
      <c r="P8" s="16">
        <f>AVERAGE(P5:P7)</f>
        <v>38.249893204063817</v>
      </c>
    </row>
    <row r="9" spans="1:16">
      <c r="A9" s="17"/>
      <c r="B9" s="17">
        <f>SUM(B2:B7)</f>
        <v>328</v>
      </c>
      <c r="C9" s="17"/>
      <c r="D9" s="17"/>
      <c r="E9" s="17"/>
      <c r="F9" s="13" t="s">
        <v>40</v>
      </c>
      <c r="G9" s="12">
        <f>(G4+G8)/2</f>
        <v>45.081753163156321</v>
      </c>
      <c r="H9" s="13"/>
      <c r="I9" s="14">
        <f>SUM(I2:I7)</f>
        <v>376</v>
      </c>
      <c r="J9" s="12">
        <f>(J4+J8)/2</f>
        <v>71.945728655514628</v>
      </c>
      <c r="K9" s="12"/>
      <c r="L9" s="17"/>
      <c r="M9" s="17"/>
      <c r="N9" s="17"/>
      <c r="O9" s="17"/>
      <c r="P9" s="17"/>
    </row>
    <row r="10" spans="1:16">
      <c r="A10" s="17"/>
      <c r="B10" s="17"/>
      <c r="C10" s="17"/>
      <c r="D10" s="17"/>
      <c r="E10" s="17">
        <f>SUM(E2:E3,E5:E7)</f>
        <v>601</v>
      </c>
      <c r="F10" s="17">
        <f>SUM(F2:F3,F5:F7)</f>
        <v>704</v>
      </c>
      <c r="G10" s="17"/>
      <c r="H10" s="13"/>
      <c r="I10" s="12"/>
      <c r="J10" s="17"/>
      <c r="K10" s="17"/>
      <c r="L10" s="17"/>
      <c r="M10" s="17"/>
      <c r="N10" s="16"/>
      <c r="O10" s="16"/>
      <c r="P10" s="16"/>
    </row>
    <row r="11" spans="1:16">
      <c r="A11" s="17"/>
      <c r="B11" s="17"/>
      <c r="C11" s="17"/>
      <c r="D11" s="17"/>
      <c r="E11" s="17"/>
      <c r="F11" s="17"/>
      <c r="G11" s="17"/>
      <c r="H11" s="17"/>
      <c r="I11" s="12"/>
      <c r="J11" s="17"/>
      <c r="K11" s="17"/>
      <c r="L11" s="17"/>
      <c r="M11" s="17"/>
      <c r="N11" s="17"/>
      <c r="O11" s="17"/>
      <c r="P11" s="17"/>
    </row>
    <row r="12" spans="1:16">
      <c r="A12" s="17"/>
      <c r="B12" s="17"/>
      <c r="C12" s="17"/>
      <c r="D12" s="17"/>
      <c r="E12" s="17"/>
      <c r="F12" s="17"/>
      <c r="G12" s="17"/>
      <c r="H12" s="17"/>
      <c r="I12" s="16"/>
      <c r="J12" s="17"/>
      <c r="K12" s="17"/>
      <c r="L12" s="17"/>
      <c r="M12" s="17" t="s">
        <v>23</v>
      </c>
      <c r="N12" s="17"/>
      <c r="O12" s="17"/>
      <c r="P12" s="17"/>
    </row>
    <row r="13" spans="1:16">
      <c r="A13" s="18"/>
      <c r="B13" s="13"/>
      <c r="C13" s="13"/>
      <c r="D13" s="13"/>
      <c r="E13" s="17"/>
      <c r="F13" s="17" t="s">
        <v>38</v>
      </c>
      <c r="G13" s="12">
        <f>G4</f>
        <v>45.745076179858785</v>
      </c>
      <c r="H13" s="17"/>
      <c r="I13" s="12"/>
      <c r="J13" s="12">
        <f>J4</f>
        <v>71.575757575757578</v>
      </c>
      <c r="K13" s="12"/>
      <c r="L13" s="17"/>
      <c r="M13" s="17" t="s">
        <v>38</v>
      </c>
      <c r="N13" s="24">
        <v>45.743639921722114</v>
      </c>
      <c r="O13" s="24">
        <v>15.126312044120263</v>
      </c>
      <c r="P13" s="24">
        <v>39.130048034157625</v>
      </c>
    </row>
    <row r="14" spans="1:16">
      <c r="A14" s="18"/>
      <c r="B14" s="13"/>
      <c r="C14" s="13"/>
      <c r="D14" s="13"/>
      <c r="E14" s="17"/>
      <c r="F14" s="17" t="s">
        <v>39</v>
      </c>
      <c r="G14" s="12">
        <f>G8</f>
        <v>44.418430146453851</v>
      </c>
      <c r="H14" s="13"/>
      <c r="I14" s="16"/>
      <c r="J14" s="12">
        <f>J8</f>
        <v>72.315699735271679</v>
      </c>
      <c r="K14" s="12"/>
      <c r="L14" s="17"/>
      <c r="M14" s="17" t="s">
        <v>39</v>
      </c>
      <c r="N14" s="24">
        <v>47.293952127014514</v>
      </c>
      <c r="O14" s="24">
        <v>14.456154668921672</v>
      </c>
      <c r="P14" s="24">
        <v>38.249893204063817</v>
      </c>
    </row>
    <row r="15" spans="1:16">
      <c r="A15" s="17"/>
      <c r="B15" s="17"/>
      <c r="C15" s="17"/>
      <c r="D15" s="17"/>
      <c r="E15" s="17" t="s">
        <v>35</v>
      </c>
      <c r="F15" s="17"/>
      <c r="G15" s="16">
        <f>AVERAGE(G13:G14)</f>
        <v>45.081753163156321</v>
      </c>
      <c r="H15" s="17"/>
      <c r="I15" s="17"/>
      <c r="J15" s="16">
        <f>AVERAGE(J13:J14)</f>
        <v>71.945728655514628</v>
      </c>
      <c r="K15" s="16"/>
      <c r="L15" s="17"/>
      <c r="M15" s="17" t="s">
        <v>35</v>
      </c>
      <c r="N15" s="16">
        <f>AVERAGE(N13:N14)</f>
        <v>46.518796024368314</v>
      </c>
      <c r="O15" s="16">
        <f>AVERAGE(O13:O14)</f>
        <v>14.791233356520967</v>
      </c>
      <c r="P15" s="16">
        <f>AVERAGE(P13:P14)</f>
        <v>38.689970619110724</v>
      </c>
    </row>
    <row r="16" spans="1:16">
      <c r="A16" s="17"/>
      <c r="B16" s="17"/>
      <c r="C16" s="17"/>
      <c r="D16" s="17"/>
      <c r="E16" s="17" t="s">
        <v>36</v>
      </c>
      <c r="F16" s="13"/>
      <c r="G16" s="16">
        <f>STDEV(G13:G14)</f>
        <v>0.93808040645486401</v>
      </c>
      <c r="H16" s="17"/>
      <c r="I16" s="17"/>
      <c r="J16" s="16">
        <f>STDEV(J13:J14)</f>
        <v>0.52321811867823864</v>
      </c>
      <c r="K16" s="16"/>
      <c r="L16" s="17"/>
      <c r="M16" s="17" t="s">
        <v>36</v>
      </c>
      <c r="N16" s="16">
        <f>STDEV(N13:N14)</f>
        <v>1.0962362733185269</v>
      </c>
      <c r="O16" s="16">
        <f>STDEV(O13:O14)</f>
        <v>0.47387282446510171</v>
      </c>
      <c r="P16" s="16">
        <f>STDEV(P13:P14)</f>
        <v>0.62236344885342521</v>
      </c>
    </row>
    <row r="17" spans="1:16">
      <c r="A17" s="17"/>
      <c r="B17" s="17"/>
      <c r="C17" s="17"/>
      <c r="D17" s="17"/>
      <c r="E17" s="17" t="s">
        <v>37</v>
      </c>
      <c r="F17" s="17"/>
      <c r="G17" s="15">
        <v>2</v>
      </c>
      <c r="H17" s="17"/>
      <c r="I17" s="17"/>
      <c r="J17" s="15">
        <v>2</v>
      </c>
      <c r="K17" s="15"/>
      <c r="L17" s="17"/>
      <c r="M17" s="17" t="s">
        <v>37</v>
      </c>
      <c r="N17" s="15">
        <v>2</v>
      </c>
      <c r="O17" s="15">
        <v>2</v>
      </c>
      <c r="P17" s="15">
        <v>2</v>
      </c>
    </row>
    <row r="18" spans="1:16">
      <c r="A18" s="17"/>
      <c r="B18" s="17"/>
      <c r="C18" s="17"/>
      <c r="D18" s="17"/>
      <c r="E18" s="17" t="s">
        <v>33</v>
      </c>
      <c r="F18" s="17"/>
      <c r="G18" s="12">
        <f>G16/SQRT(2)</f>
        <v>0.66332301670246707</v>
      </c>
      <c r="H18" s="17"/>
      <c r="I18" s="17"/>
      <c r="J18" s="12">
        <f>J16/SQRT(2)</f>
        <v>0.36997107975705035</v>
      </c>
      <c r="K18" s="12"/>
      <c r="L18" s="17"/>
      <c r="M18" s="17" t="s">
        <v>33</v>
      </c>
      <c r="N18" s="12">
        <f>N16/SQRT(2)</f>
        <v>0.77515610264619983</v>
      </c>
      <c r="O18" s="12">
        <f>O16/SQRT(2)</f>
        <v>0.33507868759929588</v>
      </c>
      <c r="P18" s="12">
        <f>P16/SQRT(2)</f>
        <v>0.44007741504690395</v>
      </c>
    </row>
    <row r="19" spans="1:16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>
      <c r="A25" s="22" t="s">
        <v>15</v>
      </c>
      <c r="B25" s="21" t="s">
        <v>6</v>
      </c>
      <c r="C25" s="21" t="s">
        <v>7</v>
      </c>
      <c r="D25" s="21" t="s">
        <v>4</v>
      </c>
      <c r="E25" s="22" t="s">
        <v>8</v>
      </c>
      <c r="F25" s="22" t="s">
        <v>22</v>
      </c>
      <c r="G25" s="23" t="s">
        <v>10</v>
      </c>
      <c r="H25" s="21"/>
      <c r="I25" s="23" t="s">
        <v>9</v>
      </c>
      <c r="J25" s="23" t="s">
        <v>11</v>
      </c>
      <c r="K25" s="19"/>
      <c r="L25" s="17"/>
      <c r="M25" s="17" t="s">
        <v>28</v>
      </c>
      <c r="N25" s="21" t="s">
        <v>21</v>
      </c>
      <c r="O25" s="21" t="s">
        <v>26</v>
      </c>
      <c r="P25" s="23" t="s">
        <v>27</v>
      </c>
    </row>
    <row r="26" spans="1:16">
      <c r="A26" s="18" t="s">
        <v>0</v>
      </c>
      <c r="B26" s="13">
        <v>64</v>
      </c>
      <c r="C26" s="13">
        <v>56</v>
      </c>
      <c r="D26" s="13">
        <v>10</v>
      </c>
      <c r="E26" s="13">
        <f>B26+D26</f>
        <v>74</v>
      </c>
      <c r="F26" s="13">
        <f>SUM(B26:D26)</f>
        <v>130</v>
      </c>
      <c r="G26" s="16">
        <f>(D26/E26)*100</f>
        <v>13.513513513513514</v>
      </c>
      <c r="H26" s="13"/>
      <c r="I26" s="15">
        <f>C26+D26</f>
        <v>66</v>
      </c>
      <c r="J26" s="16">
        <f>(D26/I26)*100</f>
        <v>15.151515151515152</v>
      </c>
      <c r="K26" s="20"/>
      <c r="L26" s="17"/>
      <c r="M26" s="17"/>
      <c r="N26" s="24">
        <f>(B26/F26)*100</f>
        <v>49.230769230769234</v>
      </c>
      <c r="O26" s="24">
        <f>(C26/F26)*100</f>
        <v>43.07692307692308</v>
      </c>
      <c r="P26" s="24">
        <f>(D26/F26)*100</f>
        <v>7.6923076923076925</v>
      </c>
    </row>
    <row r="27" spans="1:16">
      <c r="A27" s="18"/>
      <c r="B27" s="13">
        <v>64</v>
      </c>
      <c r="C27" s="13">
        <v>62</v>
      </c>
      <c r="D27" s="13">
        <v>10</v>
      </c>
      <c r="E27" s="13">
        <f t="shared" ref="E27" si="4">B27+D27</f>
        <v>74</v>
      </c>
      <c r="F27" s="13">
        <f>SUM(B27:D27)</f>
        <v>136</v>
      </c>
      <c r="G27" s="16">
        <f>(D27/E27)*100</f>
        <v>13.513513513513514</v>
      </c>
      <c r="H27" s="13"/>
      <c r="I27" s="15">
        <f>C27+D27</f>
        <v>72</v>
      </c>
      <c r="J27" s="16">
        <f>(D27/I27)*100</f>
        <v>13.888888888888889</v>
      </c>
      <c r="K27" s="20"/>
      <c r="L27" s="17"/>
      <c r="M27" s="17"/>
      <c r="N27" s="24">
        <f>(B27/F27)*100</f>
        <v>47.058823529411761</v>
      </c>
      <c r="O27" s="24">
        <f>(C27/F27)*100</f>
        <v>45.588235294117645</v>
      </c>
      <c r="P27" s="24">
        <f>(D27/F27)*100</f>
        <v>7.3529411764705888</v>
      </c>
    </row>
    <row r="28" spans="1:16">
      <c r="A28" s="13"/>
      <c r="B28" s="13"/>
      <c r="C28" s="13"/>
      <c r="D28" s="13"/>
      <c r="E28" s="13"/>
      <c r="F28" s="13" t="s">
        <v>35</v>
      </c>
      <c r="G28" s="16">
        <f>AVERAGE(G26:G27)</f>
        <v>13.513513513513514</v>
      </c>
      <c r="H28" s="13"/>
      <c r="I28" s="15"/>
      <c r="J28" s="16">
        <f>AVERAGE(J26:J27)</f>
        <v>14.520202020202021</v>
      </c>
      <c r="K28" s="16"/>
      <c r="L28" s="17"/>
      <c r="M28" s="17"/>
      <c r="N28" s="16">
        <f>AVERAGE(N26:N27)</f>
        <v>48.144796380090497</v>
      </c>
      <c r="O28" s="16">
        <f>AVERAGE(O26:O27)</f>
        <v>44.332579185520359</v>
      </c>
      <c r="P28" s="16">
        <f>AVERAGE(P26:P27)</f>
        <v>7.5226244343891402</v>
      </c>
    </row>
    <row r="29" spans="1:16">
      <c r="A29" s="18" t="s">
        <v>1</v>
      </c>
      <c r="B29" s="13">
        <v>72</v>
      </c>
      <c r="C29" s="13">
        <v>58</v>
      </c>
      <c r="D29" s="13">
        <v>0</v>
      </c>
      <c r="E29" s="13">
        <f>B29+D29</f>
        <v>72</v>
      </c>
      <c r="F29" s="13">
        <f>SUM(B29:D29)</f>
        <v>130</v>
      </c>
      <c r="G29" s="16">
        <f>(D29/E29)*100</f>
        <v>0</v>
      </c>
      <c r="H29" s="13"/>
      <c r="I29" s="15">
        <f>C29+D29</f>
        <v>58</v>
      </c>
      <c r="J29" s="16">
        <f>(D29/I29)*100</f>
        <v>0</v>
      </c>
      <c r="K29" s="20"/>
      <c r="L29" s="17"/>
      <c r="M29" s="17"/>
      <c r="N29" s="24">
        <f>(B29/F29)*100</f>
        <v>55.384615384615387</v>
      </c>
      <c r="O29" s="24">
        <f t="shared" ref="O29:O31" si="5">(C29/F29)*100</f>
        <v>44.61538461538462</v>
      </c>
      <c r="P29" s="24">
        <f t="shared" ref="P29:P31" si="6">(D29/F29)*100</f>
        <v>0</v>
      </c>
    </row>
    <row r="30" spans="1:16">
      <c r="A30" s="18"/>
      <c r="B30" s="13">
        <v>63</v>
      </c>
      <c r="C30" s="13">
        <v>58</v>
      </c>
      <c r="D30" s="13">
        <v>8</v>
      </c>
      <c r="E30" s="13">
        <f>B30+D30</f>
        <v>71</v>
      </c>
      <c r="F30" s="13">
        <f>SUM(B30:D30)</f>
        <v>129</v>
      </c>
      <c r="G30" s="16">
        <f>(D30/E30)*100</f>
        <v>11.267605633802818</v>
      </c>
      <c r="H30" s="13"/>
      <c r="I30" s="15">
        <f>C30+D30</f>
        <v>66</v>
      </c>
      <c r="J30" s="16">
        <f>(D30/I30)*100</f>
        <v>12.121212121212121</v>
      </c>
      <c r="K30" s="20"/>
      <c r="L30" s="17"/>
      <c r="M30" s="17"/>
      <c r="N30" s="24">
        <f>(B30/F30)*100</f>
        <v>48.837209302325576</v>
      </c>
      <c r="O30" s="24">
        <f t="shared" si="5"/>
        <v>44.961240310077521</v>
      </c>
      <c r="P30" s="24">
        <f t="shared" si="6"/>
        <v>6.2015503875968996</v>
      </c>
    </row>
    <row r="31" spans="1:16">
      <c r="A31" s="18"/>
      <c r="B31" s="13">
        <v>54</v>
      </c>
      <c r="C31" s="13">
        <v>55</v>
      </c>
      <c r="D31" s="13">
        <v>5</v>
      </c>
      <c r="E31" s="13">
        <f>B31+D31</f>
        <v>59</v>
      </c>
      <c r="F31" s="13">
        <f>SUM(B31:D31)</f>
        <v>114</v>
      </c>
      <c r="G31" s="16">
        <f>(D31/E31)*100</f>
        <v>8.4745762711864394</v>
      </c>
      <c r="H31" s="13"/>
      <c r="I31" s="15">
        <f>C31+D31</f>
        <v>60</v>
      </c>
      <c r="J31" s="16">
        <f>(D31/I31)*100</f>
        <v>8.3333333333333321</v>
      </c>
      <c r="K31" s="20"/>
      <c r="L31" s="17"/>
      <c r="M31" s="17"/>
      <c r="N31" s="24">
        <f t="shared" ref="N31" si="7">(B31/F31)*100</f>
        <v>47.368421052631575</v>
      </c>
      <c r="O31" s="24">
        <f t="shared" si="5"/>
        <v>48.245614035087719</v>
      </c>
      <c r="P31" s="24">
        <f t="shared" si="6"/>
        <v>4.3859649122807012</v>
      </c>
    </row>
    <row r="32" spans="1:16">
      <c r="A32" s="18"/>
      <c r="B32" s="13"/>
      <c r="C32" s="13"/>
      <c r="D32" s="13"/>
      <c r="E32" s="13"/>
      <c r="F32" s="13" t="s">
        <v>35</v>
      </c>
      <c r="G32" s="16">
        <f>AVERAGE(G29:G31)</f>
        <v>6.5807273016630861</v>
      </c>
      <c r="H32" s="13"/>
      <c r="I32" s="15">
        <f>AVERAGE(I29:I31)</f>
        <v>61.333333333333336</v>
      </c>
      <c r="J32" s="16">
        <f>AVERAGE(J29:J31)</f>
        <v>6.8181818181818175</v>
      </c>
      <c r="K32" s="16"/>
      <c r="L32" s="17"/>
      <c r="M32" s="17"/>
      <c r="N32" s="16">
        <f>AVERAGE(N29:N31)</f>
        <v>50.530081913190848</v>
      </c>
      <c r="O32" s="16">
        <f>AVERAGE(O29:O31)</f>
        <v>45.940746320183287</v>
      </c>
      <c r="P32" s="16">
        <f>AVERAGE(P29:P31)</f>
        <v>3.5291717666258671</v>
      </c>
    </row>
    <row r="33" spans="1:16">
      <c r="A33" s="13"/>
      <c r="B33" s="13"/>
      <c r="C33" s="13"/>
      <c r="D33" s="13"/>
      <c r="E33" s="17"/>
      <c r="F33" s="13" t="s">
        <v>40</v>
      </c>
      <c r="G33" s="12">
        <f>(G28+G32)/2</f>
        <v>10.0471204075883</v>
      </c>
      <c r="H33" s="13"/>
      <c r="I33" s="15">
        <f>SUM(I26:I31)</f>
        <v>322</v>
      </c>
      <c r="J33" s="12">
        <f>(J28+J32)/2</f>
        <v>10.669191919191919</v>
      </c>
      <c r="K33" s="12"/>
      <c r="L33" s="17"/>
      <c r="M33" s="17"/>
      <c r="N33" s="17"/>
      <c r="O33" s="17"/>
      <c r="P33" s="17"/>
    </row>
    <row r="34" spans="1:16">
      <c r="A34" s="17"/>
      <c r="B34" s="17"/>
      <c r="C34" s="17"/>
      <c r="D34" s="17"/>
      <c r="E34" s="17">
        <f>SUM(E26:E27,E29:E31)</f>
        <v>350</v>
      </c>
      <c r="F34" s="17">
        <f>SUM(F26:F27,F29:F31)</f>
        <v>639</v>
      </c>
      <c r="G34" s="17"/>
      <c r="H34" s="13"/>
      <c r="I34" s="12"/>
      <c r="J34" s="17"/>
      <c r="K34" s="17"/>
      <c r="L34" s="17"/>
      <c r="M34" s="17"/>
      <c r="N34" s="17"/>
      <c r="O34" s="17"/>
      <c r="P34" s="17"/>
    </row>
    <row r="35" spans="1:16">
      <c r="A35" s="17"/>
      <c r="B35" s="17"/>
      <c r="C35" s="17"/>
      <c r="D35" s="17"/>
      <c r="E35" s="17"/>
      <c r="F35" s="17"/>
      <c r="G35" s="17"/>
      <c r="H35" s="17"/>
      <c r="I35" s="12"/>
      <c r="J35" s="17"/>
      <c r="K35" s="17"/>
      <c r="L35" s="17"/>
      <c r="M35" s="17" t="s">
        <v>24</v>
      </c>
      <c r="N35" s="17"/>
      <c r="O35" s="17"/>
      <c r="P35" s="17"/>
    </row>
    <row r="36" spans="1:16">
      <c r="A36" s="17"/>
      <c r="B36" s="17"/>
      <c r="C36" s="17"/>
      <c r="D36" s="17"/>
      <c r="E36" s="17"/>
      <c r="F36" s="17" t="s">
        <v>38</v>
      </c>
      <c r="G36" s="12">
        <f>G28</f>
        <v>13.513513513513514</v>
      </c>
      <c r="H36" s="17"/>
      <c r="I36" s="12"/>
      <c r="J36" s="12">
        <f>J28</f>
        <v>14.520202020202021</v>
      </c>
      <c r="K36" s="12"/>
      <c r="L36" s="17"/>
      <c r="M36" s="17" t="s">
        <v>38</v>
      </c>
      <c r="N36" s="24">
        <v>48.144796380090497</v>
      </c>
      <c r="O36" s="24">
        <v>44.332579185520359</v>
      </c>
      <c r="P36" s="24">
        <v>7.5226244343891402</v>
      </c>
    </row>
    <row r="37" spans="1:16">
      <c r="A37" s="18"/>
      <c r="B37" s="13"/>
      <c r="C37" s="13"/>
      <c r="D37" s="13"/>
      <c r="E37" s="17"/>
      <c r="F37" s="17" t="s">
        <v>39</v>
      </c>
      <c r="G37" s="12">
        <f>G32</f>
        <v>6.5807273016630861</v>
      </c>
      <c r="H37" s="17"/>
      <c r="I37" s="17"/>
      <c r="J37" s="12">
        <f>J32</f>
        <v>6.8181818181818175</v>
      </c>
      <c r="K37" s="12"/>
      <c r="L37" s="17"/>
      <c r="M37" s="17" t="s">
        <v>39</v>
      </c>
      <c r="N37" s="24">
        <v>50.530081913190848</v>
      </c>
      <c r="O37" s="24">
        <v>45.940746320183287</v>
      </c>
      <c r="P37" s="24">
        <v>3.5291717666258671</v>
      </c>
    </row>
    <row r="38" spans="1:16">
      <c r="A38" s="18"/>
      <c r="B38" s="13"/>
      <c r="C38" s="13"/>
      <c r="D38" s="13"/>
      <c r="E38" s="17" t="s">
        <v>35</v>
      </c>
      <c r="F38" s="17"/>
      <c r="G38" s="16">
        <f>AVERAGE(G36:G37)</f>
        <v>10.0471204075883</v>
      </c>
      <c r="H38" s="17"/>
      <c r="I38" s="17"/>
      <c r="J38" s="16">
        <f>AVERAGE(J36:J37)</f>
        <v>10.669191919191919</v>
      </c>
      <c r="K38" s="16"/>
      <c r="L38" s="17"/>
      <c r="M38" s="17" t="s">
        <v>35</v>
      </c>
      <c r="N38" s="16">
        <f>AVERAGE(N36:N37)</f>
        <v>49.337439146640676</v>
      </c>
      <c r="O38" s="16">
        <f>AVERAGE(O36:O37)</f>
        <v>45.136662752851819</v>
      </c>
      <c r="P38" s="16">
        <f>AVERAGE(P36:P37)</f>
        <v>5.5258981005075034</v>
      </c>
    </row>
    <row r="39" spans="1:16">
      <c r="A39" s="17"/>
      <c r="B39" s="17"/>
      <c r="C39" s="17"/>
      <c r="D39" s="17"/>
      <c r="E39" s="17" t="s">
        <v>36</v>
      </c>
      <c r="F39" s="13"/>
      <c r="G39" s="16">
        <f>STDEV(G36:G37)</f>
        <v>4.9022201429160335</v>
      </c>
      <c r="H39" s="17"/>
      <c r="I39" s="17"/>
      <c r="J39" s="16">
        <f>STDEV(J36:J37)</f>
        <v>5.4461507136842684</v>
      </c>
      <c r="K39" s="16"/>
      <c r="L39" s="17"/>
      <c r="M39" s="17" t="s">
        <v>36</v>
      </c>
      <c r="N39" s="16">
        <f>STDEV(N36:N37)</f>
        <v>1.6866515755214273</v>
      </c>
      <c r="O39" s="16">
        <f>STDEV(O36:O37)</f>
        <v>1.137145886201496</v>
      </c>
      <c r="P39" s="16">
        <f>STDEV(P36:P37)</f>
        <v>2.8237974617229193</v>
      </c>
    </row>
    <row r="40" spans="1:16">
      <c r="A40" s="17"/>
      <c r="B40" s="17"/>
      <c r="C40" s="17"/>
      <c r="D40" s="17"/>
      <c r="E40" s="17" t="s">
        <v>37</v>
      </c>
      <c r="F40" s="17"/>
      <c r="G40" s="15">
        <v>2</v>
      </c>
      <c r="H40" s="17"/>
      <c r="I40" s="17"/>
      <c r="J40" s="15">
        <v>2</v>
      </c>
      <c r="K40" s="15"/>
      <c r="L40" s="17"/>
      <c r="M40" s="17" t="s">
        <v>37</v>
      </c>
      <c r="N40" s="15">
        <v>2</v>
      </c>
      <c r="O40" s="15">
        <v>2</v>
      </c>
      <c r="P40" s="15">
        <v>2</v>
      </c>
    </row>
    <row r="41" spans="1:16">
      <c r="A41" s="17"/>
      <c r="B41" s="17"/>
      <c r="C41" s="17"/>
      <c r="D41" s="17"/>
      <c r="E41" s="17" t="s">
        <v>33</v>
      </c>
      <c r="F41" s="17"/>
      <c r="G41" s="12">
        <f>G39/SQRT(2)</f>
        <v>3.4663931059252131</v>
      </c>
      <c r="H41" s="17"/>
      <c r="I41" s="17"/>
      <c r="J41" s="12">
        <f>J39/SQRT(2)</f>
        <v>3.8510101010101012</v>
      </c>
      <c r="K41" s="12"/>
      <c r="L41" s="17"/>
      <c r="M41" s="17" t="s">
        <v>33</v>
      </c>
      <c r="N41" s="12">
        <f>N39/SQRT(2)</f>
        <v>1.1926427665501755</v>
      </c>
      <c r="O41" s="12">
        <f>O39/SQRT(2)</f>
        <v>0.80408356733146391</v>
      </c>
      <c r="P41" s="12">
        <f>P39/SQRT(2)</f>
        <v>1.9967263338816366</v>
      </c>
    </row>
    <row r="42" spans="1:16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9" spans="1:16">
      <c r="A49" s="11" t="s">
        <v>17</v>
      </c>
      <c r="B49" s="21" t="s">
        <v>6</v>
      </c>
      <c r="C49" s="21" t="s">
        <v>7</v>
      </c>
      <c r="D49" s="21" t="s">
        <v>4</v>
      </c>
      <c r="E49" s="22" t="s">
        <v>8</v>
      </c>
      <c r="F49" s="22"/>
      <c r="G49" s="23" t="s">
        <v>10</v>
      </c>
      <c r="H49" s="21"/>
      <c r="I49" s="23" t="s">
        <v>9</v>
      </c>
      <c r="J49" s="23" t="s">
        <v>16</v>
      </c>
      <c r="K49" s="19"/>
      <c r="L49" s="17"/>
      <c r="M49" s="17" t="s">
        <v>28</v>
      </c>
      <c r="N49" s="21" t="s">
        <v>21</v>
      </c>
      <c r="O49" s="21" t="s">
        <v>26</v>
      </c>
      <c r="P49" s="23" t="s">
        <v>27</v>
      </c>
    </row>
    <row r="50" spans="1:16">
      <c r="A50" s="18" t="s">
        <v>12</v>
      </c>
      <c r="B50" s="13">
        <v>28</v>
      </c>
      <c r="C50" s="13">
        <v>124</v>
      </c>
      <c r="D50" s="13">
        <v>35</v>
      </c>
      <c r="E50" s="13">
        <f>B50+D50</f>
        <v>63</v>
      </c>
      <c r="F50" s="13">
        <f>SUM(B50:D50)</f>
        <v>187</v>
      </c>
      <c r="G50" s="16">
        <f>(D50/E50)*100</f>
        <v>55.555555555555557</v>
      </c>
      <c r="H50" s="13"/>
      <c r="I50" s="15">
        <f>C50+D50</f>
        <v>159</v>
      </c>
      <c r="J50" s="16">
        <f>(D50/I50)*100</f>
        <v>22.012578616352201</v>
      </c>
      <c r="K50" s="20"/>
      <c r="L50" s="17"/>
      <c r="M50" s="17"/>
      <c r="N50" s="24">
        <f>(B50/F50)*100</f>
        <v>14.973262032085561</v>
      </c>
      <c r="O50" s="24">
        <f>(C50/F50)*100</f>
        <v>66.310160427807489</v>
      </c>
      <c r="P50" s="24">
        <f>(D50/F50)*100</f>
        <v>18.71657754010695</v>
      </c>
    </row>
    <row r="51" spans="1:16">
      <c r="A51" s="18"/>
      <c r="B51" s="13">
        <v>37</v>
      </c>
      <c r="C51" s="13">
        <v>113</v>
      </c>
      <c r="D51" s="13">
        <v>42</v>
      </c>
      <c r="E51" s="13">
        <f t="shared" ref="E51" si="8">B51+D51</f>
        <v>79</v>
      </c>
      <c r="F51" s="13">
        <f>SUM(B51:D51)</f>
        <v>192</v>
      </c>
      <c r="G51" s="16">
        <f>(D51/E51)*100</f>
        <v>53.164556962025308</v>
      </c>
      <c r="H51" s="13"/>
      <c r="I51" s="15">
        <f>C51+D51</f>
        <v>155</v>
      </c>
      <c r="J51" s="16">
        <f>(D51/I51)*100</f>
        <v>27.096774193548391</v>
      </c>
      <c r="K51" s="20"/>
      <c r="L51" s="17"/>
      <c r="M51" s="17"/>
      <c r="N51" s="24">
        <f>(B51/F51)*100</f>
        <v>19.270833333333336</v>
      </c>
      <c r="O51" s="24">
        <f>(C51/F51)*100</f>
        <v>58.854166666666664</v>
      </c>
      <c r="P51" s="24">
        <f>(D51/F51)*100</f>
        <v>21.875</v>
      </c>
    </row>
    <row r="52" spans="1:16">
      <c r="A52" s="13"/>
      <c r="B52" s="13"/>
      <c r="C52" s="13"/>
      <c r="D52" s="13"/>
      <c r="E52" s="13"/>
      <c r="F52" s="13" t="s">
        <v>35</v>
      </c>
      <c r="G52" s="16">
        <f>AVERAGE(G50:G51)</f>
        <v>54.360056258790436</v>
      </c>
      <c r="H52" s="13"/>
      <c r="I52" s="15"/>
      <c r="J52" s="16">
        <f>AVERAGE(J50:J51)</f>
        <v>24.554676404950296</v>
      </c>
      <c r="K52" s="16"/>
      <c r="L52" s="17"/>
      <c r="M52" s="17"/>
      <c r="N52" s="16">
        <f>AVERAGE(N50:N51)</f>
        <v>17.12204768270945</v>
      </c>
      <c r="O52" s="16">
        <f>AVERAGE(O50:O51)</f>
        <v>62.582163547237073</v>
      </c>
      <c r="P52" s="16">
        <f>AVERAGE(P50:P51)</f>
        <v>20.295788770053477</v>
      </c>
    </row>
    <row r="53" spans="1:16">
      <c r="A53" s="18" t="s">
        <v>13</v>
      </c>
      <c r="B53" s="13">
        <v>17</v>
      </c>
      <c r="C53" s="13">
        <v>167</v>
      </c>
      <c r="D53" s="13">
        <v>4</v>
      </c>
      <c r="E53" s="13">
        <f>B53+D53</f>
        <v>21</v>
      </c>
      <c r="F53" s="13">
        <f>SUM(B53:D53)</f>
        <v>188</v>
      </c>
      <c r="G53" s="16">
        <f>(D53/E53)*100</f>
        <v>19.047619047619047</v>
      </c>
      <c r="H53" s="13"/>
      <c r="I53" s="15">
        <f>C53+D53</f>
        <v>171</v>
      </c>
      <c r="J53" s="16">
        <f>(D53/I53)*100</f>
        <v>2.3391812865497075</v>
      </c>
      <c r="K53" s="20"/>
      <c r="L53" s="17"/>
      <c r="M53" s="17"/>
      <c r="N53" s="24">
        <f>(B53/F53)*100</f>
        <v>9.0425531914893629</v>
      </c>
      <c r="O53" s="24">
        <f t="shared" ref="O53:O55" si="9">(C53/F53)*100</f>
        <v>88.829787234042556</v>
      </c>
      <c r="P53" s="24">
        <f t="shared" ref="P53:P55" si="10">(D53/F53)*100</f>
        <v>2.1276595744680851</v>
      </c>
    </row>
    <row r="54" spans="1:16">
      <c r="A54" s="18"/>
      <c r="B54" s="13">
        <v>32</v>
      </c>
      <c r="C54" s="13">
        <v>169</v>
      </c>
      <c r="D54" s="13">
        <v>14</v>
      </c>
      <c r="E54" s="13">
        <f>B54+D54</f>
        <v>46</v>
      </c>
      <c r="F54" s="13">
        <f>SUM(B54:D54)</f>
        <v>215</v>
      </c>
      <c r="G54" s="16">
        <f>(D54/E54)*100</f>
        <v>30.434782608695656</v>
      </c>
      <c r="H54" s="13"/>
      <c r="I54" s="15">
        <f>C54+D54</f>
        <v>183</v>
      </c>
      <c r="J54" s="16">
        <f>(D54/I54)*100</f>
        <v>7.6502732240437163</v>
      </c>
      <c r="K54" s="20"/>
      <c r="L54" s="17"/>
      <c r="M54" s="17"/>
      <c r="N54" s="24">
        <f>(B54/F54)*100</f>
        <v>14.883720930232558</v>
      </c>
      <c r="O54" s="24">
        <f t="shared" si="9"/>
        <v>78.604651162790702</v>
      </c>
      <c r="P54" s="24">
        <f t="shared" si="10"/>
        <v>6.5116279069767442</v>
      </c>
    </row>
    <row r="55" spans="1:16">
      <c r="A55" s="18"/>
      <c r="B55" s="13">
        <v>28</v>
      </c>
      <c r="C55" s="13">
        <v>164</v>
      </c>
      <c r="D55" s="13">
        <v>16</v>
      </c>
      <c r="E55" s="13">
        <f>B55+D55</f>
        <v>44</v>
      </c>
      <c r="F55" s="13">
        <f>SUM(B55:D55)</f>
        <v>208</v>
      </c>
      <c r="G55" s="16">
        <f>(D55/E55)*100</f>
        <v>36.363636363636367</v>
      </c>
      <c r="H55" s="13"/>
      <c r="I55" s="15">
        <f>C55+D55</f>
        <v>180</v>
      </c>
      <c r="J55" s="16">
        <f>(D55/I55)*100</f>
        <v>8.8888888888888893</v>
      </c>
      <c r="K55" s="20"/>
      <c r="L55" s="17"/>
      <c r="M55" s="17"/>
      <c r="N55" s="24">
        <f t="shared" ref="N55" si="11">(B55/F55)*100</f>
        <v>13.461538461538462</v>
      </c>
      <c r="O55" s="24">
        <f t="shared" si="9"/>
        <v>78.84615384615384</v>
      </c>
      <c r="P55" s="24">
        <f t="shared" si="10"/>
        <v>7.6923076923076925</v>
      </c>
    </row>
    <row r="56" spans="1:16">
      <c r="A56" s="18"/>
      <c r="B56" s="13"/>
      <c r="C56" s="13"/>
      <c r="D56" s="13"/>
      <c r="E56" s="13"/>
      <c r="F56" s="13" t="s">
        <v>35</v>
      </c>
      <c r="G56" s="16">
        <f>AVERAGE(G53:G55)</f>
        <v>28.615346006650356</v>
      </c>
      <c r="H56" s="13"/>
      <c r="I56" s="15">
        <f>AVERAGE(I53:I55)</f>
        <v>178</v>
      </c>
      <c r="J56" s="16">
        <f>AVERAGE(J53:J55)</f>
        <v>6.2927811331607701</v>
      </c>
      <c r="K56" s="16"/>
      <c r="L56" s="17"/>
      <c r="M56" s="17"/>
      <c r="N56" s="16">
        <f>AVERAGE(N53:N55)</f>
        <v>12.462604194420129</v>
      </c>
      <c r="O56" s="16">
        <f>AVERAGE(O53:O55)</f>
        <v>82.093530747662371</v>
      </c>
      <c r="P56" s="16">
        <f>AVERAGE(P53:P55)</f>
        <v>5.443865057917507</v>
      </c>
    </row>
    <row r="57" spans="1:16">
      <c r="A57" s="13"/>
      <c r="B57" s="13">
        <f>SUM(B50:B55)</f>
        <v>142</v>
      </c>
      <c r="C57" s="13"/>
      <c r="D57" s="13"/>
      <c r="E57" s="13"/>
      <c r="F57" s="13" t="s">
        <v>40</v>
      </c>
      <c r="G57" s="12">
        <f>(G52+G56)/2</f>
        <v>41.487701132720396</v>
      </c>
      <c r="H57" s="13"/>
      <c r="I57" s="15">
        <f>SUM(I50:I55)</f>
        <v>848</v>
      </c>
      <c r="J57" s="12">
        <f>(J52+J56)/2</f>
        <v>15.423728769055533</v>
      </c>
      <c r="K57" s="12"/>
      <c r="L57" s="17"/>
      <c r="M57" s="17"/>
      <c r="N57" s="17"/>
      <c r="O57" s="17"/>
      <c r="P57" s="17"/>
    </row>
    <row r="58" spans="1:16">
      <c r="A58" s="17"/>
      <c r="B58" s="17"/>
      <c r="C58" s="17"/>
      <c r="D58" s="17"/>
      <c r="E58" s="17">
        <f>SUM(E50:E51,E53:E55)</f>
        <v>253</v>
      </c>
      <c r="F58" s="17">
        <f>SUM(F50:F51,F53:F55)</f>
        <v>990</v>
      </c>
      <c r="G58" s="17"/>
      <c r="H58" s="13"/>
      <c r="I58" s="12"/>
      <c r="J58" s="17"/>
      <c r="K58" s="17"/>
      <c r="L58" s="17"/>
      <c r="M58" s="17"/>
      <c r="N58" s="17"/>
      <c r="O58" s="17"/>
      <c r="P58" s="17"/>
    </row>
    <row r="59" spans="1:16">
      <c r="A59" s="17"/>
      <c r="B59" s="17"/>
      <c r="C59" s="17"/>
      <c r="D59" s="17"/>
      <c r="E59" s="17"/>
      <c r="F59" s="17"/>
      <c r="G59" s="17"/>
      <c r="H59" s="17"/>
      <c r="I59" s="12"/>
      <c r="J59" s="17"/>
      <c r="K59" s="17"/>
      <c r="L59" s="17"/>
      <c r="M59" s="17"/>
      <c r="N59" s="17"/>
      <c r="O59" s="17"/>
      <c r="P59" s="17"/>
    </row>
    <row r="60" spans="1:16">
      <c r="A60" s="17"/>
      <c r="B60" s="17"/>
      <c r="C60" s="17"/>
      <c r="D60" s="17"/>
      <c r="E60" s="17"/>
      <c r="F60" s="17"/>
      <c r="G60" s="17"/>
      <c r="H60" s="17"/>
      <c r="I60" s="16"/>
      <c r="J60" s="17"/>
      <c r="K60" s="17"/>
      <c r="L60" s="17"/>
      <c r="M60" s="17" t="s">
        <v>25</v>
      </c>
      <c r="N60" s="17"/>
      <c r="O60" s="17"/>
      <c r="P60" s="17"/>
    </row>
    <row r="61" spans="1:16">
      <c r="A61" s="18"/>
      <c r="B61" s="13"/>
      <c r="C61" s="13"/>
      <c r="D61" s="13"/>
      <c r="E61" s="17"/>
      <c r="F61" s="17" t="s">
        <v>38</v>
      </c>
      <c r="G61" s="12">
        <f>G52</f>
        <v>54.360056258790436</v>
      </c>
      <c r="H61" s="17"/>
      <c r="I61" s="12"/>
      <c r="J61" s="12">
        <f>J52</f>
        <v>24.554676404950296</v>
      </c>
      <c r="K61" s="12"/>
      <c r="L61" s="17"/>
      <c r="M61" s="17" t="s">
        <v>38</v>
      </c>
      <c r="N61" s="24">
        <v>17.12204768270945</v>
      </c>
      <c r="O61" s="24">
        <v>62.582163547237073</v>
      </c>
      <c r="P61" s="24">
        <v>20.295788770053477</v>
      </c>
    </row>
    <row r="62" spans="1:16">
      <c r="A62" s="18"/>
      <c r="B62" s="13"/>
      <c r="C62" s="13"/>
      <c r="D62" s="13"/>
      <c r="E62" s="17"/>
      <c r="F62" s="17" t="s">
        <v>39</v>
      </c>
      <c r="G62" s="12">
        <f>G56</f>
        <v>28.615346006650356</v>
      </c>
      <c r="H62" s="17"/>
      <c r="I62" s="17"/>
      <c r="J62" s="12">
        <f>J56</f>
        <v>6.2927811331607701</v>
      </c>
      <c r="K62" s="12"/>
      <c r="L62" s="17"/>
      <c r="M62" s="17" t="s">
        <v>39</v>
      </c>
      <c r="N62" s="24">
        <v>12.462604194420129</v>
      </c>
      <c r="O62" s="24">
        <v>82.093530747662371</v>
      </c>
      <c r="P62" s="24">
        <v>5.443865057917507</v>
      </c>
    </row>
    <row r="63" spans="1:16">
      <c r="A63" s="17"/>
      <c r="B63" s="17"/>
      <c r="C63" s="17"/>
      <c r="D63" s="17"/>
      <c r="E63" s="17"/>
      <c r="F63" s="17" t="s">
        <v>35</v>
      </c>
      <c r="G63" s="16">
        <f>AVERAGE(G61:G62)</f>
        <v>41.487701132720396</v>
      </c>
      <c r="H63" s="17"/>
      <c r="I63" s="17"/>
      <c r="J63" s="16">
        <f>AVERAGE(J61:J62)</f>
        <v>15.423728769055533</v>
      </c>
      <c r="K63" s="16"/>
      <c r="L63" s="17"/>
      <c r="M63" s="17" t="s">
        <v>35</v>
      </c>
      <c r="N63" s="16">
        <f>AVERAGE(N61:N62)</f>
        <v>14.79232593856479</v>
      </c>
      <c r="O63" s="16">
        <f>AVERAGE(O61:O62)</f>
        <v>72.337847147449722</v>
      </c>
      <c r="P63" s="16">
        <f>AVERAGE(P61:P62)</f>
        <v>12.869826913985492</v>
      </c>
    </row>
    <row r="64" spans="1:16">
      <c r="A64" s="17"/>
      <c r="B64" s="17"/>
      <c r="C64" s="17"/>
      <c r="D64" s="17"/>
      <c r="E64" s="17"/>
      <c r="F64" s="17" t="s">
        <v>36</v>
      </c>
      <c r="G64" s="16">
        <f>STDEV(G61:G62)</f>
        <v>18.20425919897108</v>
      </c>
      <c r="H64" s="17"/>
      <c r="I64" s="17"/>
      <c r="J64" s="16">
        <f>STDEV(J61:J62)</f>
        <v>12.913109984000924</v>
      </c>
      <c r="K64" s="16"/>
      <c r="L64" s="17"/>
      <c r="M64" s="17" t="s">
        <v>36</v>
      </c>
      <c r="N64" s="16">
        <f>STDEV(N61:N62)</f>
        <v>3.2947240871248651</v>
      </c>
      <c r="O64" s="16">
        <f>STDEV(O61:O62)</f>
        <v>13.796620057641478</v>
      </c>
      <c r="P64" s="16">
        <f>STDEV(P61:P62)</f>
        <v>10.501895970516625</v>
      </c>
    </row>
    <row r="65" spans="1:21">
      <c r="A65" s="17"/>
      <c r="B65" s="17"/>
      <c r="C65" s="17"/>
      <c r="D65" s="17"/>
      <c r="E65" s="17"/>
      <c r="F65" s="17" t="s">
        <v>37</v>
      </c>
      <c r="G65" s="15">
        <v>2</v>
      </c>
      <c r="H65" s="17"/>
      <c r="I65" s="17"/>
      <c r="J65" s="15">
        <v>2</v>
      </c>
      <c r="K65" s="15"/>
      <c r="L65" s="17"/>
      <c r="M65" s="17" t="s">
        <v>37</v>
      </c>
      <c r="N65" s="15">
        <v>2</v>
      </c>
      <c r="O65" s="15">
        <v>2</v>
      </c>
      <c r="P65" s="15">
        <v>2</v>
      </c>
    </row>
    <row r="66" spans="1:21">
      <c r="A66" s="17"/>
      <c r="B66" s="17"/>
      <c r="C66" s="17"/>
      <c r="D66" s="17"/>
      <c r="E66" s="17"/>
      <c r="F66" s="17" t="s">
        <v>33</v>
      </c>
      <c r="G66" s="12">
        <f>G64/SQRT(2)</f>
        <v>12.872355126070037</v>
      </c>
      <c r="H66" s="17"/>
      <c r="I66" s="17"/>
      <c r="J66" s="12">
        <f>J64/SQRT(2)</f>
        <v>9.1309476358947634</v>
      </c>
      <c r="K66" s="12"/>
      <c r="L66" s="17"/>
      <c r="M66" s="17" t="s">
        <v>33</v>
      </c>
      <c r="N66" s="12">
        <f>N64/SQRT(2)</f>
        <v>2.3297217441446492</v>
      </c>
      <c r="O66" s="12">
        <f>O64/SQRT(2)</f>
        <v>9.7556836002126239</v>
      </c>
      <c r="P66" s="12">
        <f>P64/SQRT(2)</f>
        <v>7.4259618560679836</v>
      </c>
    </row>
    <row r="67" spans="1:2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2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70" spans="1:21">
      <c r="G70" s="33" t="s">
        <v>42</v>
      </c>
      <c r="H70" s="33"/>
      <c r="J70" s="33" t="s">
        <v>43</v>
      </c>
      <c r="K70" s="33"/>
      <c r="N70" s="33" t="s">
        <v>45</v>
      </c>
      <c r="O70" s="33"/>
      <c r="P70" s="33"/>
    </row>
    <row r="71" spans="1:21">
      <c r="F71" s="10" t="s">
        <v>29</v>
      </c>
      <c r="G71" s="8" t="s">
        <v>30</v>
      </c>
      <c r="H71" s="8" t="s">
        <v>31</v>
      </c>
      <c r="I71" s="10" t="s">
        <v>29</v>
      </c>
      <c r="J71" s="8" t="s">
        <v>4</v>
      </c>
      <c r="K71" s="8" t="s">
        <v>32</v>
      </c>
      <c r="M71" s="10" t="s">
        <v>29</v>
      </c>
      <c r="N71" s="1" t="s">
        <v>21</v>
      </c>
      <c r="O71" s="8" t="s">
        <v>27</v>
      </c>
      <c r="P71" s="1" t="s">
        <v>26</v>
      </c>
      <c r="R71" s="10" t="s">
        <v>33</v>
      </c>
      <c r="S71" s="1" t="s">
        <v>21</v>
      </c>
      <c r="T71" s="8" t="s">
        <v>27</v>
      </c>
      <c r="U71" s="1" t="s">
        <v>26</v>
      </c>
    </row>
    <row r="72" spans="1:21">
      <c r="F72" t="s">
        <v>23</v>
      </c>
      <c r="G72" s="9">
        <v>45.081753163156321</v>
      </c>
      <c r="H72" s="9">
        <f>100-G72</f>
        <v>54.918246836843679</v>
      </c>
      <c r="I72" s="9"/>
      <c r="J72" s="9">
        <v>71.945728655514628</v>
      </c>
      <c r="K72" s="9">
        <f t="shared" ref="K72:K74" si="12">100-J72</f>
        <v>28.054271344485372</v>
      </c>
      <c r="M72" t="s">
        <v>23</v>
      </c>
      <c r="N72" s="5">
        <v>46.518796024368314</v>
      </c>
      <c r="O72" s="5">
        <v>38.689970619110724</v>
      </c>
      <c r="P72" s="5">
        <v>14.791233356520967</v>
      </c>
      <c r="S72" s="9">
        <v>0.77515610264619983</v>
      </c>
      <c r="T72" s="9">
        <v>0.44007741504690395</v>
      </c>
      <c r="U72" s="9">
        <v>0.33507868759929588</v>
      </c>
    </row>
    <row r="73" spans="1:21">
      <c r="F73" t="s">
        <v>24</v>
      </c>
      <c r="G73" s="9">
        <v>10.0471204075883</v>
      </c>
      <c r="H73" s="9">
        <f>100-G73</f>
        <v>89.952879592411705</v>
      </c>
      <c r="I73" s="9"/>
      <c r="J73" s="9">
        <v>10.669191919191899</v>
      </c>
      <c r="K73" s="9">
        <f t="shared" si="12"/>
        <v>89.330808080808097</v>
      </c>
      <c r="M73" t="s">
        <v>24</v>
      </c>
      <c r="N73" s="5">
        <v>49.337439146640676</v>
      </c>
      <c r="O73" s="5">
        <v>5.5258981005075034</v>
      </c>
      <c r="P73" s="5">
        <v>45.136662752851819</v>
      </c>
      <c r="S73" s="9">
        <v>1.1926427665501755</v>
      </c>
      <c r="T73" s="9">
        <v>1.9967263338816366</v>
      </c>
      <c r="U73" s="9">
        <v>0.80408356733146391</v>
      </c>
    </row>
    <row r="74" spans="1:21">
      <c r="F74" t="s">
        <v>25</v>
      </c>
      <c r="G74" s="9">
        <v>41.487701132720396</v>
      </c>
      <c r="H74" s="9">
        <f>100-G74</f>
        <v>58.512298867279604</v>
      </c>
      <c r="I74" s="9"/>
      <c r="J74" s="9">
        <v>15.423728769055533</v>
      </c>
      <c r="K74" s="9">
        <f t="shared" si="12"/>
        <v>84.576271230944471</v>
      </c>
      <c r="M74" t="s">
        <v>25</v>
      </c>
      <c r="N74" s="5">
        <v>14.79232593856479</v>
      </c>
      <c r="O74" s="5">
        <v>12.869826913985492</v>
      </c>
      <c r="P74" s="5">
        <v>72.337847147449722</v>
      </c>
      <c r="S74" s="9">
        <v>2.3297217441446492</v>
      </c>
      <c r="T74" s="9">
        <v>7.4259618560679836</v>
      </c>
      <c r="U74" s="9">
        <v>9.7556836002126239</v>
      </c>
    </row>
  </sheetData>
  <mergeCells count="3">
    <mergeCell ref="G70:H70"/>
    <mergeCell ref="J70:K70"/>
    <mergeCell ref="N70:P70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69"/>
  <sheetViews>
    <sheetView topLeftCell="B11" zoomScale="70" zoomScaleNormal="70" workbookViewId="0">
      <selection activeCell="T51" sqref="T51"/>
    </sheetView>
  </sheetViews>
  <sheetFormatPr baseColWidth="10" defaultColWidth="11.5703125" defaultRowHeight="20"/>
  <cols>
    <col min="6" max="6" width="12" customWidth="1"/>
    <col min="7" max="7" width="15" customWidth="1"/>
    <col min="10" max="10" width="15" customWidth="1"/>
    <col min="15" max="15" width="12" customWidth="1"/>
  </cols>
  <sheetData>
    <row r="1" spans="1:16">
      <c r="A1" s="11" t="s">
        <v>14</v>
      </c>
      <c r="B1" s="21" t="s">
        <v>6</v>
      </c>
      <c r="C1" s="21" t="s">
        <v>7</v>
      </c>
      <c r="D1" s="21" t="s">
        <v>4</v>
      </c>
      <c r="E1" s="22" t="s">
        <v>8</v>
      </c>
      <c r="F1" s="22" t="s">
        <v>22</v>
      </c>
      <c r="G1" s="23" t="s">
        <v>10</v>
      </c>
      <c r="H1" s="21"/>
      <c r="I1" s="23" t="s">
        <v>9</v>
      </c>
      <c r="J1" s="23" t="s">
        <v>20</v>
      </c>
      <c r="K1" s="17"/>
      <c r="L1" s="17"/>
      <c r="M1" s="17" t="s">
        <v>28</v>
      </c>
      <c r="N1" s="21" t="s">
        <v>21</v>
      </c>
      <c r="O1" s="21" t="s">
        <v>26</v>
      </c>
      <c r="P1" s="23" t="s">
        <v>27</v>
      </c>
    </row>
    <row r="2" spans="1:16">
      <c r="A2" s="18" t="s">
        <v>18</v>
      </c>
      <c r="B2" s="13">
        <v>49</v>
      </c>
      <c r="C2" s="13">
        <v>18</v>
      </c>
      <c r="D2" s="13">
        <v>35</v>
      </c>
      <c r="E2" s="13">
        <f>B2+D2</f>
        <v>84</v>
      </c>
      <c r="F2" s="13">
        <f>SUM(B2:D2)</f>
        <v>102</v>
      </c>
      <c r="G2" s="16">
        <f>(D2/E2)*100</f>
        <v>41.666666666666671</v>
      </c>
      <c r="H2" s="13"/>
      <c r="I2" s="15">
        <f>C2+D2</f>
        <v>53</v>
      </c>
      <c r="J2" s="16">
        <f>(D2/I2)*100</f>
        <v>66.037735849056602</v>
      </c>
      <c r="K2" s="17"/>
      <c r="L2" s="17"/>
      <c r="M2" s="17"/>
      <c r="N2" s="24">
        <f>(B2/F2)*100</f>
        <v>48.03921568627451</v>
      </c>
      <c r="O2" s="24">
        <f>(C2/F2)*100</f>
        <v>17.647058823529413</v>
      </c>
      <c r="P2" s="24">
        <f>(D2/F2)*100</f>
        <v>34.313725490196077</v>
      </c>
    </row>
    <row r="3" spans="1:16">
      <c r="A3" s="18"/>
      <c r="B3" s="13">
        <v>35</v>
      </c>
      <c r="C3" s="13">
        <v>37</v>
      </c>
      <c r="D3" s="13">
        <v>48</v>
      </c>
      <c r="E3" s="13">
        <f t="shared" ref="E3:E7" si="0">B3+D3</f>
        <v>83</v>
      </c>
      <c r="F3" s="13">
        <f>SUM(B3:D3)</f>
        <v>120</v>
      </c>
      <c r="G3" s="16">
        <f>(D3/E3)*100</f>
        <v>57.831325301204814</v>
      </c>
      <c r="H3" s="13"/>
      <c r="I3" s="15">
        <f t="shared" ref="I3:I4" si="1">C3+D3</f>
        <v>85</v>
      </c>
      <c r="J3" s="16">
        <f>(D3/I3)*100</f>
        <v>56.470588235294116</v>
      </c>
      <c r="K3" s="17"/>
      <c r="L3" s="17"/>
      <c r="M3" s="17"/>
      <c r="N3" s="24">
        <f>(B3/F3)*100</f>
        <v>29.166666666666668</v>
      </c>
      <c r="O3" s="24">
        <f>(C3/F3)*100</f>
        <v>30.833333333333336</v>
      </c>
      <c r="P3" s="24">
        <f>(D3/F3)*100</f>
        <v>40</v>
      </c>
    </row>
    <row r="4" spans="1:16">
      <c r="A4" s="18"/>
      <c r="B4" s="13">
        <v>38</v>
      </c>
      <c r="C4" s="13">
        <v>30</v>
      </c>
      <c r="D4" s="13">
        <v>61</v>
      </c>
      <c r="E4" s="13">
        <f t="shared" si="0"/>
        <v>99</v>
      </c>
      <c r="F4" s="13">
        <f>SUM(B4:D4)</f>
        <v>129</v>
      </c>
      <c r="G4" s="16">
        <f>(D4/E4)*100</f>
        <v>61.616161616161612</v>
      </c>
      <c r="H4" s="13"/>
      <c r="I4" s="15">
        <f t="shared" si="1"/>
        <v>91</v>
      </c>
      <c r="J4" s="16">
        <f>(D4/I4)*100</f>
        <v>67.032967032967022</v>
      </c>
      <c r="K4" s="17"/>
      <c r="L4" s="17"/>
      <c r="M4" s="17"/>
      <c r="N4" s="24">
        <f>(B4/F4)*100</f>
        <v>29.457364341085274</v>
      </c>
      <c r="O4" s="24">
        <f>(C4/F4)*100</f>
        <v>23.255813953488371</v>
      </c>
      <c r="P4" s="24">
        <f>(D4/F4)*100</f>
        <v>47.286821705426355</v>
      </c>
    </row>
    <row r="5" spans="1:16">
      <c r="A5" s="18"/>
      <c r="B5" s="13"/>
      <c r="C5" s="13"/>
      <c r="D5" s="13"/>
      <c r="E5" s="13"/>
      <c r="F5" s="13"/>
      <c r="G5" s="16">
        <f>AVERAGE(G2:G4)</f>
        <v>53.704717861344363</v>
      </c>
      <c r="H5" s="13"/>
      <c r="I5" s="15"/>
      <c r="J5" s="16">
        <f>AVERAGE(J2:J4)</f>
        <v>63.180430372439247</v>
      </c>
      <c r="K5" s="17"/>
      <c r="L5" s="17"/>
      <c r="M5" s="17"/>
      <c r="N5" s="16">
        <f>AVERAGE(N2:N4)</f>
        <v>35.55441556467548</v>
      </c>
      <c r="O5" s="16">
        <f>AVERAGE(O2:O4)</f>
        <v>23.912068703450373</v>
      </c>
      <c r="P5" s="16">
        <f>AVERAGE(P2:P4)</f>
        <v>40.533515731874139</v>
      </c>
    </row>
    <row r="6" spans="1:16">
      <c r="A6" s="18" t="s">
        <v>19</v>
      </c>
      <c r="B6" s="13">
        <v>42</v>
      </c>
      <c r="C6" s="13">
        <v>22</v>
      </c>
      <c r="D6" s="13">
        <v>32</v>
      </c>
      <c r="E6" s="13">
        <f t="shared" si="0"/>
        <v>74</v>
      </c>
      <c r="F6" s="13">
        <f>SUM(B6:D6)</f>
        <v>96</v>
      </c>
      <c r="G6" s="16">
        <f>(D6/E6)*100</f>
        <v>43.243243243243242</v>
      </c>
      <c r="H6" s="13"/>
      <c r="I6" s="15">
        <f>C6+D6</f>
        <v>54</v>
      </c>
      <c r="J6" s="16">
        <f>(D6/I6)*100</f>
        <v>59.259259259259252</v>
      </c>
      <c r="K6" s="17"/>
      <c r="L6" s="17"/>
      <c r="M6" s="17"/>
      <c r="N6" s="24">
        <f>(B6/F6)*100</f>
        <v>43.75</v>
      </c>
      <c r="O6" s="24">
        <f t="shared" ref="O6:O7" si="2">(C6/F6)*100</f>
        <v>22.916666666666664</v>
      </c>
      <c r="P6" s="24">
        <f t="shared" ref="P6:P7" si="3">(D6/F6)*100</f>
        <v>33.333333333333329</v>
      </c>
    </row>
    <row r="7" spans="1:16">
      <c r="A7" s="18"/>
      <c r="B7" s="13">
        <v>27</v>
      </c>
      <c r="C7" s="13">
        <v>20</v>
      </c>
      <c r="D7" s="13">
        <v>55</v>
      </c>
      <c r="E7" s="13">
        <f t="shared" si="0"/>
        <v>82</v>
      </c>
      <c r="F7" s="13">
        <f>SUM(B7:D7)</f>
        <v>102</v>
      </c>
      <c r="G7" s="16">
        <f>(D7/E7)*100</f>
        <v>67.073170731707322</v>
      </c>
      <c r="H7" s="13"/>
      <c r="I7" s="15">
        <f>C7+D7</f>
        <v>75</v>
      </c>
      <c r="J7" s="16">
        <f>(D7/I7)*100</f>
        <v>73.333333333333329</v>
      </c>
      <c r="K7" s="17"/>
      <c r="L7" s="17"/>
      <c r="M7" s="17"/>
      <c r="N7" s="24">
        <f t="shared" ref="N7" si="4">(B7/F7)*100</f>
        <v>26.47058823529412</v>
      </c>
      <c r="O7" s="24">
        <f t="shared" si="2"/>
        <v>19.607843137254903</v>
      </c>
      <c r="P7" s="24">
        <f t="shared" si="3"/>
        <v>53.921568627450981</v>
      </c>
    </row>
    <row r="8" spans="1:16">
      <c r="A8" s="17"/>
      <c r="B8" s="13"/>
      <c r="C8" s="13"/>
      <c r="D8" s="13"/>
      <c r="E8" s="13"/>
      <c r="F8" s="13"/>
      <c r="G8" s="15">
        <f>AVERAGE(G6:G7)</f>
        <v>55.158206987475282</v>
      </c>
      <c r="H8" s="13"/>
      <c r="I8" s="16"/>
      <c r="J8" s="16">
        <f>AVERAGE(J6:J7)</f>
        <v>66.296296296296291</v>
      </c>
      <c r="K8" s="17"/>
      <c r="L8" s="17"/>
      <c r="M8" s="17"/>
      <c r="N8" s="16">
        <f>AVERAGE(N6:N7)</f>
        <v>35.110294117647058</v>
      </c>
      <c r="O8" s="16">
        <f>AVERAGE(O6:O7)</f>
        <v>21.262254901960784</v>
      </c>
      <c r="P8" s="16">
        <f>AVERAGE(P6:P7)</f>
        <v>43.627450980392155</v>
      </c>
    </row>
    <row r="9" spans="1:16">
      <c r="A9" s="13"/>
      <c r="B9" s="13">
        <f>SUM(B2:B7)</f>
        <v>191</v>
      </c>
      <c r="C9" s="13"/>
      <c r="D9" s="13"/>
      <c r="E9" s="13">
        <f>SUM(E2:E7)</f>
        <v>422</v>
      </c>
      <c r="F9" s="13">
        <f>SUM(F2:F4,F6:F7)</f>
        <v>549</v>
      </c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>
      <c r="A10" s="18" t="s">
        <v>5</v>
      </c>
      <c r="B10" s="17"/>
      <c r="C10" s="17"/>
      <c r="D10" s="17"/>
      <c r="E10" s="17"/>
      <c r="F10" s="13" t="s">
        <v>40</v>
      </c>
      <c r="G10" s="12">
        <f>(G5+G8)/2</f>
        <v>54.431462424409823</v>
      </c>
      <c r="H10" s="13"/>
      <c r="I10" s="12"/>
      <c r="J10" s="12">
        <f>(J5+J8)/2</f>
        <v>64.738363334367762</v>
      </c>
      <c r="K10" s="17"/>
      <c r="L10" s="17"/>
      <c r="M10" s="17"/>
      <c r="N10" s="16"/>
      <c r="O10" s="16"/>
      <c r="P10" s="16"/>
    </row>
    <row r="11" spans="1:16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 t="s">
        <v>23</v>
      </c>
      <c r="N12" s="17"/>
      <c r="O12" s="17"/>
      <c r="P12" s="17"/>
    </row>
    <row r="13" spans="1:16">
      <c r="A13" s="17"/>
      <c r="B13" s="17"/>
      <c r="C13" s="17"/>
      <c r="D13" s="17"/>
      <c r="E13" s="17"/>
      <c r="F13" s="13" t="s">
        <v>38</v>
      </c>
      <c r="G13" s="12">
        <f>G5</f>
        <v>53.704717861344363</v>
      </c>
      <c r="H13" s="13"/>
      <c r="I13" s="15">
        <f>SUM(I2:I7)</f>
        <v>358</v>
      </c>
      <c r="J13" s="12">
        <f>J5</f>
        <v>63.180430372439247</v>
      </c>
      <c r="K13" s="17"/>
      <c r="L13" s="17"/>
      <c r="M13" s="13" t="s">
        <v>38</v>
      </c>
      <c r="N13" s="24">
        <v>35.55441556467548</v>
      </c>
      <c r="O13" s="24">
        <v>23.912068703450373</v>
      </c>
      <c r="P13" s="24">
        <v>40.533515731874139</v>
      </c>
    </row>
    <row r="14" spans="1:16">
      <c r="A14" s="17"/>
      <c r="B14" s="17"/>
      <c r="C14" s="17"/>
      <c r="D14" s="17"/>
      <c r="E14" s="17"/>
      <c r="F14" s="17" t="s">
        <v>39</v>
      </c>
      <c r="G14" s="12">
        <f>G8</f>
        <v>55.158206987475282</v>
      </c>
      <c r="H14" s="13"/>
      <c r="I14" s="12"/>
      <c r="J14" s="12">
        <f>J8</f>
        <v>66.296296296296291</v>
      </c>
      <c r="K14" s="17"/>
      <c r="L14" s="17"/>
      <c r="M14" s="17" t="s">
        <v>39</v>
      </c>
      <c r="N14" s="24">
        <v>35.110294117647058</v>
      </c>
      <c r="O14" s="24">
        <v>21.262254901960784</v>
      </c>
      <c r="P14" s="24">
        <v>43.627450980392155</v>
      </c>
    </row>
    <row r="15" spans="1:16">
      <c r="A15" s="17"/>
      <c r="B15" s="17"/>
      <c r="C15" s="17"/>
      <c r="D15" s="17"/>
      <c r="E15" s="17"/>
      <c r="F15" s="17" t="s">
        <v>35</v>
      </c>
      <c r="G15" s="16">
        <f>AVERAGE(G13:G14)</f>
        <v>54.431462424409823</v>
      </c>
      <c r="H15" s="13"/>
      <c r="I15" s="16"/>
      <c r="J15" s="16">
        <f>AVERAGE(J13:J14)</f>
        <v>64.738363334367762</v>
      </c>
      <c r="K15" s="17"/>
      <c r="L15" s="17"/>
      <c r="M15" s="17" t="s">
        <v>35</v>
      </c>
      <c r="N15" s="16">
        <f>AVERAGE(N13:N14)</f>
        <v>35.332354841161269</v>
      </c>
      <c r="O15" s="16">
        <f>AVERAGE(O13:O14)</f>
        <v>22.58716180270558</v>
      </c>
      <c r="P15" s="16">
        <f>AVERAGE(P13:P14)</f>
        <v>42.080483356133144</v>
      </c>
    </row>
    <row r="16" spans="1:16">
      <c r="A16" s="17"/>
      <c r="B16" s="17"/>
      <c r="C16" s="17"/>
      <c r="D16" s="17"/>
      <c r="E16" s="17"/>
      <c r="F16" s="17" t="s">
        <v>36</v>
      </c>
      <c r="G16" s="16">
        <f>STDEV(G13:G14)</f>
        <v>1.0277720174680816</v>
      </c>
      <c r="H16" s="13"/>
      <c r="I16" s="16"/>
      <c r="J16" s="16">
        <f>STDEV(J13:J14)</f>
        <v>2.2032499240274022</v>
      </c>
      <c r="K16" s="17"/>
      <c r="L16" s="17"/>
      <c r="M16" s="17" t="s">
        <v>36</v>
      </c>
      <c r="N16" s="16">
        <f>STDEV(N13:N14)</f>
        <v>0.31404128686417943</v>
      </c>
      <c r="O16" s="16">
        <f>STDEV(O13:O14)</f>
        <v>1.8737013079149927</v>
      </c>
      <c r="P16" s="16">
        <f>STDEV(P13:P14)</f>
        <v>2.1877425947791749</v>
      </c>
    </row>
    <row r="17" spans="1:16">
      <c r="A17" s="17"/>
      <c r="B17" s="17"/>
      <c r="C17" s="17"/>
      <c r="D17" s="17"/>
      <c r="E17" s="17"/>
      <c r="F17" s="17" t="s">
        <v>37</v>
      </c>
      <c r="G17" s="15">
        <v>2</v>
      </c>
      <c r="H17" s="13"/>
      <c r="I17" s="15"/>
      <c r="J17" s="15">
        <v>2</v>
      </c>
      <c r="K17" s="17"/>
      <c r="L17" s="17"/>
      <c r="M17" s="17" t="s">
        <v>37</v>
      </c>
      <c r="N17" s="15">
        <v>2</v>
      </c>
      <c r="O17" s="15">
        <v>2</v>
      </c>
      <c r="P17" s="15">
        <v>2</v>
      </c>
    </row>
    <row r="18" spans="1:16">
      <c r="A18" s="17"/>
      <c r="B18" s="17"/>
      <c r="C18" s="17"/>
      <c r="D18" s="17"/>
      <c r="E18" s="17"/>
      <c r="F18" s="17" t="s">
        <v>33</v>
      </c>
      <c r="G18" s="12">
        <f>G16/SQRT(2)</f>
        <v>0.7267445630654592</v>
      </c>
      <c r="H18" s="13"/>
      <c r="I18" s="12"/>
      <c r="J18" s="12">
        <f>J16/SQRT(2)</f>
        <v>1.5579329619285216</v>
      </c>
      <c r="K18" s="17"/>
      <c r="L18" s="17"/>
      <c r="M18" s="17" t="s">
        <v>33</v>
      </c>
      <c r="N18" s="12">
        <f>N16/SQRT(2)</f>
        <v>0.22206072351421111</v>
      </c>
      <c r="O18" s="12">
        <f>O16/SQRT(2)</f>
        <v>1.3249069007447944</v>
      </c>
      <c r="P18" s="12">
        <f>P16/SQRT(2)</f>
        <v>1.5469676242590076</v>
      </c>
    </row>
    <row r="19" spans="1:16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>
      <c r="A23" s="11" t="s">
        <v>15</v>
      </c>
      <c r="B23" s="21" t="s">
        <v>6</v>
      </c>
      <c r="C23" s="21" t="s">
        <v>7</v>
      </c>
      <c r="D23" s="21" t="s">
        <v>4</v>
      </c>
      <c r="E23" s="22" t="s">
        <v>8</v>
      </c>
      <c r="F23" s="22" t="s">
        <v>22</v>
      </c>
      <c r="G23" s="23" t="s">
        <v>10</v>
      </c>
      <c r="H23" s="21"/>
      <c r="I23" s="23" t="s">
        <v>9</v>
      </c>
      <c r="J23" s="23" t="s">
        <v>11</v>
      </c>
      <c r="K23" s="17"/>
      <c r="L23" s="17"/>
      <c r="M23" s="17" t="s">
        <v>28</v>
      </c>
      <c r="N23" s="21" t="s">
        <v>21</v>
      </c>
      <c r="O23" s="21" t="s">
        <v>26</v>
      </c>
      <c r="P23" s="23" t="s">
        <v>27</v>
      </c>
    </row>
    <row r="24" spans="1:16">
      <c r="A24" s="18" t="s">
        <v>2</v>
      </c>
      <c r="B24" s="13">
        <v>46</v>
      </c>
      <c r="C24" s="13">
        <v>36</v>
      </c>
      <c r="D24" s="13">
        <v>0</v>
      </c>
      <c r="E24" s="13">
        <f>B24+D24</f>
        <v>46</v>
      </c>
      <c r="F24" s="13">
        <f>SUM(B24:D24)</f>
        <v>82</v>
      </c>
      <c r="G24" s="16">
        <f>(D24/E24)*100</f>
        <v>0</v>
      </c>
      <c r="H24" s="13"/>
      <c r="I24" s="15">
        <f>C24+D24</f>
        <v>36</v>
      </c>
      <c r="J24" s="16">
        <f>(D24/I24)*100</f>
        <v>0</v>
      </c>
      <c r="K24" s="17"/>
      <c r="L24" s="17"/>
      <c r="M24" s="17"/>
      <c r="N24" s="24">
        <f>(B24/F24)*100</f>
        <v>56.09756097560976</v>
      </c>
      <c r="O24" s="24">
        <f>(C24/F24)*100</f>
        <v>43.902439024390247</v>
      </c>
      <c r="P24" s="24">
        <f>(D24/F24)*100</f>
        <v>0</v>
      </c>
    </row>
    <row r="25" spans="1:16">
      <c r="A25" s="18"/>
      <c r="B25" s="13">
        <v>36</v>
      </c>
      <c r="C25" s="13">
        <v>26</v>
      </c>
      <c r="D25" s="13">
        <v>1</v>
      </c>
      <c r="E25" s="13">
        <f t="shared" ref="E25:E29" si="5">B25+D25</f>
        <v>37</v>
      </c>
      <c r="F25" s="13">
        <f>SUM(B25:D25)</f>
        <v>63</v>
      </c>
      <c r="G25" s="16">
        <f>(D25/E25)*100</f>
        <v>2.7027027027027026</v>
      </c>
      <c r="H25" s="13"/>
      <c r="I25" s="15">
        <f>C25+D25</f>
        <v>27</v>
      </c>
      <c r="J25" s="16">
        <f>(D25/I25)*100</f>
        <v>3.7037037037037033</v>
      </c>
      <c r="K25" s="17"/>
      <c r="L25" s="17"/>
      <c r="M25" s="17"/>
      <c r="N25" s="24">
        <f>(B25/F25)*100</f>
        <v>57.142857142857139</v>
      </c>
      <c r="O25" s="24">
        <f>(C25/F25)*100</f>
        <v>41.269841269841265</v>
      </c>
      <c r="P25" s="24">
        <f>(D25/F25)*100</f>
        <v>1.5873015873015872</v>
      </c>
    </row>
    <row r="26" spans="1:16">
      <c r="A26" s="18"/>
      <c r="B26" s="13">
        <v>50</v>
      </c>
      <c r="C26" s="13">
        <v>39</v>
      </c>
      <c r="D26" s="13">
        <v>0</v>
      </c>
      <c r="E26" s="13">
        <f t="shared" si="5"/>
        <v>50</v>
      </c>
      <c r="F26" s="13">
        <f>SUM(B26:D26)</f>
        <v>89</v>
      </c>
      <c r="G26" s="16">
        <f>(D26/E26)*100</f>
        <v>0</v>
      </c>
      <c r="H26" s="13"/>
      <c r="I26" s="15">
        <f t="shared" ref="I26" si="6">C26+D26</f>
        <v>39</v>
      </c>
      <c r="J26" s="16">
        <f>(D26/I26)*100</f>
        <v>0</v>
      </c>
      <c r="K26" s="17"/>
      <c r="L26" s="17"/>
      <c r="M26" s="17"/>
      <c r="N26" s="24">
        <f>(B26/F26)*100</f>
        <v>56.17977528089888</v>
      </c>
      <c r="O26" s="24">
        <f>(C26/F26)*100</f>
        <v>43.820224719101127</v>
      </c>
      <c r="P26" s="24">
        <f>(D26/F26)*100</f>
        <v>0</v>
      </c>
    </row>
    <row r="27" spans="1:16">
      <c r="A27" s="18"/>
      <c r="B27" s="13"/>
      <c r="C27" s="13"/>
      <c r="D27" s="13"/>
      <c r="E27" s="13"/>
      <c r="F27" s="13"/>
      <c r="G27" s="16">
        <f>AVERAGE(G24:G26)</f>
        <v>0.90090090090090091</v>
      </c>
      <c r="H27" s="13"/>
      <c r="I27" s="15"/>
      <c r="J27" s="16">
        <f>AVERAGE(J24:J26)</f>
        <v>1.2345679012345678</v>
      </c>
      <c r="K27" s="17"/>
      <c r="L27" s="17"/>
      <c r="M27" s="17"/>
      <c r="N27" s="16">
        <f>AVERAGE(N24:N26)</f>
        <v>56.473397799788586</v>
      </c>
      <c r="O27" s="16">
        <f>AVERAGE(O24:O26)</f>
        <v>42.997501671110882</v>
      </c>
      <c r="P27" s="16">
        <f>AVERAGE(P24:P26)</f>
        <v>0.52910052910052907</v>
      </c>
    </row>
    <row r="28" spans="1:16">
      <c r="A28" s="18" t="s">
        <v>3</v>
      </c>
      <c r="B28" s="13">
        <v>37</v>
      </c>
      <c r="C28" s="13">
        <v>31</v>
      </c>
      <c r="D28" s="13">
        <v>3</v>
      </c>
      <c r="E28" s="13">
        <f t="shared" si="5"/>
        <v>40</v>
      </c>
      <c r="F28" s="13">
        <f>SUM(B28:D28)</f>
        <v>71</v>
      </c>
      <c r="G28" s="16">
        <f>(D28/E28)*100</f>
        <v>7.5</v>
      </c>
      <c r="H28" s="13"/>
      <c r="I28" s="15">
        <f>C28+D28</f>
        <v>34</v>
      </c>
      <c r="J28" s="16">
        <f>(D28/I28)*100</f>
        <v>8.8235294117647065</v>
      </c>
      <c r="K28" s="17"/>
      <c r="L28" s="17"/>
      <c r="M28" s="17"/>
      <c r="N28" s="24">
        <f>(B28/F28)*100</f>
        <v>52.112676056338024</v>
      </c>
      <c r="O28" s="24">
        <f t="shared" ref="O28:O29" si="7">(C28/F28)*100</f>
        <v>43.661971830985912</v>
      </c>
      <c r="P28" s="24">
        <f t="shared" ref="P28:P29" si="8">(D28/F28)*100</f>
        <v>4.225352112676056</v>
      </c>
    </row>
    <row r="29" spans="1:16">
      <c r="A29" s="18"/>
      <c r="B29" s="13">
        <v>51</v>
      </c>
      <c r="C29" s="13">
        <v>40</v>
      </c>
      <c r="D29" s="13">
        <v>4</v>
      </c>
      <c r="E29" s="13">
        <f t="shared" si="5"/>
        <v>55</v>
      </c>
      <c r="F29" s="13">
        <f>SUM(B29:D29)</f>
        <v>95</v>
      </c>
      <c r="G29" s="16">
        <f>(D29/E29)*100</f>
        <v>7.2727272727272725</v>
      </c>
      <c r="H29" s="13"/>
      <c r="I29" s="15">
        <f>C29+D29</f>
        <v>44</v>
      </c>
      <c r="J29" s="16">
        <f>(D29/I29)*100</f>
        <v>9.0909090909090917</v>
      </c>
      <c r="K29" s="17"/>
      <c r="L29" s="17"/>
      <c r="M29" s="17"/>
      <c r="N29" s="24">
        <f t="shared" ref="N29" si="9">(B29/F29)*100</f>
        <v>53.684210526315788</v>
      </c>
      <c r="O29" s="24">
        <f t="shared" si="7"/>
        <v>42.105263157894733</v>
      </c>
      <c r="P29" s="24">
        <f t="shared" si="8"/>
        <v>4.2105263157894735</v>
      </c>
    </row>
    <row r="30" spans="1:16">
      <c r="A30" s="17"/>
      <c r="B30" s="13"/>
      <c r="C30" s="13"/>
      <c r="D30" s="13"/>
      <c r="E30" s="13"/>
      <c r="F30" s="13"/>
      <c r="G30" s="15">
        <f>AVERAGE(G28:G29)</f>
        <v>7.3863636363636367</v>
      </c>
      <c r="H30" s="13"/>
      <c r="I30" s="15"/>
      <c r="J30" s="16">
        <f>AVERAGE(J28:J29)</f>
        <v>8.9572192513368982</v>
      </c>
      <c r="K30" s="17"/>
      <c r="L30" s="17"/>
      <c r="M30" s="17"/>
      <c r="N30" s="16">
        <f>AVERAGE(N28:N29)</f>
        <v>52.898443291326906</v>
      </c>
      <c r="O30" s="16">
        <f>AVERAGE(O28:O29)</f>
        <v>42.883617494440323</v>
      </c>
      <c r="P30" s="16">
        <f>AVERAGE(P28:P29)</f>
        <v>4.2179392142327643</v>
      </c>
    </row>
    <row r="31" spans="1:16">
      <c r="A31" s="13"/>
      <c r="B31" s="13"/>
      <c r="C31" s="13"/>
      <c r="D31" s="13"/>
      <c r="E31" s="13">
        <f>SUM(E24:E29)</f>
        <v>228</v>
      </c>
      <c r="F31" s="13">
        <f>SUM(F24:F26,F28:F29)</f>
        <v>400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>
      <c r="A32" s="18" t="s">
        <v>5</v>
      </c>
      <c r="B32" s="17"/>
      <c r="C32" s="17"/>
      <c r="D32" s="17"/>
      <c r="E32" s="17"/>
      <c r="F32" s="13" t="s">
        <v>40</v>
      </c>
      <c r="G32" s="12">
        <f>(G27+G30)/2</f>
        <v>4.1436322686322686</v>
      </c>
      <c r="H32" s="13"/>
      <c r="I32" s="15">
        <f>SUM(I24:I29)</f>
        <v>180</v>
      </c>
      <c r="J32" s="12">
        <f>(J27+J30)/2</f>
        <v>5.0958935762857331</v>
      </c>
      <c r="K32" s="17"/>
      <c r="L32" s="17"/>
      <c r="M32" s="17"/>
      <c r="N32" s="16"/>
      <c r="O32" s="16"/>
      <c r="P32" s="16"/>
    </row>
    <row r="33" spans="1:16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 t="s">
        <v>24</v>
      </c>
      <c r="N34" s="17"/>
      <c r="O34" s="17"/>
      <c r="P34" s="17"/>
    </row>
    <row r="35" spans="1:16">
      <c r="A35" s="17"/>
      <c r="B35" s="17"/>
      <c r="C35" s="17"/>
      <c r="D35" s="17"/>
      <c r="E35" s="17"/>
      <c r="F35" s="17" t="s">
        <v>38</v>
      </c>
      <c r="G35" s="12">
        <f>G27</f>
        <v>0.90090090090090091</v>
      </c>
      <c r="H35" s="13"/>
      <c r="I35" s="15"/>
      <c r="J35" s="12">
        <f>J27</f>
        <v>1.2345679012345678</v>
      </c>
      <c r="K35" s="17"/>
      <c r="L35" s="17"/>
      <c r="M35" s="13" t="s">
        <v>38</v>
      </c>
      <c r="N35" s="24">
        <v>56.473397799788586</v>
      </c>
      <c r="O35" s="24">
        <v>42.997501671110882</v>
      </c>
      <c r="P35" s="24">
        <v>0.52910052910052907</v>
      </c>
    </row>
    <row r="36" spans="1:16">
      <c r="A36" s="17"/>
      <c r="B36" s="17"/>
      <c r="C36" s="17"/>
      <c r="D36" s="17"/>
      <c r="E36" s="17"/>
      <c r="F36" s="17" t="s">
        <v>39</v>
      </c>
      <c r="G36" s="12">
        <f>G30</f>
        <v>7.3863636363636367</v>
      </c>
      <c r="H36" s="13"/>
      <c r="I36" s="15"/>
      <c r="J36" s="12">
        <f>J30</f>
        <v>8.9572192513368982</v>
      </c>
      <c r="K36" s="17"/>
      <c r="L36" s="17"/>
      <c r="M36" s="17" t="s">
        <v>39</v>
      </c>
      <c r="N36" s="24">
        <v>52.898443291326906</v>
      </c>
      <c r="O36" s="24">
        <v>42.883617494440323</v>
      </c>
      <c r="P36" s="24">
        <v>4.2179392142327643</v>
      </c>
    </row>
    <row r="37" spans="1:16">
      <c r="A37" s="17"/>
      <c r="B37" s="17"/>
      <c r="C37" s="17"/>
      <c r="D37" s="17"/>
      <c r="E37" s="17"/>
      <c r="F37" s="17" t="s">
        <v>35</v>
      </c>
      <c r="G37" s="16">
        <f>AVERAGE(G35:G36)</f>
        <v>4.1436322686322686</v>
      </c>
      <c r="H37" s="13"/>
      <c r="I37" s="15"/>
      <c r="J37" s="16">
        <f>AVERAGE(J35:J36)</f>
        <v>5.0958935762857331</v>
      </c>
      <c r="K37" s="17"/>
      <c r="L37" s="17"/>
      <c r="M37" s="17" t="s">
        <v>35</v>
      </c>
      <c r="N37" s="16">
        <f>AVERAGE(N35:N36)</f>
        <v>54.68592054555775</v>
      </c>
      <c r="O37" s="16">
        <f>AVERAGE(O35:O36)</f>
        <v>42.940559582775606</v>
      </c>
      <c r="P37" s="16">
        <f>AVERAGE(P35:P36)</f>
        <v>2.3735198716666468</v>
      </c>
    </row>
    <row r="38" spans="1:16">
      <c r="A38" s="17"/>
      <c r="B38" s="17"/>
      <c r="C38" s="17"/>
      <c r="D38" s="17"/>
      <c r="E38" s="17"/>
      <c r="F38" s="17" t="s">
        <v>36</v>
      </c>
      <c r="G38" s="16">
        <f>STDEV(G35:G36)</f>
        <v>4.585914679378357</v>
      </c>
      <c r="H38" s="13"/>
      <c r="I38" s="15"/>
      <c r="J38" s="16">
        <f>STDEV(J35:J36)</f>
        <v>5.4607391383968045</v>
      </c>
      <c r="K38" s="17"/>
      <c r="L38" s="17"/>
      <c r="M38" s="17" t="s">
        <v>36</v>
      </c>
      <c r="N38" s="16">
        <f>STDEV(N35:N36)</f>
        <v>2.5278745753666745</v>
      </c>
      <c r="O38" s="16">
        <f>STDEV(O35:O36)</f>
        <v>8.0528273593599514E-2</v>
      </c>
      <c r="P38" s="16">
        <f>STDEV(P35:P36)</f>
        <v>2.6084028489602709</v>
      </c>
    </row>
    <row r="39" spans="1:16">
      <c r="A39" s="17"/>
      <c r="B39" s="17"/>
      <c r="C39" s="17"/>
      <c r="D39" s="17"/>
      <c r="E39" s="17"/>
      <c r="F39" s="17" t="s">
        <v>37</v>
      </c>
      <c r="G39" s="15">
        <v>2</v>
      </c>
      <c r="H39" s="13"/>
      <c r="I39" s="15"/>
      <c r="J39" s="15">
        <v>2</v>
      </c>
      <c r="K39" s="17"/>
      <c r="L39" s="17"/>
      <c r="M39" s="17" t="s">
        <v>37</v>
      </c>
      <c r="N39" s="15">
        <v>2</v>
      </c>
      <c r="O39" s="15">
        <v>2</v>
      </c>
      <c r="P39" s="15">
        <v>2</v>
      </c>
    </row>
    <row r="40" spans="1:16">
      <c r="A40" s="17"/>
      <c r="B40" s="17"/>
      <c r="C40" s="17"/>
      <c r="D40" s="17"/>
      <c r="E40" s="17"/>
      <c r="F40" s="17" t="s">
        <v>33</v>
      </c>
      <c r="G40" s="12">
        <f>G38/SQRT(2)</f>
        <v>3.2427313677313681</v>
      </c>
      <c r="H40" s="13"/>
      <c r="I40" s="15"/>
      <c r="J40" s="12">
        <f>J38/SQRT(2)</f>
        <v>3.8613256750511651</v>
      </c>
      <c r="K40" s="17"/>
      <c r="L40" s="17"/>
      <c r="M40" s="17" t="s">
        <v>33</v>
      </c>
      <c r="N40" s="12">
        <f>N38/SQRT(2)</f>
        <v>1.7874772542308397</v>
      </c>
      <c r="O40" s="12">
        <f>O38/SQRT(2)</f>
        <v>5.6942088335279799E-2</v>
      </c>
      <c r="P40" s="12">
        <f>P38/SQRT(2)</f>
        <v>1.8444193425661173</v>
      </c>
    </row>
    <row r="41" spans="1:16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>
      <c r="A44" s="11" t="s">
        <v>17</v>
      </c>
      <c r="B44" s="21" t="s">
        <v>6</v>
      </c>
      <c r="C44" s="21" t="s">
        <v>7</v>
      </c>
      <c r="D44" s="21" t="s">
        <v>4</v>
      </c>
      <c r="E44" s="22" t="s">
        <v>8</v>
      </c>
      <c r="F44" s="22" t="s">
        <v>22</v>
      </c>
      <c r="G44" s="23" t="s">
        <v>10</v>
      </c>
      <c r="H44" s="21"/>
      <c r="I44" s="23" t="s">
        <v>9</v>
      </c>
      <c r="J44" s="23" t="s">
        <v>20</v>
      </c>
      <c r="K44" s="17"/>
      <c r="L44" s="17"/>
      <c r="M44" s="17" t="s">
        <v>28</v>
      </c>
      <c r="N44" s="21" t="s">
        <v>21</v>
      </c>
      <c r="O44" s="21" t="s">
        <v>26</v>
      </c>
      <c r="P44" s="23" t="s">
        <v>27</v>
      </c>
    </row>
    <row r="45" spans="1:16">
      <c r="A45" s="18" t="s">
        <v>18</v>
      </c>
      <c r="B45" s="13">
        <v>11</v>
      </c>
      <c r="C45" s="13">
        <v>75</v>
      </c>
      <c r="D45" s="13">
        <v>36</v>
      </c>
      <c r="E45" s="13">
        <f>B45+D45</f>
        <v>47</v>
      </c>
      <c r="F45" s="13">
        <f>SUM(B45:D45)</f>
        <v>122</v>
      </c>
      <c r="G45" s="16">
        <f>(D45/E45)*100</f>
        <v>76.59574468085107</v>
      </c>
      <c r="H45" s="13"/>
      <c r="I45" s="15">
        <f>C45+D45</f>
        <v>111</v>
      </c>
      <c r="J45" s="16">
        <f>(D45/I45)*100</f>
        <v>32.432432432432435</v>
      </c>
      <c r="K45" s="17"/>
      <c r="L45" s="17"/>
      <c r="M45" s="17"/>
      <c r="N45" s="24">
        <f>(B45/F45)*100</f>
        <v>9.0163934426229506</v>
      </c>
      <c r="O45" s="24">
        <f>(C45/F45)*100</f>
        <v>61.475409836065573</v>
      </c>
      <c r="P45" s="24">
        <f>(D45/F45)*100</f>
        <v>29.508196721311474</v>
      </c>
    </row>
    <row r="46" spans="1:16">
      <c r="A46" s="18"/>
      <c r="B46" s="13">
        <v>24</v>
      </c>
      <c r="C46" s="13">
        <v>91</v>
      </c>
      <c r="D46" s="13">
        <v>29</v>
      </c>
      <c r="E46" s="13">
        <f t="shared" ref="E46:E47" si="10">B46+D46</f>
        <v>53</v>
      </c>
      <c r="F46" s="13">
        <f>SUM(B46:D46)</f>
        <v>144</v>
      </c>
      <c r="G46" s="16">
        <f>(D46/E46)*100</f>
        <v>54.716981132075468</v>
      </c>
      <c r="H46" s="13"/>
      <c r="I46" s="15">
        <f t="shared" ref="I46:I47" si="11">C46+D46</f>
        <v>120</v>
      </c>
      <c r="J46" s="16">
        <f>(D46/I46)*100</f>
        <v>24.166666666666668</v>
      </c>
      <c r="K46" s="17"/>
      <c r="L46" s="17"/>
      <c r="M46" s="17"/>
      <c r="N46" s="24">
        <f>(B46/F46)*100</f>
        <v>16.666666666666664</v>
      </c>
      <c r="O46" s="24">
        <f>(C46/F46)*100</f>
        <v>63.194444444444443</v>
      </c>
      <c r="P46" s="24">
        <f>(D46/F46)*100</f>
        <v>20.138888888888889</v>
      </c>
    </row>
    <row r="47" spans="1:16">
      <c r="A47" s="18"/>
      <c r="B47" s="13">
        <v>24</v>
      </c>
      <c r="C47" s="13">
        <v>62</v>
      </c>
      <c r="D47" s="13">
        <v>37</v>
      </c>
      <c r="E47" s="13">
        <f t="shared" si="10"/>
        <v>61</v>
      </c>
      <c r="F47" s="13">
        <f>SUM(B47:D47)</f>
        <v>123</v>
      </c>
      <c r="G47" s="16">
        <f>(D47/E47)*100</f>
        <v>60.655737704918032</v>
      </c>
      <c r="H47" s="13"/>
      <c r="I47" s="15">
        <f t="shared" si="11"/>
        <v>99</v>
      </c>
      <c r="J47" s="16">
        <f>(D47/I47)*100</f>
        <v>37.373737373737377</v>
      </c>
      <c r="K47" s="17"/>
      <c r="L47" s="17"/>
      <c r="M47" s="17"/>
      <c r="N47" s="24">
        <f>(B47/F47)*100</f>
        <v>19.512195121951219</v>
      </c>
      <c r="O47" s="24">
        <f>(C47/F47)*100</f>
        <v>50.40650406504065</v>
      </c>
      <c r="P47" s="24">
        <f>(D47/F47)*100</f>
        <v>30.081300813008134</v>
      </c>
    </row>
    <row r="48" spans="1:16">
      <c r="A48" s="18"/>
      <c r="B48" s="13"/>
      <c r="C48" s="13"/>
      <c r="D48" s="13"/>
      <c r="E48" s="13"/>
      <c r="F48" s="13"/>
      <c r="G48" s="16">
        <f>AVERAGE(G45:G47)</f>
        <v>63.98948783928153</v>
      </c>
      <c r="H48" s="13"/>
      <c r="I48" s="15"/>
      <c r="J48" s="16">
        <f>AVERAGE(J45:J47)</f>
        <v>31.324278824278831</v>
      </c>
      <c r="K48" s="17"/>
      <c r="L48" s="17"/>
      <c r="M48" s="17"/>
      <c r="N48" s="16">
        <f>AVERAGE(N45:N47)</f>
        <v>15.065085077080278</v>
      </c>
      <c r="O48" s="16">
        <f>AVERAGE(O45:O47)</f>
        <v>58.358786115183555</v>
      </c>
      <c r="P48" s="16">
        <f>AVERAGE(P45:P47)</f>
        <v>26.576128807736165</v>
      </c>
    </row>
    <row r="49" spans="1:16">
      <c r="A49" s="18" t="s">
        <v>19</v>
      </c>
      <c r="B49" s="13">
        <v>11</v>
      </c>
      <c r="C49" s="13">
        <v>81</v>
      </c>
      <c r="D49" s="13">
        <v>11</v>
      </c>
      <c r="E49" s="13">
        <f t="shared" ref="E49:E50" si="12">B49+D49</f>
        <v>22</v>
      </c>
      <c r="F49" s="13">
        <f>SUM(B49:D49)</f>
        <v>103</v>
      </c>
      <c r="G49" s="16">
        <f>(D49/E49)*100</f>
        <v>50</v>
      </c>
      <c r="H49" s="13"/>
      <c r="I49" s="15">
        <f>C49+D49</f>
        <v>92</v>
      </c>
      <c r="J49" s="16">
        <f>(D49/I49)*100</f>
        <v>11.956521739130435</v>
      </c>
      <c r="K49" s="17"/>
      <c r="L49" s="17"/>
      <c r="M49" s="17"/>
      <c r="N49" s="24">
        <f>(B49/F49)*100</f>
        <v>10.679611650485436</v>
      </c>
      <c r="O49" s="24">
        <f t="shared" ref="O49:O50" si="13">(C49/F49)*100</f>
        <v>78.640776699029118</v>
      </c>
      <c r="P49" s="24">
        <f t="shared" ref="P49:P50" si="14">(D49/F49)*100</f>
        <v>10.679611650485436</v>
      </c>
    </row>
    <row r="50" spans="1:16">
      <c r="A50" s="18"/>
      <c r="B50" s="13">
        <v>13</v>
      </c>
      <c r="C50" s="13">
        <v>67</v>
      </c>
      <c r="D50" s="13">
        <v>26</v>
      </c>
      <c r="E50" s="13">
        <f t="shared" si="12"/>
        <v>39</v>
      </c>
      <c r="F50" s="13">
        <f>SUM(B50:D50)</f>
        <v>106</v>
      </c>
      <c r="G50" s="16">
        <f>(D50/E50)*100</f>
        <v>66.666666666666657</v>
      </c>
      <c r="H50" s="13"/>
      <c r="I50" s="15">
        <f>C50+D50</f>
        <v>93</v>
      </c>
      <c r="J50" s="16">
        <f>(D50/I50)*100</f>
        <v>27.956989247311824</v>
      </c>
      <c r="K50" s="17"/>
      <c r="L50" s="17"/>
      <c r="M50" s="17"/>
      <c r="N50" s="24">
        <f t="shared" ref="N50" si="15">(B50/F50)*100</f>
        <v>12.264150943396226</v>
      </c>
      <c r="O50" s="24">
        <f t="shared" si="13"/>
        <v>63.20754716981132</v>
      </c>
      <c r="P50" s="24">
        <f t="shared" si="14"/>
        <v>24.528301886792452</v>
      </c>
    </row>
    <row r="51" spans="1:16">
      <c r="A51" s="17"/>
      <c r="B51" s="15"/>
      <c r="C51" s="15"/>
      <c r="D51" s="15"/>
      <c r="E51" s="15"/>
      <c r="F51" s="13"/>
      <c r="G51" s="15">
        <f>AVERAGE(G49:G50)</f>
        <v>58.333333333333329</v>
      </c>
      <c r="H51" s="13"/>
      <c r="I51" s="16"/>
      <c r="J51" s="16">
        <f>AVERAGE(J49:J50)</f>
        <v>19.956755493221131</v>
      </c>
      <c r="K51" s="17"/>
      <c r="L51" s="17"/>
      <c r="M51" s="17"/>
      <c r="N51" s="16">
        <f>AVERAGE(N49:N50)</f>
        <v>11.471881296940831</v>
      </c>
      <c r="O51" s="16">
        <f>AVERAGE(O49:O50)</f>
        <v>70.924161934420226</v>
      </c>
      <c r="P51" s="16">
        <f>AVERAGE(P49:P50)</f>
        <v>17.603956768638945</v>
      </c>
    </row>
    <row r="52" spans="1:16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>
      <c r="A53" s="17"/>
      <c r="B53" s="17">
        <f>SUM(B45:B50)</f>
        <v>83</v>
      </c>
      <c r="C53" s="17"/>
      <c r="D53" s="17"/>
      <c r="E53" s="13">
        <f>SUM(E45:E47,E49:E50)</f>
        <v>222</v>
      </c>
      <c r="F53" s="13">
        <f>SUM(F45:F47,F49:F50)</f>
        <v>598</v>
      </c>
      <c r="G53" s="17"/>
      <c r="H53" s="17"/>
      <c r="I53" s="17"/>
      <c r="J53" s="17"/>
      <c r="K53" s="17"/>
      <c r="L53" s="17"/>
      <c r="M53" s="17"/>
      <c r="N53" s="16"/>
      <c r="O53" s="16"/>
      <c r="P53" s="16"/>
    </row>
    <row r="54" spans="1:16">
      <c r="A54" s="18" t="s">
        <v>5</v>
      </c>
      <c r="B54" s="17"/>
      <c r="C54" s="17"/>
      <c r="D54" s="17"/>
      <c r="E54" s="17"/>
      <c r="F54" s="17" t="s">
        <v>41</v>
      </c>
      <c r="G54" s="12">
        <f>(G48+G51)/2</f>
        <v>61.161410586307426</v>
      </c>
      <c r="H54" s="13"/>
      <c r="I54" s="12"/>
      <c r="J54" s="12">
        <f>(J48+J51)/2</f>
        <v>25.640517158749979</v>
      </c>
      <c r="K54" s="17"/>
      <c r="L54" s="17"/>
      <c r="M54" s="17"/>
      <c r="N54" s="17"/>
      <c r="O54" s="17"/>
      <c r="P54" s="17"/>
    </row>
    <row r="55" spans="1:16">
      <c r="A55" s="17"/>
      <c r="B55" s="17"/>
      <c r="C55" s="17"/>
      <c r="D55" s="17"/>
      <c r="E55" s="17"/>
      <c r="F55" s="13" t="s">
        <v>38</v>
      </c>
      <c r="G55" s="12">
        <f>G48</f>
        <v>63.98948783928153</v>
      </c>
      <c r="H55" s="13"/>
      <c r="I55" s="14">
        <f>SUM(I45:I50)</f>
        <v>515</v>
      </c>
      <c r="J55" s="12">
        <f>J48</f>
        <v>31.324278824278831</v>
      </c>
      <c r="K55" s="17"/>
      <c r="L55" s="17"/>
      <c r="M55" s="17" t="s">
        <v>25</v>
      </c>
      <c r="N55" s="17"/>
      <c r="O55" s="17"/>
      <c r="P55" s="17"/>
    </row>
    <row r="56" spans="1:16">
      <c r="A56" s="17"/>
      <c r="B56" s="17"/>
      <c r="C56" s="17"/>
      <c r="D56" s="17"/>
      <c r="E56" s="17"/>
      <c r="F56" s="17" t="s">
        <v>39</v>
      </c>
      <c r="G56" s="12">
        <f>G51</f>
        <v>58.333333333333329</v>
      </c>
      <c r="H56" s="13"/>
      <c r="I56" s="12"/>
      <c r="J56" s="12">
        <f>J51</f>
        <v>19.956755493221131</v>
      </c>
      <c r="K56" s="17"/>
      <c r="L56" s="17"/>
      <c r="M56" s="13" t="s">
        <v>38</v>
      </c>
      <c r="N56" s="24">
        <v>15.065085077080278</v>
      </c>
      <c r="O56" s="24">
        <v>58.358786115183555</v>
      </c>
      <c r="P56" s="24">
        <v>26.576128807736165</v>
      </c>
    </row>
    <row r="57" spans="1:16">
      <c r="A57" s="17"/>
      <c r="B57" s="17"/>
      <c r="C57" s="17"/>
      <c r="D57" s="17"/>
      <c r="E57" s="17"/>
      <c r="F57" s="17" t="s">
        <v>35</v>
      </c>
      <c r="G57" s="16">
        <f>AVERAGE(G55:G56)</f>
        <v>61.161410586307426</v>
      </c>
      <c r="H57" s="13"/>
      <c r="I57" s="16"/>
      <c r="J57" s="16">
        <f>AVERAGE(J55:J56)</f>
        <v>25.640517158749979</v>
      </c>
      <c r="K57" s="17"/>
      <c r="L57" s="17"/>
      <c r="M57" s="17" t="s">
        <v>39</v>
      </c>
      <c r="N57" s="24">
        <v>11.471881296940831</v>
      </c>
      <c r="O57" s="24">
        <v>70.924161934420226</v>
      </c>
      <c r="P57" s="24">
        <v>17.603956768638945</v>
      </c>
    </row>
    <row r="58" spans="1:16">
      <c r="A58" s="17"/>
      <c r="B58" s="17"/>
      <c r="C58" s="17"/>
      <c r="D58" s="17"/>
      <c r="E58" s="17"/>
      <c r="F58" s="17" t="s">
        <v>36</v>
      </c>
      <c r="G58" s="16">
        <f>STDEV(G55:G56)</f>
        <v>3.99950520659482</v>
      </c>
      <c r="H58" s="13"/>
      <c r="I58" s="16"/>
      <c r="J58" s="16">
        <f>STDEV(J55:J56)</f>
        <v>8.0380528326871996</v>
      </c>
      <c r="K58" s="17"/>
      <c r="L58" s="17"/>
      <c r="M58" s="17" t="s">
        <v>35</v>
      </c>
      <c r="N58" s="16">
        <f>AVERAGE(N56:N57)</f>
        <v>13.268483187010554</v>
      </c>
      <c r="O58" s="16">
        <f>AVERAGE(O56:O57)</f>
        <v>64.641474024801894</v>
      </c>
      <c r="P58" s="16">
        <f>AVERAGE(P56:P57)</f>
        <v>22.090042788187553</v>
      </c>
    </row>
    <row r="59" spans="1:16">
      <c r="A59" s="17"/>
      <c r="B59" s="17"/>
      <c r="C59" s="17"/>
      <c r="D59" s="17"/>
      <c r="E59" s="17"/>
      <c r="F59" s="17" t="s">
        <v>37</v>
      </c>
      <c r="G59" s="15">
        <v>2</v>
      </c>
      <c r="H59" s="13"/>
      <c r="I59" s="15"/>
      <c r="J59" s="15">
        <v>2</v>
      </c>
      <c r="K59" s="17"/>
      <c r="L59" s="17"/>
      <c r="M59" s="17" t="s">
        <v>36</v>
      </c>
      <c r="N59" s="16">
        <f>STDEV(N56:N57)</f>
        <v>2.5407787591217357</v>
      </c>
      <c r="O59" s="16">
        <f>STDEV(O56:O57)</f>
        <v>8.8850624499397188</v>
      </c>
      <c r="P59" s="16">
        <f>STDEV(P56:P57)</f>
        <v>6.344283690817992</v>
      </c>
    </row>
    <row r="60" spans="1:16">
      <c r="A60" s="17"/>
      <c r="B60" s="17"/>
      <c r="C60" s="17"/>
      <c r="D60" s="17"/>
      <c r="E60" s="17"/>
      <c r="F60" s="17" t="s">
        <v>33</v>
      </c>
      <c r="G60" s="12">
        <f>G58/SQRT(2)</f>
        <v>2.8280772529741007</v>
      </c>
      <c r="H60" s="13"/>
      <c r="I60" s="12"/>
      <c r="J60" s="12">
        <f>J58/SQRT(2)</f>
        <v>5.6837616655288556</v>
      </c>
      <c r="K60" s="17"/>
      <c r="L60" s="17"/>
      <c r="M60" s="17" t="s">
        <v>37</v>
      </c>
      <c r="N60" s="15">
        <v>2</v>
      </c>
      <c r="O60" s="15">
        <v>2</v>
      </c>
      <c r="P60" s="15">
        <v>2</v>
      </c>
    </row>
    <row r="61" spans="1:16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 t="s">
        <v>33</v>
      </c>
      <c r="N61" s="12">
        <f>N59/SQRT(2)</f>
        <v>1.7966018900697207</v>
      </c>
      <c r="O61" s="12">
        <f>O59/SQRT(2)</f>
        <v>6.2826879096183346</v>
      </c>
      <c r="P61" s="12">
        <f>P59/SQRT(2)</f>
        <v>4.4860860195486199</v>
      </c>
    </row>
    <row r="62" spans="1:16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4" spans="1:16">
      <c r="G64" s="33" t="s">
        <v>42</v>
      </c>
      <c r="H64" s="33"/>
      <c r="J64" s="33" t="s">
        <v>43</v>
      </c>
      <c r="K64" s="33"/>
      <c r="N64" s="33" t="s">
        <v>45</v>
      </c>
      <c r="O64" s="33"/>
      <c r="P64" s="33"/>
    </row>
    <row r="66" spans="5:21">
      <c r="F66" s="10" t="s">
        <v>29</v>
      </c>
      <c r="G66" s="8" t="s">
        <v>30</v>
      </c>
      <c r="H66" s="8" t="s">
        <v>31</v>
      </c>
      <c r="I66" s="10" t="s">
        <v>29</v>
      </c>
      <c r="J66" s="8" t="s">
        <v>4</v>
      </c>
      <c r="K66" s="8" t="s">
        <v>32</v>
      </c>
      <c r="M66" s="10" t="s">
        <v>29</v>
      </c>
      <c r="N66" s="1" t="s">
        <v>21</v>
      </c>
      <c r="O66" s="8" t="s">
        <v>27</v>
      </c>
      <c r="P66" s="1" t="s">
        <v>26</v>
      </c>
      <c r="R66" s="10" t="s">
        <v>33</v>
      </c>
      <c r="S66" s="1" t="s">
        <v>21</v>
      </c>
      <c r="T66" s="8" t="s">
        <v>27</v>
      </c>
      <c r="U66" s="1" t="s">
        <v>26</v>
      </c>
    </row>
    <row r="67" spans="5:21">
      <c r="E67" t="s">
        <v>44</v>
      </c>
      <c r="F67" t="s">
        <v>23</v>
      </c>
      <c r="G67" s="9">
        <v>54.431462424409823</v>
      </c>
      <c r="H67" s="9">
        <f>100-G67</f>
        <v>45.568537575590177</v>
      </c>
      <c r="I67" s="9"/>
      <c r="J67" s="9">
        <v>64.738363334367762</v>
      </c>
      <c r="K67" s="9">
        <f t="shared" ref="K67:K69" si="16">100-J67</f>
        <v>35.261636665632238</v>
      </c>
      <c r="M67" t="s">
        <v>23</v>
      </c>
      <c r="N67" s="5">
        <v>35.332354841161269</v>
      </c>
      <c r="O67" s="5">
        <v>42.080483356133144</v>
      </c>
      <c r="P67" s="5">
        <v>22.58716180270558</v>
      </c>
      <c r="S67" s="9">
        <v>0.22206072351421111</v>
      </c>
      <c r="T67" s="9">
        <v>1.5469676242590076</v>
      </c>
      <c r="U67" s="9">
        <v>1.3249069007447944</v>
      </c>
    </row>
    <row r="68" spans="5:21">
      <c r="F68" t="s">
        <v>24</v>
      </c>
      <c r="G68" s="9">
        <v>4.1436322686322686</v>
      </c>
      <c r="H68" s="9">
        <f>100-G68</f>
        <v>95.856367731367726</v>
      </c>
      <c r="I68" s="9"/>
      <c r="J68" s="9">
        <v>5.0958935762857331</v>
      </c>
      <c r="K68" s="9">
        <f t="shared" si="16"/>
        <v>94.904106423714268</v>
      </c>
      <c r="M68" t="s">
        <v>24</v>
      </c>
      <c r="N68" s="5">
        <v>54.68592054555775</v>
      </c>
      <c r="O68" s="5">
        <v>2.3735198716666468</v>
      </c>
      <c r="P68" s="5">
        <v>42.940559582775606</v>
      </c>
      <c r="S68" s="9">
        <v>1.7874772542308397</v>
      </c>
      <c r="T68" s="9">
        <v>1.8444193425661173</v>
      </c>
      <c r="U68" s="9">
        <v>5.6942088335279799E-2</v>
      </c>
    </row>
    <row r="69" spans="5:21">
      <c r="F69" t="s">
        <v>25</v>
      </c>
      <c r="G69" s="9">
        <v>61.161410586307426</v>
      </c>
      <c r="H69" s="9">
        <f t="shared" ref="H69" si="17">100-G69</f>
        <v>38.838589413692574</v>
      </c>
      <c r="I69" s="9"/>
      <c r="J69" s="9">
        <v>25.640517158749979</v>
      </c>
      <c r="K69" s="9">
        <f t="shared" si="16"/>
        <v>74.359482841250014</v>
      </c>
      <c r="M69" t="s">
        <v>25</v>
      </c>
      <c r="N69" s="5">
        <v>13.268483187010554</v>
      </c>
      <c r="O69" s="5">
        <v>22.090042788187553</v>
      </c>
      <c r="P69" s="5">
        <v>64.641474024801894</v>
      </c>
      <c r="S69" s="9">
        <v>1.7966018900697207</v>
      </c>
      <c r="T69" s="9">
        <v>4.4860860195486199</v>
      </c>
      <c r="U69" s="9">
        <v>6.2826879096183346</v>
      </c>
    </row>
  </sheetData>
  <mergeCells count="3">
    <mergeCell ref="G64:H64"/>
    <mergeCell ref="J64:K64"/>
    <mergeCell ref="N64:P64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ctx</vt:lpstr>
      <vt:lpstr>P15_TBR1</vt:lpstr>
      <vt:lpstr>4w_TBR1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Yamagata</cp:lastModifiedBy>
  <dcterms:created xsi:type="dcterms:W3CDTF">2020-10-08T02:18:17Z</dcterms:created>
  <dcterms:modified xsi:type="dcterms:W3CDTF">2023-03-16T12:57:31Z</dcterms:modified>
</cp:coreProperties>
</file>