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AT32-DISK/1AGFP_IHC_定量data/source_data_files_for _eLife/"/>
    </mc:Choice>
  </mc:AlternateContent>
  <xr:revisionPtr revIDLastSave="0" documentId="13_ncr:1_{000DCBBF-49B0-D449-B6C9-7A902AA36931}" xr6:coauthVersionLast="36" xr6:coauthVersionMax="36" xr10:uidLastSave="{00000000-0000-0000-0000-000000000000}"/>
  <bookViews>
    <workbookView xWindow="5340" yWindow="660" windowWidth="42560" windowHeight="26520" activeTab="4" xr2:uid="{10A7289C-F09F-854F-B8C3-E67EDF914191}"/>
  </bookViews>
  <sheets>
    <sheet name="1R1" sheetId="1" r:id="rId1"/>
    <sheet name="4R1" sheetId="2" r:id="rId2"/>
    <sheet name="6R" sheetId="4" r:id="rId3"/>
    <sheet name="Total" sheetId="6" r:id="rId4"/>
    <sheet name="in_TBR1,in_1A" sheetId="8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2" l="1"/>
  <c r="W21" i="2"/>
  <c r="AA31" i="2"/>
  <c r="Z31" i="2"/>
  <c r="Z11" i="2"/>
  <c r="Z6" i="2"/>
  <c r="O6" i="2"/>
  <c r="Q6" i="8" l="1"/>
  <c r="R6" i="8"/>
  <c r="S6" i="8"/>
  <c r="T6" i="8"/>
  <c r="Q12" i="8"/>
  <c r="R12" i="8"/>
  <c r="S12" i="8"/>
  <c r="T12" i="8"/>
  <c r="Q19" i="8"/>
  <c r="R19" i="8"/>
  <c r="S19" i="8"/>
  <c r="T19" i="8"/>
  <c r="Q25" i="8"/>
  <c r="R25" i="8"/>
  <c r="S25" i="8"/>
  <c r="T25" i="8"/>
  <c r="Q32" i="8"/>
  <c r="R32" i="8"/>
  <c r="S32" i="8"/>
  <c r="T32" i="8"/>
  <c r="Q38" i="8"/>
  <c r="R38" i="8"/>
  <c r="S38" i="8"/>
  <c r="T38" i="8"/>
  <c r="B49" i="8"/>
  <c r="C49" i="8"/>
  <c r="D49" i="8"/>
  <c r="H49" i="8"/>
  <c r="J49" i="8" s="1"/>
  <c r="I49" i="8"/>
  <c r="B50" i="8"/>
  <c r="B52" i="8" s="1"/>
  <c r="C50" i="8"/>
  <c r="C52" i="8" s="1"/>
  <c r="H50" i="8"/>
  <c r="I50" i="8"/>
  <c r="Z50" i="8"/>
  <c r="AE50" i="8"/>
  <c r="H52" i="8"/>
  <c r="I52" i="8"/>
  <c r="Z57" i="8"/>
  <c r="AE57" i="8"/>
  <c r="D59" i="8"/>
  <c r="H59" i="8"/>
  <c r="J59" i="8" s="1"/>
  <c r="I59" i="8"/>
  <c r="B60" i="8"/>
  <c r="C60" i="8"/>
  <c r="H60" i="8"/>
  <c r="I60" i="8"/>
  <c r="B62" i="8"/>
  <c r="C62" i="8"/>
  <c r="H62" i="8"/>
  <c r="I62" i="8"/>
  <c r="Z64" i="8"/>
  <c r="AE64" i="8"/>
  <c r="Z66" i="8"/>
  <c r="AE66" i="8"/>
  <c r="D69" i="8"/>
  <c r="H69" i="8"/>
  <c r="I69" i="8"/>
  <c r="J69" i="8"/>
  <c r="B70" i="8"/>
  <c r="C70" i="8"/>
  <c r="H70" i="8"/>
  <c r="H72" i="8" s="1"/>
  <c r="I70" i="8"/>
  <c r="I72" i="8" s="1"/>
  <c r="B72" i="8"/>
  <c r="C72" i="8"/>
  <c r="K25" i="4" l="1"/>
  <c r="K24" i="4"/>
  <c r="K23" i="4"/>
  <c r="K26" i="4" s="1"/>
  <c r="K15" i="4"/>
  <c r="K14" i="4"/>
  <c r="K13" i="4"/>
  <c r="K16" i="4" s="1"/>
  <c r="K3" i="4"/>
  <c r="K6" i="4"/>
  <c r="K5" i="4"/>
  <c r="K4" i="4"/>
  <c r="K26" i="2"/>
  <c r="K25" i="2"/>
  <c r="K24" i="2"/>
  <c r="K23" i="2"/>
  <c r="K15" i="2"/>
  <c r="K14" i="2"/>
  <c r="K13" i="2"/>
  <c r="K16" i="2" s="1"/>
  <c r="K3" i="2"/>
  <c r="K5" i="2"/>
  <c r="K4" i="2"/>
  <c r="K6" i="2"/>
  <c r="K26" i="1"/>
  <c r="K16" i="1"/>
  <c r="K6" i="1"/>
  <c r="O6" i="1"/>
  <c r="K25" i="1"/>
  <c r="K24" i="1"/>
  <c r="K23" i="1"/>
  <c r="K15" i="1"/>
  <c r="K14" i="1"/>
  <c r="K13" i="1"/>
  <c r="K5" i="1"/>
  <c r="K4" i="1"/>
  <c r="K3" i="1"/>
  <c r="W25" i="6" l="1"/>
  <c r="W24" i="6"/>
  <c r="W23" i="6"/>
  <c r="W18" i="6"/>
  <c r="W17" i="6"/>
  <c r="W16" i="6"/>
  <c r="W10" i="6"/>
  <c r="W11" i="6" s="1"/>
  <c r="W9" i="6"/>
  <c r="P25" i="6"/>
  <c r="P24" i="6"/>
  <c r="P23" i="6"/>
  <c r="P17" i="6"/>
  <c r="P18" i="6" s="1"/>
  <c r="P16" i="6"/>
  <c r="P11" i="6"/>
  <c r="P10" i="6"/>
  <c r="P9" i="6"/>
  <c r="W22" i="6"/>
  <c r="W21" i="6"/>
  <c r="W20" i="6"/>
  <c r="W15" i="6"/>
  <c r="W14" i="6"/>
  <c r="W13" i="6"/>
  <c r="W8" i="6"/>
  <c r="W7" i="6"/>
  <c r="W6" i="6"/>
  <c r="P6" i="6"/>
  <c r="P22" i="6"/>
  <c r="P21" i="6"/>
  <c r="P20" i="6"/>
  <c r="P15" i="6"/>
  <c r="P14" i="6"/>
  <c r="P13" i="6"/>
  <c r="P8" i="6"/>
  <c r="P7" i="6"/>
  <c r="M6" i="6"/>
  <c r="T9" i="6" l="1"/>
  <c r="M23" i="6"/>
  <c r="M9" i="6"/>
  <c r="M13" i="6"/>
  <c r="M17" i="6" s="1"/>
  <c r="M18" i="6" s="1"/>
  <c r="T22" i="6"/>
  <c r="M22" i="6"/>
  <c r="T21" i="6"/>
  <c r="M21" i="6"/>
  <c r="T20" i="6"/>
  <c r="T24" i="6" s="1"/>
  <c r="T25" i="6" s="1"/>
  <c r="M20" i="6"/>
  <c r="M24" i="6" s="1"/>
  <c r="M25" i="6" s="1"/>
  <c r="T15" i="6"/>
  <c r="M15" i="6"/>
  <c r="T14" i="6"/>
  <c r="M14" i="6"/>
  <c r="T13" i="6"/>
  <c r="T17" i="6" s="1"/>
  <c r="T18" i="6" s="1"/>
  <c r="T8" i="6"/>
  <c r="T7" i="6"/>
  <c r="T6" i="6"/>
  <c r="T10" i="6" s="1"/>
  <c r="T11" i="6" s="1"/>
  <c r="M8" i="6"/>
  <c r="M7" i="6"/>
  <c r="M10" i="6"/>
  <c r="M11" i="6" s="1"/>
  <c r="M16" i="6" l="1"/>
  <c r="T23" i="6"/>
  <c r="T16" i="6"/>
  <c r="AD51" i="4"/>
  <c r="X51" i="4"/>
  <c r="V51" i="4"/>
  <c r="AC49" i="4"/>
  <c r="W49" i="4"/>
  <c r="AD48" i="4"/>
  <c r="AB48" i="4"/>
  <c r="X48" i="4"/>
  <c r="AD47" i="4"/>
  <c r="AB47" i="4"/>
  <c r="X47" i="4"/>
  <c r="AD46" i="4"/>
  <c r="AB46" i="4"/>
  <c r="X46" i="4"/>
  <c r="AC44" i="4"/>
  <c r="W44" i="4"/>
  <c r="AD43" i="4"/>
  <c r="AB43" i="4"/>
  <c r="X43" i="4"/>
  <c r="AD42" i="4"/>
  <c r="AB42" i="4"/>
  <c r="X42" i="4"/>
  <c r="AD41" i="4"/>
  <c r="AB41" i="4"/>
  <c r="X41" i="4"/>
  <c r="AC39" i="4"/>
  <c r="W39" i="4"/>
  <c r="AD38" i="4"/>
  <c r="AB38" i="4"/>
  <c r="X38" i="4"/>
  <c r="AD37" i="4"/>
  <c r="AB37" i="4"/>
  <c r="X37" i="4"/>
  <c r="AD36" i="4"/>
  <c r="AB36" i="4"/>
  <c r="X36" i="4"/>
  <c r="AC49" i="1"/>
  <c r="W51" i="1"/>
  <c r="W51" i="2"/>
  <c r="AD51" i="2"/>
  <c r="X51" i="2"/>
  <c r="V51" i="2"/>
  <c r="AC49" i="2"/>
  <c r="W49" i="2"/>
  <c r="AD48" i="2"/>
  <c r="AB48" i="2"/>
  <c r="X48" i="2"/>
  <c r="AD47" i="2"/>
  <c r="AB47" i="2"/>
  <c r="X47" i="2"/>
  <c r="AD46" i="2"/>
  <c r="AB46" i="2"/>
  <c r="X46" i="2"/>
  <c r="AC44" i="2"/>
  <c r="W44" i="2"/>
  <c r="AD43" i="2"/>
  <c r="AB43" i="2"/>
  <c r="X43" i="2"/>
  <c r="AD42" i="2"/>
  <c r="AB42" i="2"/>
  <c r="X42" i="2"/>
  <c r="AD41" i="2"/>
  <c r="AB41" i="2"/>
  <c r="X41" i="2"/>
  <c r="AC39" i="2"/>
  <c r="W39" i="2"/>
  <c r="AD38" i="2"/>
  <c r="AB38" i="2"/>
  <c r="X38" i="2"/>
  <c r="AD37" i="2"/>
  <c r="AB37" i="2"/>
  <c r="X37" i="2"/>
  <c r="AD36" i="2"/>
  <c r="AB36" i="2"/>
  <c r="X36" i="2"/>
  <c r="W51" i="4" l="1"/>
  <c r="I22" i="6"/>
  <c r="I15" i="6"/>
  <c r="I8" i="6"/>
  <c r="J39" i="4"/>
  <c r="J44" i="4"/>
  <c r="J49" i="4"/>
  <c r="J50" i="4"/>
  <c r="J50" i="2"/>
  <c r="J49" i="2"/>
  <c r="J44" i="2"/>
  <c r="J39" i="2"/>
  <c r="J36" i="2"/>
  <c r="J37" i="2"/>
  <c r="J38" i="2"/>
  <c r="J41" i="2"/>
  <c r="J42" i="2"/>
  <c r="J43" i="2"/>
  <c r="J46" i="2"/>
  <c r="J47" i="2"/>
  <c r="J48" i="2"/>
  <c r="J50" i="1"/>
  <c r="J49" i="1"/>
  <c r="J44" i="1"/>
  <c r="J39" i="1"/>
  <c r="AC44" i="1" l="1"/>
  <c r="AC39" i="1"/>
  <c r="W39" i="1"/>
  <c r="AD51" i="1"/>
  <c r="AD48" i="1"/>
  <c r="AD47" i="1"/>
  <c r="AD46" i="1"/>
  <c r="AD43" i="1"/>
  <c r="AD42" i="1"/>
  <c r="AD41" i="1"/>
  <c r="AD38" i="1"/>
  <c r="AD37" i="1"/>
  <c r="AD36" i="1"/>
  <c r="AB48" i="1"/>
  <c r="AB47" i="1"/>
  <c r="AB46" i="1"/>
  <c r="AB43" i="1"/>
  <c r="AB42" i="1"/>
  <c r="AB41" i="1"/>
  <c r="AB38" i="1"/>
  <c r="AB37" i="1"/>
  <c r="AB36" i="1"/>
  <c r="E8" i="1"/>
  <c r="W49" i="1"/>
  <c r="W44" i="1"/>
  <c r="X51" i="1"/>
  <c r="X48" i="1"/>
  <c r="X47" i="1"/>
  <c r="X46" i="1"/>
  <c r="X43" i="1"/>
  <c r="X42" i="1"/>
  <c r="X41" i="1"/>
  <c r="X38" i="1"/>
  <c r="X37" i="1"/>
  <c r="X36" i="1"/>
  <c r="V51" i="1" l="1"/>
  <c r="F10" i="6"/>
  <c r="F11" i="6" s="1"/>
  <c r="F9" i="6"/>
  <c r="E10" i="6"/>
  <c r="E11" i="6" s="1"/>
  <c r="E9" i="6"/>
  <c r="D10" i="6"/>
  <c r="D11" i="6" s="1"/>
  <c r="D9" i="6"/>
  <c r="F17" i="6"/>
  <c r="F18" i="6" s="1"/>
  <c r="F16" i="6"/>
  <c r="E17" i="6"/>
  <c r="E18" i="6" s="1"/>
  <c r="E16" i="6"/>
  <c r="D17" i="6"/>
  <c r="D18" i="6" s="1"/>
  <c r="D16" i="6"/>
  <c r="F24" i="6"/>
  <c r="F25" i="6" s="1"/>
  <c r="F23" i="6"/>
  <c r="E24" i="6"/>
  <c r="E25" i="6" s="1"/>
  <c r="E23" i="6"/>
  <c r="D24" i="6"/>
  <c r="D25" i="6" s="1"/>
  <c r="D23" i="6"/>
  <c r="C10" i="6"/>
  <c r="C11" i="6" s="1"/>
  <c r="C9" i="6"/>
  <c r="C17" i="6"/>
  <c r="C18" i="6" s="1"/>
  <c r="C16" i="6"/>
  <c r="C24" i="6"/>
  <c r="C25" i="6" s="1"/>
  <c r="C23" i="6"/>
  <c r="I50" i="2"/>
  <c r="H50" i="2"/>
  <c r="G50" i="2"/>
  <c r="F50" i="2"/>
  <c r="O48" i="2"/>
  <c r="P47" i="2"/>
  <c r="Q46" i="2"/>
  <c r="R43" i="2"/>
  <c r="O42" i="2"/>
  <c r="P41" i="2"/>
  <c r="Q38" i="2"/>
  <c r="R37" i="2"/>
  <c r="F50" i="4"/>
  <c r="I50" i="4"/>
  <c r="H50" i="4"/>
  <c r="G50" i="4"/>
  <c r="I50" i="1"/>
  <c r="H50" i="1"/>
  <c r="G50" i="1"/>
  <c r="F50" i="1"/>
  <c r="J48" i="1"/>
  <c r="R48" i="1" s="1"/>
  <c r="J47" i="1"/>
  <c r="R47" i="1" s="1"/>
  <c r="J46" i="1"/>
  <c r="R46" i="1" s="1"/>
  <c r="J43" i="1"/>
  <c r="Q43" i="1" s="1"/>
  <c r="J42" i="1"/>
  <c r="R42" i="1" s="1"/>
  <c r="J41" i="1"/>
  <c r="R41" i="1" s="1"/>
  <c r="Q38" i="1"/>
  <c r="J38" i="1"/>
  <c r="R38" i="1" s="1"/>
  <c r="J37" i="1"/>
  <c r="Q37" i="1" s="1"/>
  <c r="J36" i="1"/>
  <c r="R36" i="1" s="1"/>
  <c r="R48" i="4"/>
  <c r="Q48" i="4"/>
  <c r="P48" i="4"/>
  <c r="R47" i="4"/>
  <c r="Q47" i="4"/>
  <c r="P47" i="4"/>
  <c r="R46" i="4"/>
  <c r="Q46" i="4"/>
  <c r="Q49" i="4" s="1"/>
  <c r="P46" i="4"/>
  <c r="O48" i="4"/>
  <c r="O47" i="4"/>
  <c r="O46" i="4"/>
  <c r="R49" i="4"/>
  <c r="O49" i="4"/>
  <c r="R43" i="4"/>
  <c r="Q43" i="4"/>
  <c r="P43" i="4"/>
  <c r="P44" i="4" s="1"/>
  <c r="R42" i="4"/>
  <c r="Q42" i="4"/>
  <c r="P42" i="4"/>
  <c r="R41" i="4"/>
  <c r="R44" i="4" s="1"/>
  <c r="Q41" i="4"/>
  <c r="P41" i="4"/>
  <c r="O43" i="4"/>
  <c r="O42" i="4"/>
  <c r="O41" i="4"/>
  <c r="O44" i="4"/>
  <c r="J48" i="4"/>
  <c r="J47" i="4"/>
  <c r="J46" i="4"/>
  <c r="J43" i="4"/>
  <c r="J42" i="4"/>
  <c r="J41" i="4"/>
  <c r="P38" i="4"/>
  <c r="O37" i="4"/>
  <c r="J38" i="4"/>
  <c r="Q38" i="4" s="1"/>
  <c r="J37" i="4"/>
  <c r="P37" i="4" s="1"/>
  <c r="J36" i="4"/>
  <c r="Q36" i="4" s="1"/>
  <c r="Q47" i="2" l="1"/>
  <c r="P43" i="2"/>
  <c r="O43" i="2"/>
  <c r="P42" i="2"/>
  <c r="P44" i="2" s="1"/>
  <c r="Q43" i="2"/>
  <c r="P48" i="2"/>
  <c r="Q48" i="2"/>
  <c r="Q49" i="2" s="1"/>
  <c r="Q42" i="2"/>
  <c r="Q41" i="2"/>
  <c r="O37" i="2"/>
  <c r="P37" i="2"/>
  <c r="P36" i="2"/>
  <c r="Q36" i="2"/>
  <c r="Q39" i="2" s="1"/>
  <c r="Q37" i="2"/>
  <c r="O38" i="2"/>
  <c r="O46" i="2"/>
  <c r="R38" i="2"/>
  <c r="R41" i="2"/>
  <c r="R36" i="2"/>
  <c r="R39" i="2" s="1"/>
  <c r="P38" i="2"/>
  <c r="O41" i="2"/>
  <c r="O44" i="2" s="1"/>
  <c r="R42" i="2"/>
  <c r="P46" i="2"/>
  <c r="O47" i="2"/>
  <c r="R48" i="2"/>
  <c r="R46" i="2"/>
  <c r="R47" i="2"/>
  <c r="O36" i="2"/>
  <c r="O46" i="1"/>
  <c r="P46" i="1"/>
  <c r="P47" i="1"/>
  <c r="O47" i="1"/>
  <c r="Q46" i="1"/>
  <c r="O38" i="1"/>
  <c r="O42" i="1"/>
  <c r="O41" i="1"/>
  <c r="O36" i="1"/>
  <c r="P38" i="1"/>
  <c r="P41" i="1"/>
  <c r="O48" i="1"/>
  <c r="O49" i="1" s="1"/>
  <c r="R49" i="1"/>
  <c r="P36" i="1"/>
  <c r="O37" i="1"/>
  <c r="Q41" i="1"/>
  <c r="P42" i="1"/>
  <c r="O43" i="1"/>
  <c r="Q47" i="1"/>
  <c r="Q49" i="1" s="1"/>
  <c r="P48" i="1"/>
  <c r="R43" i="1"/>
  <c r="R44" i="1" s="1"/>
  <c r="Q36" i="1"/>
  <c r="Q39" i="1" s="1"/>
  <c r="P37" i="1"/>
  <c r="Q42" i="1"/>
  <c r="P43" i="1"/>
  <c r="Q48" i="1"/>
  <c r="R37" i="1"/>
  <c r="R39" i="1" s="1"/>
  <c r="P49" i="4"/>
  <c r="Q44" i="4"/>
  <c r="R36" i="4"/>
  <c r="P36" i="4"/>
  <c r="P39" i="4" s="1"/>
  <c r="Q37" i="4"/>
  <c r="Q39" i="4" s="1"/>
  <c r="R37" i="4"/>
  <c r="O38" i="4"/>
  <c r="R38" i="4"/>
  <c r="O36" i="4"/>
  <c r="O39" i="4" s="1"/>
  <c r="O49" i="2" l="1"/>
  <c r="P49" i="2"/>
  <c r="Q44" i="2"/>
  <c r="O39" i="2"/>
  <c r="P39" i="2"/>
  <c r="R49" i="2"/>
  <c r="R44" i="2"/>
  <c r="P49" i="1"/>
  <c r="Q44" i="1"/>
  <c r="O44" i="1"/>
  <c r="O39" i="1"/>
  <c r="P44" i="1"/>
  <c r="P39" i="1"/>
  <c r="R39" i="4"/>
  <c r="Z3" i="1" l="1"/>
  <c r="N5" i="1" l="1"/>
  <c r="N10" i="1"/>
  <c r="N9" i="1"/>
  <c r="N8" i="1"/>
  <c r="N30" i="2"/>
  <c r="N29" i="2"/>
  <c r="N28" i="2"/>
  <c r="N31" i="2" s="1"/>
  <c r="N25" i="2"/>
  <c r="N24" i="2"/>
  <c r="N23" i="2"/>
  <c r="N26" i="2"/>
  <c r="N20" i="2"/>
  <c r="N19" i="2"/>
  <c r="N18" i="2"/>
  <c r="N15" i="2"/>
  <c r="N14" i="2"/>
  <c r="N13" i="2"/>
  <c r="N16" i="2" s="1"/>
  <c r="N10" i="2"/>
  <c r="N9" i="2"/>
  <c r="N8" i="2"/>
  <c r="N11" i="2" s="1"/>
  <c r="N5" i="2"/>
  <c r="N4" i="2"/>
  <c r="N3" i="2"/>
  <c r="N28" i="1"/>
  <c r="N31" i="1"/>
  <c r="N30" i="1"/>
  <c r="N29" i="1"/>
  <c r="N20" i="1"/>
  <c r="N19" i="1"/>
  <c r="N18" i="1"/>
  <c r="N15" i="1"/>
  <c r="N14" i="1"/>
  <c r="N13" i="1"/>
  <c r="N4" i="1"/>
  <c r="N3" i="1"/>
  <c r="O8" i="1"/>
  <c r="O16" i="1"/>
  <c r="AB3" i="2"/>
  <c r="AB31" i="2"/>
  <c r="AB30" i="2"/>
  <c r="AB29" i="2"/>
  <c r="AB28" i="2"/>
  <c r="AB26" i="2"/>
  <c r="AB25" i="2"/>
  <c r="AB24" i="2"/>
  <c r="AB23" i="2"/>
  <c r="AB21" i="2"/>
  <c r="AB20" i="2"/>
  <c r="AB19" i="2"/>
  <c r="AB18" i="2"/>
  <c r="AB16" i="2"/>
  <c r="AB15" i="2"/>
  <c r="AB14" i="2"/>
  <c r="AB13" i="2"/>
  <c r="AB11" i="2"/>
  <c r="AB10" i="2"/>
  <c r="AB9" i="2"/>
  <c r="AB8" i="2"/>
  <c r="AB6" i="2"/>
  <c r="AB5" i="2"/>
  <c r="AB4" i="2"/>
  <c r="E30" i="4"/>
  <c r="O30" i="4" s="1"/>
  <c r="E29" i="4"/>
  <c r="O29" i="4" s="1"/>
  <c r="E28" i="4"/>
  <c r="N28" i="4" s="1"/>
  <c r="E25" i="4"/>
  <c r="N25" i="4" s="1"/>
  <c r="E24" i="4"/>
  <c r="N24" i="4" s="1"/>
  <c r="E23" i="4"/>
  <c r="N23" i="4" s="1"/>
  <c r="E20" i="4"/>
  <c r="N20" i="4" s="1"/>
  <c r="E19" i="4"/>
  <c r="N19" i="4" s="1"/>
  <c r="E18" i="4"/>
  <c r="N18" i="4" s="1"/>
  <c r="N21" i="4" s="1"/>
  <c r="E15" i="4"/>
  <c r="N15" i="4" s="1"/>
  <c r="E14" i="4"/>
  <c r="N14" i="4" s="1"/>
  <c r="E13" i="4"/>
  <c r="N13" i="4" s="1"/>
  <c r="N16" i="4" s="1"/>
  <c r="E10" i="4"/>
  <c r="N10" i="4" s="1"/>
  <c r="E9" i="4"/>
  <c r="O9" i="4" s="1"/>
  <c r="E8" i="4"/>
  <c r="N8" i="4" s="1"/>
  <c r="E5" i="4"/>
  <c r="N5" i="4" s="1"/>
  <c r="E4" i="4"/>
  <c r="O4" i="4" s="1"/>
  <c r="E3" i="4"/>
  <c r="O3" i="4" s="1"/>
  <c r="O30" i="2"/>
  <c r="O29" i="2"/>
  <c r="O28" i="2"/>
  <c r="O31" i="2" s="1"/>
  <c r="O25" i="2"/>
  <c r="O24" i="2"/>
  <c r="O23" i="2"/>
  <c r="O26" i="2" s="1"/>
  <c r="O20" i="2"/>
  <c r="O19" i="2"/>
  <c r="O18" i="2"/>
  <c r="O21" i="2" s="1"/>
  <c r="N21" i="2"/>
  <c r="O15" i="2"/>
  <c r="O14" i="2"/>
  <c r="O13" i="2"/>
  <c r="O16" i="2" s="1"/>
  <c r="O10" i="2"/>
  <c r="O9" i="2"/>
  <c r="O8" i="2"/>
  <c r="O11" i="2" s="1"/>
  <c r="O5" i="2"/>
  <c r="O4" i="2"/>
  <c r="O3" i="2"/>
  <c r="N6" i="2"/>
  <c r="E30" i="2"/>
  <c r="E29" i="2"/>
  <c r="E28" i="2"/>
  <c r="E25" i="2"/>
  <c r="E24" i="2"/>
  <c r="E23" i="2"/>
  <c r="E20" i="2"/>
  <c r="E19" i="2"/>
  <c r="E18" i="2"/>
  <c r="E15" i="2"/>
  <c r="E14" i="2"/>
  <c r="E13" i="2"/>
  <c r="E10" i="2"/>
  <c r="E9" i="2"/>
  <c r="E8" i="2"/>
  <c r="E5" i="2"/>
  <c r="E4" i="2"/>
  <c r="E3" i="2"/>
  <c r="AB31" i="1"/>
  <c r="AB26" i="1"/>
  <c r="AB21" i="1"/>
  <c r="AB16" i="1"/>
  <c r="AB11" i="1"/>
  <c r="AB6" i="1"/>
  <c r="Z6" i="1"/>
  <c r="AA6" i="1"/>
  <c r="AB30" i="1"/>
  <c r="AB29" i="1"/>
  <c r="AB28" i="1"/>
  <c r="AB25" i="1"/>
  <c r="AB24" i="1"/>
  <c r="AB23" i="1"/>
  <c r="AB20" i="1"/>
  <c r="AB19" i="1"/>
  <c r="AB18" i="1"/>
  <c r="AB15" i="1"/>
  <c r="AB14" i="1"/>
  <c r="AB13" i="1"/>
  <c r="AB10" i="1"/>
  <c r="AB9" i="1"/>
  <c r="AB8" i="1"/>
  <c r="AB5" i="1"/>
  <c r="AB4" i="1"/>
  <c r="AB3" i="1"/>
  <c r="AA3" i="1"/>
  <c r="O5" i="1"/>
  <c r="O31" i="1"/>
  <c r="O26" i="1"/>
  <c r="O11" i="1"/>
  <c r="O3" i="1"/>
  <c r="O30" i="1"/>
  <c r="O29" i="1"/>
  <c r="O28" i="1"/>
  <c r="O25" i="1"/>
  <c r="O24" i="1"/>
  <c r="O23" i="1"/>
  <c r="O20" i="1"/>
  <c r="O19" i="1"/>
  <c r="O18" i="1"/>
  <c r="O15" i="1"/>
  <c r="O14" i="1"/>
  <c r="O13" i="1"/>
  <c r="O10" i="1"/>
  <c r="O9" i="1"/>
  <c r="O4" i="1"/>
  <c r="E30" i="1"/>
  <c r="E29" i="1"/>
  <c r="E28" i="1"/>
  <c r="E25" i="1"/>
  <c r="E24" i="1"/>
  <c r="E23" i="1"/>
  <c r="E20" i="1"/>
  <c r="E19" i="1"/>
  <c r="E18" i="1"/>
  <c r="E15" i="1"/>
  <c r="E14" i="1"/>
  <c r="E13" i="1"/>
  <c r="E5" i="1"/>
  <c r="E4" i="1"/>
  <c r="E3" i="1"/>
  <c r="E10" i="1"/>
  <c r="E9" i="1"/>
  <c r="N26" i="4" l="1"/>
  <c r="O5" i="4"/>
  <c r="O6" i="4" s="1"/>
  <c r="O10" i="4"/>
  <c r="O15" i="4"/>
  <c r="O23" i="4"/>
  <c r="O28" i="4"/>
  <c r="O31" i="4" s="1"/>
  <c r="N3" i="4"/>
  <c r="N9" i="4"/>
  <c r="N11" i="4" s="1"/>
  <c r="N29" i="4"/>
  <c r="N31" i="4" s="1"/>
  <c r="O18" i="4"/>
  <c r="O24" i="4"/>
  <c r="N4" i="4"/>
  <c r="N30" i="4"/>
  <c r="O8" i="4"/>
  <c r="O13" i="4"/>
  <c r="O19" i="4"/>
  <c r="O25" i="4"/>
  <c r="O14" i="4"/>
  <c r="O20" i="4"/>
  <c r="O26" i="4" l="1"/>
  <c r="N6" i="4"/>
  <c r="O16" i="4"/>
  <c r="O11" i="4"/>
  <c r="O21" i="4"/>
  <c r="Z3" i="4" l="1"/>
  <c r="AA3" i="4" s="1"/>
  <c r="Z30" i="4"/>
  <c r="AA30" i="4" s="1"/>
  <c r="T30" i="4"/>
  <c r="X30" i="4" s="1"/>
  <c r="S30" i="4"/>
  <c r="W30" i="4" s="1"/>
  <c r="Z29" i="4"/>
  <c r="AA29" i="4" s="1"/>
  <c r="T29" i="4"/>
  <c r="X29" i="4" s="1"/>
  <c r="S29" i="4"/>
  <c r="W29" i="4" s="1"/>
  <c r="Z28" i="4"/>
  <c r="AA28" i="4" s="1"/>
  <c r="T28" i="4"/>
  <c r="X28" i="4" s="1"/>
  <c r="S28" i="4"/>
  <c r="W28" i="4" s="1"/>
  <c r="Z25" i="4"/>
  <c r="AA25" i="4" s="1"/>
  <c r="T25" i="4"/>
  <c r="X25" i="4" s="1"/>
  <c r="S25" i="4"/>
  <c r="W25" i="4" s="1"/>
  <c r="Z24" i="4"/>
  <c r="AA24" i="4" s="1"/>
  <c r="T24" i="4"/>
  <c r="X24" i="4" s="1"/>
  <c r="S24" i="4"/>
  <c r="W24" i="4" s="1"/>
  <c r="Z23" i="4"/>
  <c r="AA23" i="4" s="1"/>
  <c r="T23" i="4"/>
  <c r="X23" i="4" s="1"/>
  <c r="S23" i="4"/>
  <c r="W23" i="4" s="1"/>
  <c r="Z20" i="4"/>
  <c r="AA20" i="4" s="1"/>
  <c r="T20" i="4"/>
  <c r="X20" i="4" s="1"/>
  <c r="S20" i="4"/>
  <c r="W20" i="4" s="1"/>
  <c r="Z19" i="4"/>
  <c r="AA19" i="4" s="1"/>
  <c r="T19" i="4"/>
  <c r="X19" i="4" s="1"/>
  <c r="S19" i="4"/>
  <c r="W19" i="4" s="1"/>
  <c r="Z18" i="4"/>
  <c r="AA18" i="4" s="1"/>
  <c r="T18" i="4"/>
  <c r="X18" i="4" s="1"/>
  <c r="S18" i="4"/>
  <c r="W18" i="4" s="1"/>
  <c r="Z15" i="4"/>
  <c r="AA15" i="4" s="1"/>
  <c r="T15" i="4"/>
  <c r="X15" i="4" s="1"/>
  <c r="S15" i="4"/>
  <c r="W15" i="4" s="1"/>
  <c r="Z14" i="4"/>
  <c r="AA14" i="4" s="1"/>
  <c r="T14" i="4"/>
  <c r="X14" i="4" s="1"/>
  <c r="S14" i="4"/>
  <c r="W14" i="4" s="1"/>
  <c r="Z13" i="4"/>
  <c r="AA13" i="4" s="1"/>
  <c r="T13" i="4"/>
  <c r="X13" i="4" s="1"/>
  <c r="S13" i="4"/>
  <c r="W13" i="4" s="1"/>
  <c r="Z10" i="4"/>
  <c r="AA10" i="4" s="1"/>
  <c r="T10" i="4"/>
  <c r="X10" i="4" s="1"/>
  <c r="S10" i="4"/>
  <c r="W10" i="4" s="1"/>
  <c r="Z9" i="4"/>
  <c r="T9" i="4"/>
  <c r="X9" i="4" s="1"/>
  <c r="S9" i="4"/>
  <c r="W9" i="4" s="1"/>
  <c r="Z8" i="4"/>
  <c r="AA8" i="4" s="1"/>
  <c r="T8" i="4"/>
  <c r="X8" i="4" s="1"/>
  <c r="S8" i="4"/>
  <c r="W8" i="4" s="1"/>
  <c r="Z5" i="4"/>
  <c r="AA5" i="4" s="1"/>
  <c r="T5" i="4"/>
  <c r="X5" i="4" s="1"/>
  <c r="S5" i="4"/>
  <c r="W5" i="4" s="1"/>
  <c r="Z4" i="4"/>
  <c r="W4" i="4"/>
  <c r="T4" i="4"/>
  <c r="X4" i="4" s="1"/>
  <c r="S4" i="4"/>
  <c r="T3" i="4"/>
  <c r="X3" i="4" s="1"/>
  <c r="S3" i="4"/>
  <c r="W3" i="4" s="1"/>
  <c r="Z31" i="1"/>
  <c r="Z26" i="1"/>
  <c r="Z21" i="1"/>
  <c r="Z16" i="1"/>
  <c r="Z11" i="1"/>
  <c r="Z26" i="2"/>
  <c r="Z21" i="2"/>
  <c r="Z16" i="2"/>
  <c r="Z3" i="2"/>
  <c r="AA3" i="2"/>
  <c r="Z30" i="2"/>
  <c r="AA30" i="2" s="1"/>
  <c r="Z29" i="2"/>
  <c r="AA29" i="2" s="1"/>
  <c r="Z28" i="2"/>
  <c r="Z25" i="2"/>
  <c r="AA25" i="2" s="1"/>
  <c r="Z24" i="2"/>
  <c r="AA24" i="2" s="1"/>
  <c r="Z23" i="2"/>
  <c r="Z20" i="2"/>
  <c r="AA20" i="2" s="1"/>
  <c r="Z19" i="2"/>
  <c r="AA19" i="2" s="1"/>
  <c r="Z18" i="2"/>
  <c r="Z15" i="2"/>
  <c r="AA15" i="2" s="1"/>
  <c r="Z14" i="2"/>
  <c r="AA14" i="2" s="1"/>
  <c r="Z13" i="2"/>
  <c r="Z10" i="2"/>
  <c r="AA10" i="2" s="1"/>
  <c r="Z9" i="2"/>
  <c r="AA9" i="2" s="1"/>
  <c r="Z8" i="2"/>
  <c r="Z5" i="2"/>
  <c r="AA5" i="2" s="1"/>
  <c r="AA4" i="2"/>
  <c r="Z4" i="2"/>
  <c r="AA31" i="1"/>
  <c r="AA26" i="1"/>
  <c r="AA21" i="1"/>
  <c r="AA16" i="1"/>
  <c r="AA11" i="1"/>
  <c r="AA30" i="1"/>
  <c r="AA29" i="1"/>
  <c r="AA28" i="1"/>
  <c r="AA25" i="1"/>
  <c r="AA24" i="1"/>
  <c r="AA23" i="1"/>
  <c r="AA20" i="1"/>
  <c r="AA19" i="1"/>
  <c r="AA18" i="1"/>
  <c r="AA15" i="1"/>
  <c r="AA14" i="1"/>
  <c r="AA13" i="1"/>
  <c r="AA10" i="1"/>
  <c r="AA9" i="1"/>
  <c r="AA8" i="1"/>
  <c r="Z30" i="1"/>
  <c r="Z29" i="1"/>
  <c r="Z28" i="1"/>
  <c r="Z20" i="1"/>
  <c r="Z19" i="1"/>
  <c r="Z18" i="1"/>
  <c r="Z10" i="1"/>
  <c r="Z9" i="1"/>
  <c r="Z8" i="1"/>
  <c r="AA5" i="1"/>
  <c r="AA4" i="1"/>
  <c r="Z25" i="1"/>
  <c r="Z24" i="1"/>
  <c r="Z23" i="1"/>
  <c r="Z15" i="1"/>
  <c r="Z14" i="1"/>
  <c r="Z13" i="1"/>
  <c r="Z4" i="1"/>
  <c r="Z5" i="1"/>
  <c r="T3" i="1"/>
  <c r="AA16" i="4" l="1"/>
  <c r="W16" i="4"/>
  <c r="AA26" i="4"/>
  <c r="X26" i="4"/>
  <c r="W26" i="4"/>
  <c r="X16" i="4"/>
  <c r="X6" i="4"/>
  <c r="AA9" i="4"/>
  <c r="AA11" i="4" s="1"/>
  <c r="Z11" i="4"/>
  <c r="W6" i="4"/>
  <c r="AA4" i="4"/>
  <c r="AA6" i="4" s="1"/>
  <c r="Z6" i="4"/>
  <c r="W21" i="4"/>
  <c r="X31" i="4"/>
  <c r="W11" i="4"/>
  <c r="W31" i="4"/>
  <c r="X11" i="4"/>
  <c r="X21" i="4"/>
  <c r="AA21" i="4"/>
  <c r="AA31" i="4"/>
  <c r="Z16" i="4"/>
  <c r="Z21" i="4"/>
  <c r="Z31" i="4"/>
  <c r="Z26" i="4"/>
  <c r="AA6" i="2"/>
  <c r="AA8" i="2"/>
  <c r="AA11" i="2" s="1"/>
  <c r="AA13" i="2"/>
  <c r="AA16" i="2" s="1"/>
  <c r="AA18" i="2"/>
  <c r="AA21" i="2" s="1"/>
  <c r="AA23" i="2"/>
  <c r="AA26" i="2" s="1"/>
  <c r="AA28" i="2"/>
  <c r="W19" i="2"/>
  <c r="S19" i="2"/>
  <c r="T19" i="2"/>
  <c r="T30" i="2" l="1"/>
  <c r="X30" i="2" s="1"/>
  <c r="S30" i="2"/>
  <c r="W30" i="2" s="1"/>
  <c r="T29" i="2"/>
  <c r="X29" i="2" s="1"/>
  <c r="S29" i="2"/>
  <c r="W29" i="2" s="1"/>
  <c r="T28" i="2"/>
  <c r="X28" i="2" s="1"/>
  <c r="S28" i="2"/>
  <c r="W28" i="2" s="1"/>
  <c r="T25" i="2"/>
  <c r="X25" i="2" s="1"/>
  <c r="S25" i="2"/>
  <c r="W25" i="2" s="1"/>
  <c r="T24" i="2"/>
  <c r="X24" i="2" s="1"/>
  <c r="S24" i="2"/>
  <c r="W24" i="2" s="1"/>
  <c r="T23" i="2"/>
  <c r="X23" i="2" s="1"/>
  <c r="S23" i="2"/>
  <c r="W23" i="2" s="1"/>
  <c r="T20" i="2"/>
  <c r="X20" i="2" s="1"/>
  <c r="S20" i="2"/>
  <c r="W20" i="2" s="1"/>
  <c r="X19" i="2"/>
  <c r="W18" i="2"/>
  <c r="T18" i="2"/>
  <c r="X18" i="2" s="1"/>
  <c r="S18" i="2"/>
  <c r="T15" i="2"/>
  <c r="X15" i="2" s="1"/>
  <c r="S15" i="2"/>
  <c r="W15" i="2" s="1"/>
  <c r="T14" i="2"/>
  <c r="X14" i="2" s="1"/>
  <c r="S14" i="2"/>
  <c r="W14" i="2" s="1"/>
  <c r="T13" i="2"/>
  <c r="X13" i="2" s="1"/>
  <c r="X16" i="2" s="1"/>
  <c r="S13" i="2"/>
  <c r="W13" i="2" s="1"/>
  <c r="T10" i="2"/>
  <c r="X10" i="2" s="1"/>
  <c r="S10" i="2"/>
  <c r="W10" i="2" s="1"/>
  <c r="T9" i="2"/>
  <c r="X9" i="2" s="1"/>
  <c r="S9" i="2"/>
  <c r="W9" i="2" s="1"/>
  <c r="T8" i="2"/>
  <c r="X8" i="2" s="1"/>
  <c r="S8" i="2"/>
  <c r="W8" i="2" s="1"/>
  <c r="T5" i="2"/>
  <c r="X5" i="2" s="1"/>
  <c r="S5" i="2"/>
  <c r="W5" i="2" s="1"/>
  <c r="T4" i="2"/>
  <c r="X4" i="2" s="1"/>
  <c r="S4" i="2"/>
  <c r="W4" i="2" s="1"/>
  <c r="T3" i="2"/>
  <c r="X3" i="2" s="1"/>
  <c r="S3" i="2"/>
  <c r="W3" i="2" s="1"/>
  <c r="W11" i="2" l="1"/>
  <c r="X31" i="2"/>
  <c r="W16" i="2"/>
  <c r="X11" i="2"/>
  <c r="W31" i="2"/>
  <c r="W6" i="2"/>
  <c r="W26" i="2"/>
  <c r="X6" i="2"/>
  <c r="X26" i="2"/>
  <c r="W15" i="1"/>
  <c r="W13" i="1"/>
  <c r="W16" i="1" s="1"/>
  <c r="X9" i="1"/>
  <c r="S8" i="1"/>
  <c r="W8" i="1" s="1"/>
  <c r="X30" i="1"/>
  <c r="W29" i="1"/>
  <c r="X24" i="1"/>
  <c r="W23" i="1"/>
  <c r="T28" i="1"/>
  <c r="X28" i="1" s="1"/>
  <c r="X31" i="1" s="1"/>
  <c r="T30" i="1"/>
  <c r="S30" i="1"/>
  <c r="W30" i="1" s="1"/>
  <c r="T29" i="1"/>
  <c r="X29" i="1" s="1"/>
  <c r="S29" i="1"/>
  <c r="S28" i="1"/>
  <c r="W28" i="1" s="1"/>
  <c r="W31" i="1" s="1"/>
  <c r="T25" i="1"/>
  <c r="X25" i="1" s="1"/>
  <c r="S25" i="1"/>
  <c r="W25" i="1" s="1"/>
  <c r="T24" i="1"/>
  <c r="S24" i="1"/>
  <c r="W24" i="1" s="1"/>
  <c r="T23" i="1"/>
  <c r="X23" i="1" s="1"/>
  <c r="X26" i="1" s="1"/>
  <c r="S23" i="1"/>
  <c r="X19" i="1"/>
  <c r="S18" i="1"/>
  <c r="W18" i="1" s="1"/>
  <c r="T20" i="1"/>
  <c r="X20" i="1" s="1"/>
  <c r="S20" i="1"/>
  <c r="W20" i="1" s="1"/>
  <c r="T19" i="1"/>
  <c r="S19" i="1"/>
  <c r="W19" i="1" s="1"/>
  <c r="T18" i="1"/>
  <c r="X18" i="1" s="1"/>
  <c r="X21" i="1" s="1"/>
  <c r="X14" i="1"/>
  <c r="W14" i="1"/>
  <c r="T13" i="1"/>
  <c r="X13" i="1" s="1"/>
  <c r="X16" i="1" s="1"/>
  <c r="S13" i="1"/>
  <c r="T15" i="1"/>
  <c r="X15" i="1" s="1"/>
  <c r="S15" i="1"/>
  <c r="T14" i="1"/>
  <c r="S14" i="1"/>
  <c r="N25" i="1"/>
  <c r="N24" i="1"/>
  <c r="N23" i="1"/>
  <c r="N26" i="1"/>
  <c r="O21" i="1"/>
  <c r="N21" i="1"/>
  <c r="N16" i="1"/>
  <c r="S10" i="1"/>
  <c r="W10" i="1" s="1"/>
  <c r="S9" i="1"/>
  <c r="W9" i="1" s="1"/>
  <c r="T8" i="1"/>
  <c r="X8" i="1" s="1"/>
  <c r="T10" i="1"/>
  <c r="X10" i="1" s="1"/>
  <c r="T9" i="1"/>
  <c r="N11" i="1"/>
  <c r="W5" i="1"/>
  <c r="W4" i="1"/>
  <c r="X3" i="1"/>
  <c r="T5" i="1"/>
  <c r="X5" i="1" s="1"/>
  <c r="T4" i="1"/>
  <c r="X4" i="1" s="1"/>
  <c r="X6" i="1" s="1"/>
  <c r="S5" i="1"/>
  <c r="S4" i="1"/>
  <c r="S3" i="1"/>
  <c r="W3" i="1" s="1"/>
  <c r="W6" i="1" s="1"/>
  <c r="N6" i="1"/>
  <c r="X11" i="1" l="1"/>
  <c r="W26" i="1"/>
  <c r="W11" i="1"/>
  <c r="W21" i="1"/>
</calcChain>
</file>

<file path=xl/sharedStrings.xml><?xml version="1.0" encoding="utf-8"?>
<sst xmlns="http://schemas.openxmlformats.org/spreadsheetml/2006/main" count="643" uniqueCount="71">
  <si>
    <t>P15</t>
    <phoneticPr fontId="1"/>
  </si>
  <si>
    <t>1R1</t>
    <phoneticPr fontId="1"/>
  </si>
  <si>
    <t>Layer2/3</t>
    <phoneticPr fontId="1"/>
  </si>
  <si>
    <t>TBR1+</t>
    <phoneticPr fontId="1"/>
  </si>
  <si>
    <t>TBR1-</t>
    <phoneticPr fontId="1"/>
  </si>
  <si>
    <t>AnkG+/Nav1.1+</t>
    <phoneticPr fontId="1"/>
  </si>
  <si>
    <t>AnkG+/Nav1.1-</t>
    <phoneticPr fontId="1"/>
  </si>
  <si>
    <t>AnkG-/Nav1.1+</t>
    <phoneticPr fontId="1"/>
  </si>
  <si>
    <t>AnkG-/Nav1.1-</t>
    <phoneticPr fontId="1"/>
  </si>
  <si>
    <t>1st</t>
    <phoneticPr fontId="1"/>
  </si>
  <si>
    <t>2nd</t>
    <phoneticPr fontId="1"/>
  </si>
  <si>
    <t>3rd</t>
    <phoneticPr fontId="1"/>
  </si>
  <si>
    <t>Layer5</t>
    <phoneticPr fontId="1"/>
  </si>
  <si>
    <t>Layer6</t>
    <phoneticPr fontId="1"/>
  </si>
  <si>
    <t>% 平均</t>
    <rPh sb="0" eb="4">
      <t>ヘイキン</t>
    </rPh>
    <phoneticPr fontId="1"/>
  </si>
  <si>
    <t>Nav1.1+</t>
    <phoneticPr fontId="1"/>
  </si>
  <si>
    <t>Nav1.1-</t>
    <phoneticPr fontId="1"/>
  </si>
  <si>
    <t>AnkG+/Nav1.1+</t>
  </si>
  <si>
    <t>AnkG+/Nav1.1-</t>
  </si>
  <si>
    <t>4R1</t>
    <phoneticPr fontId="1"/>
  </si>
  <si>
    <t>% TBR+/total</t>
    <phoneticPr fontId="1"/>
  </si>
  <si>
    <t>% TBR-/total</t>
    <phoneticPr fontId="1"/>
  </si>
  <si>
    <t>6R</t>
    <phoneticPr fontId="1"/>
  </si>
  <si>
    <t>合計</t>
    <rPh sb="0" eb="2">
      <t>ゴウケ</t>
    </rPh>
    <phoneticPr fontId="1"/>
  </si>
  <si>
    <t>%Nav1.1+</t>
    <phoneticPr fontId="1"/>
  </si>
  <si>
    <t>%Nav1.1-</t>
    <phoneticPr fontId="1"/>
  </si>
  <si>
    <t>L2/3 (% /TBR1+)</t>
    <phoneticPr fontId="1"/>
  </si>
  <si>
    <t>L2/3 (% /TBR1-)</t>
    <phoneticPr fontId="1"/>
  </si>
  <si>
    <t>L5 (% /TBR1+)</t>
    <phoneticPr fontId="1"/>
  </si>
  <si>
    <t>L5 (% /TBR1-)</t>
    <phoneticPr fontId="1"/>
  </si>
  <si>
    <t>L6 (% /TBR1+)</t>
    <phoneticPr fontId="1"/>
  </si>
  <si>
    <t>L6 (% /TBR1-)</t>
    <phoneticPr fontId="1"/>
  </si>
  <si>
    <t>SD</t>
    <phoneticPr fontId="1"/>
  </si>
  <si>
    <t>N=3</t>
    <phoneticPr fontId="1"/>
  </si>
  <si>
    <t>SEM</t>
    <phoneticPr fontId="1"/>
  </si>
  <si>
    <t>L6</t>
    <phoneticPr fontId="1"/>
  </si>
  <si>
    <t>L5</t>
    <phoneticPr fontId="1"/>
  </si>
  <si>
    <t>L2/3</t>
    <phoneticPr fontId="1"/>
  </si>
  <si>
    <t>TBR1-/Ank+</t>
    <phoneticPr fontId="1"/>
  </si>
  <si>
    <t>TBR1+/Ank+</t>
    <phoneticPr fontId="1"/>
  </si>
  <si>
    <t>toatl</t>
    <phoneticPr fontId="1"/>
  </si>
  <si>
    <t>Nav1.1+,TBR1-</t>
    <phoneticPr fontId="1"/>
  </si>
  <si>
    <t>Nav1.1+,TBR1+</t>
    <phoneticPr fontId="1"/>
  </si>
  <si>
    <t>Nav1.1-,TBR1-</t>
    <phoneticPr fontId="1"/>
  </si>
  <si>
    <t>Nav1.1-,TBR1+</t>
    <phoneticPr fontId="1"/>
  </si>
  <si>
    <t>%</t>
    <phoneticPr fontId="1"/>
  </si>
  <si>
    <t>cell Num.</t>
    <phoneticPr fontId="1"/>
  </si>
  <si>
    <t>ave.</t>
    <phoneticPr fontId="1"/>
  </si>
  <si>
    <t>AnkG+</t>
    <phoneticPr fontId="1"/>
  </si>
  <si>
    <t>%TBR1+/Nav1.1</t>
    <phoneticPr fontId="1"/>
  </si>
  <si>
    <t>%Nav1.2+/TBR1+</t>
    <phoneticPr fontId="1"/>
  </si>
  <si>
    <t>N=</t>
    <phoneticPr fontId="1"/>
  </si>
  <si>
    <t>cells</t>
    <phoneticPr fontId="1"/>
  </si>
  <si>
    <t>Nav1.1+/TBR1</t>
    <phoneticPr fontId="1"/>
  </si>
  <si>
    <t>Nav1.1-/TBR1</t>
    <phoneticPr fontId="1"/>
  </si>
  <si>
    <t>TBR1-/Nav1.1</t>
    <phoneticPr fontId="1"/>
  </si>
  <si>
    <t>TBR1+/Nav1.1</t>
    <phoneticPr fontId="1"/>
  </si>
  <si>
    <t>Cells</t>
    <phoneticPr fontId="1"/>
  </si>
  <si>
    <t>Nav1.1+, TBR1+/-</t>
    <phoneticPr fontId="1"/>
  </si>
  <si>
    <t>AnkG</t>
    <phoneticPr fontId="1"/>
  </si>
  <si>
    <t>Nav1.1-, TBR1+/-</t>
    <phoneticPr fontId="1"/>
  </si>
  <si>
    <t>TBR1+, Nav1.1+/-</t>
    <phoneticPr fontId="1"/>
  </si>
  <si>
    <t>TBR1-, Nav1.1+/-</t>
    <phoneticPr fontId="1"/>
  </si>
  <si>
    <t>%AnkG+/TBR1</t>
    <phoneticPr fontId="1"/>
  </si>
  <si>
    <t>Ave.</t>
    <phoneticPr fontId="1"/>
  </si>
  <si>
    <t>Supplementary figure S11-left</t>
    <phoneticPr fontId="1"/>
  </si>
  <si>
    <t>Supplementary figure S11-right</t>
    <phoneticPr fontId="1"/>
  </si>
  <si>
    <t>Supplementary figure S11-middle</t>
    <phoneticPr fontId="1"/>
  </si>
  <si>
    <t>Cell Num. (TBR1+/Ank+)</t>
    <phoneticPr fontId="1"/>
  </si>
  <si>
    <t>cells(TBR1/Ank+)</t>
    <phoneticPr fontId="1"/>
  </si>
  <si>
    <t>cells (total)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</si>
</sst>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"/>
    <numFmt numFmtId="178" formatCode="0.00_ "/>
    <numFmt numFmtId="179" formatCode="0.000_ 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0" fillId="0" borderId="1" xfId="0" applyBorder="1">
      <alignment vertical="center"/>
    </xf>
    <xf numFmtId="2" fontId="0" fillId="0" borderId="1" xfId="0" applyNumberFormat="1" applyBorder="1">
      <alignment vertical="center"/>
    </xf>
    <xf numFmtId="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2" fontId="0" fillId="0" borderId="0" xfId="0" applyNumberFormat="1" applyBorder="1">
      <alignment vertical="center"/>
    </xf>
    <xf numFmtId="2" fontId="2" fillId="0" borderId="0" xfId="0" applyNumberFormat="1" applyFont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 applyBorder="1">
      <alignment vertical="center"/>
    </xf>
    <xf numFmtId="2" fontId="3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NumberFormat="1" applyBorder="1">
      <alignment vertical="center"/>
    </xf>
    <xf numFmtId="2" fontId="0" fillId="0" borderId="0" xfId="0" applyNumberFormat="1" applyFont="1">
      <alignment vertical="center"/>
    </xf>
    <xf numFmtId="0" fontId="0" fillId="0" borderId="1" xfId="0" applyFont="1" applyBorder="1">
      <alignment vertical="center"/>
    </xf>
    <xf numFmtId="2" fontId="0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2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0" fontId="4" fillId="0" borderId="0" xfId="0" applyNumberFormat="1" applyFont="1" applyAlignment="1">
      <alignment horizontal="right" vertical="center"/>
    </xf>
    <xf numFmtId="2" fontId="4" fillId="0" borderId="1" xfId="0" applyNumberFormat="1" applyFont="1" applyBorder="1">
      <alignment vertical="center"/>
    </xf>
    <xf numFmtId="0" fontId="4" fillId="0" borderId="1" xfId="0" applyNumberFormat="1" applyFont="1" applyBorder="1">
      <alignment vertical="center"/>
    </xf>
    <xf numFmtId="0" fontId="4" fillId="0" borderId="1" xfId="0" applyNumberFormat="1" applyFont="1" applyBorder="1" applyAlignment="1">
      <alignment horizontal="right" vertical="center"/>
    </xf>
    <xf numFmtId="1" fontId="0" fillId="0" borderId="0" xfId="0" applyNumberForma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Total!$B$43:$B$45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Total!$C$43:$C$45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4-524F-B92B-71D5B5AC828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Total!$B$43:$B$45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Total!$D$43:$D$45</c:f>
              <c:numCache>
                <c:formatCode>0.00</c:formatCode>
                <c:ptCount val="3"/>
                <c:pt idx="0">
                  <c:v>34.5372331657031</c:v>
                </c:pt>
                <c:pt idx="1">
                  <c:v>52.823960842394435</c:v>
                </c:pt>
                <c:pt idx="2">
                  <c:v>66.313612427434464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54-524F-B92B-71D5B5AC828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Total!$B$43:$B$45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Total!$E$43:$E$45</c:f>
              <c:numCache>
                <c:formatCode>0.00</c:formatCode>
                <c:ptCount val="3"/>
                <c:pt idx="0">
                  <c:v>6.9089023852705802</c:v>
                </c:pt>
                <c:pt idx="1">
                  <c:v>10.208290840559854</c:v>
                </c:pt>
                <c:pt idx="2">
                  <c:v>3.3306855151170827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54-524F-B92B-71D5B5AC828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Total!$B$43:$B$45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Total!$F$43:$F$45</c:f>
              <c:numCache>
                <c:formatCode>0.00</c:formatCode>
                <c:ptCount val="3"/>
                <c:pt idx="0">
                  <c:v>58.553864449026356</c:v>
                </c:pt>
                <c:pt idx="1">
                  <c:v>36.967748317045711</c:v>
                </c:pt>
                <c:pt idx="2">
                  <c:v>30.35570205744845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54-524F-B92B-71D5B5AC8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988689727"/>
        <c:axId val="1989317887"/>
      </c:barChart>
      <c:catAx>
        <c:axId val="198868972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9317887"/>
        <c:crosses val="autoZero"/>
        <c:auto val="1"/>
        <c:lblAlgn val="ctr"/>
        <c:lblOffset val="100"/>
        <c:noMultiLvlLbl val="0"/>
      </c:catAx>
      <c:valAx>
        <c:axId val="1989317887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8689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% Nav.1.1/TBR1+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'in_TBR1,in_1A'!$M$45:$M$47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'in_TBR1,in_1A'!$N$45:$N$47</c:f>
              <c:numCache>
                <c:formatCode>0</c:formatCode>
                <c:ptCount val="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D-4B46-B46A-9058287179A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'in_TBR1,in_1A'!$M$45:$M$47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'in_TBR1,in_1A'!$O$45:$O$47</c:f>
              <c:numCache>
                <c:formatCode>0</c:formatCode>
                <c:ptCount val="3"/>
                <c:pt idx="0" formatCode="General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D-4B46-B46A-90582871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276302688"/>
        <c:axId val="1277113728"/>
      </c:barChart>
      <c:catAx>
        <c:axId val="12763026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7113728"/>
        <c:crosses val="autoZero"/>
        <c:auto val="1"/>
        <c:lblAlgn val="ctr"/>
        <c:lblOffset val="100"/>
        <c:noMultiLvlLbl val="0"/>
      </c:catAx>
      <c:valAx>
        <c:axId val="127711372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630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882650</xdr:colOff>
      <xdr:row>40</xdr:row>
      <xdr:rowOff>114300</xdr:rowOff>
    </xdr:from>
    <xdr:to>
      <xdr:col>10</xdr:col>
      <xdr:colOff>730250</xdr:colOff>
      <xdr:row>49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73B57CF-598F-434D-BDC4-96977FBE4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260350</xdr:colOff>
      <xdr:row>51</xdr:row>
      <xdr:rowOff>152400</xdr:rowOff>
    </xdr:from>
    <xdr:to>
      <xdr:col>15</xdr:col>
      <xdr:colOff>488950</xdr:colOff>
      <xdr:row>62</xdr:row>
      <xdr:rowOff>101600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2DA7FF9-000D-C844-8B10-D7D019DE2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B26D-5ABE-9C44-82E4-ADC4CE6A04B5}">
  <dimension ref="A1:AH57"/>
  <sheetViews>
    <sheetView topLeftCell="M1" zoomScale="89" zoomScaleNormal="89" workbookViewId="0">
      <selection activeCell="R15" sqref="R15"/>
    </sheetView>
  </sheetViews>
  <sheetFormatPr baseColWidth="10" defaultRowHeight="20"/>
  <cols>
    <col min="2" max="2" width="3.28515625" customWidth="1"/>
    <col min="3" max="3" width="6" customWidth="1"/>
    <col min="4" max="4" width="10.5703125" customWidth="1"/>
    <col min="5" max="5" width="13.140625" customWidth="1"/>
    <col min="6" max="6" width="17.42578125" customWidth="1"/>
    <col min="7" max="7" width="15.5703125" customWidth="1"/>
    <col min="8" max="8" width="15.140625" customWidth="1"/>
    <col min="9" max="9" width="15.28515625" customWidth="1"/>
    <col min="10" max="12" width="14.42578125" customWidth="1"/>
    <col min="13" max="14" width="14.5703125" customWidth="1"/>
    <col min="15" max="18" width="16.42578125" customWidth="1"/>
    <col min="19" max="19" width="14.140625" customWidth="1"/>
    <col min="20" max="20" width="14.85546875" customWidth="1"/>
    <col min="22" max="22" width="14.5703125" customWidth="1"/>
    <col min="26" max="26" width="14.42578125" customWidth="1"/>
    <col min="27" max="27" width="16.28515625" customWidth="1"/>
    <col min="28" max="28" width="21.5703125" customWidth="1"/>
  </cols>
  <sheetData>
    <row r="1" spans="1:28">
      <c r="A1" t="s">
        <v>0</v>
      </c>
    </row>
    <row r="2" spans="1:28">
      <c r="A2" s="2" t="s">
        <v>1</v>
      </c>
      <c r="B2" s="2"/>
      <c r="C2" s="2"/>
      <c r="D2" s="2" t="s">
        <v>3</v>
      </c>
      <c r="E2" s="2" t="s">
        <v>39</v>
      </c>
      <c r="F2" s="2" t="s">
        <v>5</v>
      </c>
      <c r="G2" s="2" t="s">
        <v>6</v>
      </c>
      <c r="H2" s="2" t="s">
        <v>7</v>
      </c>
      <c r="I2" s="2" t="s">
        <v>8</v>
      </c>
      <c r="J2" s="2"/>
      <c r="K2" s="2" t="s">
        <v>63</v>
      </c>
      <c r="N2" t="s">
        <v>5</v>
      </c>
      <c r="O2" t="s">
        <v>6</v>
      </c>
      <c r="P2" t="s">
        <v>7</v>
      </c>
      <c r="Q2" t="s">
        <v>8</v>
      </c>
      <c r="S2" t="s">
        <v>15</v>
      </c>
      <c r="T2" t="s">
        <v>16</v>
      </c>
      <c r="W2" t="s">
        <v>24</v>
      </c>
      <c r="X2" t="s">
        <v>25</v>
      </c>
      <c r="Z2" t="s">
        <v>70</v>
      </c>
      <c r="AA2" t="s">
        <v>20</v>
      </c>
      <c r="AB2" t="s">
        <v>69</v>
      </c>
    </row>
    <row r="3" spans="1:28">
      <c r="A3" t="s">
        <v>2</v>
      </c>
      <c r="C3" t="s">
        <v>9</v>
      </c>
      <c r="D3">
        <v>49</v>
      </c>
      <c r="E3">
        <f>F3+G3</f>
        <v>22</v>
      </c>
      <c r="F3" s="27">
        <v>0</v>
      </c>
      <c r="G3" s="27">
        <v>22</v>
      </c>
      <c r="H3" s="27">
        <v>0</v>
      </c>
      <c r="I3" s="27">
        <v>27</v>
      </c>
      <c r="J3" s="27"/>
      <c r="K3" s="24">
        <f>(E3/D3)*100</f>
        <v>44.897959183673471</v>
      </c>
      <c r="N3" s="1">
        <f t="shared" ref="N3:N4" si="0">(F3/E3)*100</f>
        <v>0</v>
      </c>
      <c r="O3" s="1">
        <f>(G3/E3)*100</f>
        <v>100</v>
      </c>
      <c r="P3" s="1"/>
      <c r="Q3" s="1"/>
      <c r="S3" s="4">
        <f t="shared" ref="S3:T5" si="1">F3+H3</f>
        <v>0</v>
      </c>
      <c r="T3">
        <f t="shared" si="1"/>
        <v>49</v>
      </c>
      <c r="V3" s="1"/>
      <c r="W3" s="1">
        <f>(S3/$D$3)*100</f>
        <v>0</v>
      </c>
      <c r="X3" s="1">
        <f>(T3/$D$3)*100</f>
        <v>100</v>
      </c>
      <c r="Z3">
        <f>D3+D8</f>
        <v>166</v>
      </c>
      <c r="AA3" s="1">
        <f>(D3/Z3)*100</f>
        <v>29.518072289156628</v>
      </c>
      <c r="AB3">
        <f>F3+G3</f>
        <v>22</v>
      </c>
    </row>
    <row r="4" spans="1:28">
      <c r="C4" t="s">
        <v>10</v>
      </c>
      <c r="D4">
        <v>54</v>
      </c>
      <c r="E4">
        <f t="shared" ref="E4:E5" si="2">F4+G4</f>
        <v>31</v>
      </c>
      <c r="F4" s="27">
        <v>0</v>
      </c>
      <c r="G4" s="27">
        <v>31</v>
      </c>
      <c r="H4" s="27">
        <v>0</v>
      </c>
      <c r="I4" s="27">
        <v>23</v>
      </c>
      <c r="J4" s="27"/>
      <c r="K4" s="24">
        <f>(E4/D4)*100</f>
        <v>57.407407407407405</v>
      </c>
      <c r="N4" s="1">
        <f t="shared" si="0"/>
        <v>0</v>
      </c>
      <c r="O4" s="1">
        <f>(G4/E4)*100</f>
        <v>100</v>
      </c>
      <c r="P4" s="1"/>
      <c r="Q4" s="1"/>
      <c r="S4" s="4">
        <f t="shared" si="1"/>
        <v>0</v>
      </c>
      <c r="T4">
        <f t="shared" si="1"/>
        <v>54</v>
      </c>
      <c r="W4" s="1">
        <f>(S4/$D$4)*100</f>
        <v>0</v>
      </c>
      <c r="X4" s="1">
        <f>(T4/$D$4)*100</f>
        <v>100</v>
      </c>
      <c r="Z4">
        <f>D4+D9</f>
        <v>200</v>
      </c>
      <c r="AA4" s="1">
        <f>(D4/Z4)*100</f>
        <v>27</v>
      </c>
      <c r="AB4">
        <f t="shared" ref="AB4:AB5" si="3">F4+G4</f>
        <v>31</v>
      </c>
    </row>
    <row r="5" spans="1:28">
      <c r="C5" t="s">
        <v>11</v>
      </c>
      <c r="D5">
        <v>58</v>
      </c>
      <c r="E5">
        <f t="shared" si="2"/>
        <v>37</v>
      </c>
      <c r="F5" s="27">
        <v>0</v>
      </c>
      <c r="G5" s="27">
        <v>37</v>
      </c>
      <c r="H5" s="27">
        <v>0</v>
      </c>
      <c r="I5" s="27">
        <v>21</v>
      </c>
      <c r="J5" s="27"/>
      <c r="K5" s="24">
        <f>(E5/D5)*100</f>
        <v>63.793103448275865</v>
      </c>
      <c r="M5" s="7"/>
      <c r="N5" s="1">
        <f>(F5/E5)*100</f>
        <v>0</v>
      </c>
      <c r="O5" s="1">
        <f>(G5/E5)*100</f>
        <v>100</v>
      </c>
      <c r="P5" s="13"/>
      <c r="Q5" s="13"/>
      <c r="S5" s="4">
        <f t="shared" si="1"/>
        <v>0</v>
      </c>
      <c r="T5">
        <f t="shared" si="1"/>
        <v>58</v>
      </c>
      <c r="V5" s="2"/>
      <c r="W5" s="3">
        <f>(S5/$D$5)*100</f>
        <v>0</v>
      </c>
      <c r="X5" s="3">
        <f>(T5/$D$5)*100</f>
        <v>100</v>
      </c>
      <c r="Y5" s="2"/>
      <c r="Z5" s="2">
        <f>D5+D10</f>
        <v>146</v>
      </c>
      <c r="AA5" s="3">
        <f>(D5/Z5)*100</f>
        <v>39.726027397260275</v>
      </c>
      <c r="AB5">
        <f t="shared" si="3"/>
        <v>37</v>
      </c>
    </row>
    <row r="6" spans="1:28">
      <c r="F6" s="27"/>
      <c r="G6" s="27"/>
      <c r="H6" s="27"/>
      <c r="I6" s="27"/>
      <c r="J6" s="27"/>
      <c r="K6" s="24">
        <f>AVERAGE(K3:K5)</f>
        <v>55.366156679785583</v>
      </c>
      <c r="M6" s="7" t="s">
        <v>64</v>
      </c>
      <c r="N6" s="13">
        <f>AVERAGE(N3:N5)</f>
        <v>0</v>
      </c>
      <c r="O6" s="13">
        <f>AVERAGE(O3:O5)</f>
        <v>100</v>
      </c>
      <c r="P6" s="13"/>
      <c r="Q6" s="13"/>
      <c r="S6" s="4"/>
      <c r="V6" s="7" t="s">
        <v>64</v>
      </c>
      <c r="W6" s="1">
        <f>AVERAGE(W3:W5)</f>
        <v>0</v>
      </c>
      <c r="X6" s="1">
        <f>AVERAGE(X3:X5)</f>
        <v>100</v>
      </c>
      <c r="Z6" s="1">
        <f>SUM(Z3:Z5)</f>
        <v>512</v>
      </c>
      <c r="AA6" s="1">
        <f>AVERAGE(AA3:AA5)</f>
        <v>32.081366562138967</v>
      </c>
      <c r="AB6" s="1">
        <f>SUM(AB3:AB5)</f>
        <v>90</v>
      </c>
    </row>
    <row r="7" spans="1:28">
      <c r="C7" s="2"/>
      <c r="D7" s="2" t="s">
        <v>4</v>
      </c>
      <c r="E7" s="2" t="s">
        <v>38</v>
      </c>
      <c r="F7" s="25"/>
      <c r="G7" s="25"/>
      <c r="H7" s="25"/>
      <c r="I7" s="25"/>
      <c r="J7" s="25"/>
      <c r="K7" s="25"/>
      <c r="M7" s="7"/>
      <c r="N7" s="7"/>
      <c r="O7" s="7"/>
      <c r="P7" s="7"/>
      <c r="Q7" s="7"/>
      <c r="S7" s="4"/>
      <c r="Z7" t="s">
        <v>70</v>
      </c>
      <c r="AA7" t="s">
        <v>21</v>
      </c>
    </row>
    <row r="8" spans="1:28">
      <c r="C8" t="s">
        <v>9</v>
      </c>
      <c r="D8">
        <v>117</v>
      </c>
      <c r="E8">
        <f>F8+G8</f>
        <v>51</v>
      </c>
      <c r="F8" s="27">
        <v>8</v>
      </c>
      <c r="G8" s="27">
        <v>43</v>
      </c>
      <c r="H8" s="27">
        <v>0</v>
      </c>
      <c r="I8" s="27">
        <v>66</v>
      </c>
      <c r="J8" s="27"/>
      <c r="K8" s="24"/>
      <c r="M8" s="7"/>
      <c r="N8" s="13">
        <f>(F8/E8)*100</f>
        <v>15.686274509803921</v>
      </c>
      <c r="O8" s="13">
        <f>(G8/E8)*100</f>
        <v>84.313725490196077</v>
      </c>
      <c r="P8" s="13"/>
      <c r="Q8" s="13"/>
      <c r="S8" s="4">
        <f t="shared" ref="S8:T10" si="4">F8+H8</f>
        <v>8</v>
      </c>
      <c r="T8">
        <f t="shared" si="4"/>
        <v>109</v>
      </c>
      <c r="V8" s="1"/>
      <c r="W8" s="1">
        <f>(S8/$D$8)*100</f>
        <v>6.8376068376068382</v>
      </c>
      <c r="X8" s="1">
        <f>(T8/$D$8)*100</f>
        <v>93.162393162393158</v>
      </c>
      <c r="Z8">
        <f>D3+D8</f>
        <v>166</v>
      </c>
      <c r="AA8" s="1">
        <f>(D8/Z8)*100</f>
        <v>70.481927710843379</v>
      </c>
      <c r="AB8">
        <f t="shared" ref="AB8:AB10" si="5">F8+G8</f>
        <v>51</v>
      </c>
    </row>
    <row r="9" spans="1:28">
      <c r="C9" t="s">
        <v>10</v>
      </c>
      <c r="D9">
        <v>146</v>
      </c>
      <c r="E9">
        <f t="shared" ref="E9:E10" si="6">F9+G9</f>
        <v>91</v>
      </c>
      <c r="F9" s="27">
        <v>5</v>
      </c>
      <c r="G9" s="27">
        <v>86</v>
      </c>
      <c r="H9" s="27">
        <v>0</v>
      </c>
      <c r="I9" s="27">
        <v>56</v>
      </c>
      <c r="J9" s="27"/>
      <c r="K9" s="24"/>
      <c r="M9" s="7"/>
      <c r="N9" s="13">
        <f>(F9/E9)*100</f>
        <v>5.4945054945054945</v>
      </c>
      <c r="O9" s="13">
        <f t="shared" ref="O9:O10" si="7">(G9/E9)*100</f>
        <v>94.505494505494497</v>
      </c>
      <c r="P9" s="13"/>
      <c r="Q9" s="13"/>
      <c r="S9" s="4">
        <f t="shared" si="4"/>
        <v>5</v>
      </c>
      <c r="T9">
        <f t="shared" si="4"/>
        <v>142</v>
      </c>
      <c r="W9" s="1">
        <f>(S9/$D$9)*100</f>
        <v>3.4246575342465753</v>
      </c>
      <c r="X9" s="1">
        <f>(T9/$D$9)*100</f>
        <v>97.260273972602747</v>
      </c>
      <c r="Z9">
        <f>D4+D9</f>
        <v>200</v>
      </c>
      <c r="AA9" s="1">
        <f>(D9/Z9)*100</f>
        <v>73</v>
      </c>
      <c r="AB9">
        <f t="shared" si="5"/>
        <v>91</v>
      </c>
    </row>
    <row r="10" spans="1:28">
      <c r="C10" t="s">
        <v>11</v>
      </c>
      <c r="D10">
        <v>88</v>
      </c>
      <c r="E10">
        <f t="shared" si="6"/>
        <v>34</v>
      </c>
      <c r="F10" s="27">
        <v>2</v>
      </c>
      <c r="G10" s="27">
        <v>32</v>
      </c>
      <c r="H10" s="27">
        <v>0</v>
      </c>
      <c r="I10" s="27">
        <v>54</v>
      </c>
      <c r="J10" s="27"/>
      <c r="K10" s="24"/>
      <c r="M10" s="7"/>
      <c r="N10" s="13">
        <f>(F10/E10)*100</f>
        <v>5.8823529411764701</v>
      </c>
      <c r="O10" s="13">
        <f t="shared" si="7"/>
        <v>94.117647058823522</v>
      </c>
      <c r="P10" s="13"/>
      <c r="Q10" s="13"/>
      <c r="S10" s="4">
        <f t="shared" si="4"/>
        <v>2</v>
      </c>
      <c r="T10">
        <f t="shared" si="4"/>
        <v>86</v>
      </c>
      <c r="V10" s="2"/>
      <c r="W10" s="3">
        <f>(S10/$D$10)*100</f>
        <v>2.2727272727272729</v>
      </c>
      <c r="X10" s="3">
        <f>(T10/$D$10)*100</f>
        <v>97.727272727272734</v>
      </c>
      <c r="Y10" s="2"/>
      <c r="Z10" s="2">
        <f>D5+D10</f>
        <v>146</v>
      </c>
      <c r="AA10" s="3">
        <f>(D10/Z10)*100</f>
        <v>60.273972602739725</v>
      </c>
      <c r="AB10">
        <f t="shared" si="5"/>
        <v>34</v>
      </c>
    </row>
    <row r="11" spans="1:28">
      <c r="F11" s="27"/>
      <c r="G11" s="27"/>
      <c r="H11" s="27"/>
      <c r="I11" s="27"/>
      <c r="J11" s="27"/>
      <c r="K11" s="24"/>
      <c r="M11" s="7" t="s">
        <v>64</v>
      </c>
      <c r="N11" s="13">
        <f>AVERAGE(N8:N10)</f>
        <v>9.0210443151619621</v>
      </c>
      <c r="O11" s="13">
        <f>AVERAGE(O8:O10)</f>
        <v>90.978955684838027</v>
      </c>
      <c r="P11" s="13"/>
      <c r="Q11" s="13"/>
      <c r="V11" s="7" t="s">
        <v>64</v>
      </c>
      <c r="W11" s="1">
        <f>AVERAGE(W8:W10)</f>
        <v>4.1783305481935624</v>
      </c>
      <c r="X11" s="1">
        <f>AVERAGE(X8:X10)</f>
        <v>96.049979954089551</v>
      </c>
      <c r="Z11" s="1">
        <f>SUM(Z8:Z10)</f>
        <v>512</v>
      </c>
      <c r="AA11" s="1">
        <f>AVERAGE(AA8:AA10)</f>
        <v>67.918633437861033</v>
      </c>
      <c r="AB11" s="1">
        <f>SUM(AB8:AB10)</f>
        <v>176</v>
      </c>
    </row>
    <row r="12" spans="1:28">
      <c r="A12" s="2"/>
      <c r="B12" s="2"/>
      <c r="C12" s="2"/>
      <c r="D12" s="2"/>
      <c r="E12" s="2" t="s">
        <v>39</v>
      </c>
      <c r="F12" s="25"/>
      <c r="G12" s="25"/>
      <c r="H12" s="25"/>
      <c r="I12" s="25"/>
      <c r="J12" s="25"/>
      <c r="K12" s="25"/>
      <c r="M12" s="7"/>
      <c r="N12" s="7"/>
      <c r="O12" s="7"/>
      <c r="P12" s="7"/>
      <c r="Q12" s="7"/>
      <c r="Z12" t="s">
        <v>70</v>
      </c>
      <c r="AA12" t="s">
        <v>20</v>
      </c>
    </row>
    <row r="13" spans="1:28">
      <c r="A13" t="s">
        <v>12</v>
      </c>
      <c r="C13" t="s">
        <v>9</v>
      </c>
      <c r="D13">
        <v>47</v>
      </c>
      <c r="E13">
        <f>F13+G13</f>
        <v>20</v>
      </c>
      <c r="F13" s="27">
        <v>0</v>
      </c>
      <c r="G13" s="27">
        <v>20</v>
      </c>
      <c r="H13" s="27">
        <v>0</v>
      </c>
      <c r="I13" s="27">
        <v>27</v>
      </c>
      <c r="J13" s="27"/>
      <c r="K13" s="24">
        <f t="shared" ref="K13:K15" si="8">(E13/D13)*100</f>
        <v>42.553191489361701</v>
      </c>
      <c r="M13" s="7"/>
      <c r="N13" s="13">
        <f t="shared" ref="N13:N15" si="9">(F13/E13)*100</f>
        <v>0</v>
      </c>
      <c r="O13" s="13">
        <f t="shared" ref="O13:O15" si="10">(G13/E13)*100</f>
        <v>100</v>
      </c>
      <c r="P13" s="13"/>
      <c r="Q13" s="13"/>
      <c r="S13" s="4">
        <f t="shared" ref="S13:T15" si="11">F13+H13</f>
        <v>0</v>
      </c>
      <c r="T13">
        <f t="shared" si="11"/>
        <v>47</v>
      </c>
      <c r="V13" s="1"/>
      <c r="W13" s="1">
        <f>(S13/$D$13)*100</f>
        <v>0</v>
      </c>
      <c r="X13" s="1">
        <f>(T13/$D$13)*100</f>
        <v>100</v>
      </c>
      <c r="Z13">
        <f>D13+D18</f>
        <v>177</v>
      </c>
      <c r="AA13" s="1">
        <f>(D13/Z13)*100</f>
        <v>26.55367231638418</v>
      </c>
      <c r="AB13">
        <f t="shared" ref="AB13:AB15" si="12">F13+G13</f>
        <v>20</v>
      </c>
    </row>
    <row r="14" spans="1:28">
      <c r="C14" t="s">
        <v>10</v>
      </c>
      <c r="D14">
        <v>70</v>
      </c>
      <c r="E14">
        <f t="shared" ref="E14:E15" si="13">F14+G14</f>
        <v>37</v>
      </c>
      <c r="F14" s="27">
        <v>0</v>
      </c>
      <c r="G14" s="27">
        <v>37</v>
      </c>
      <c r="H14" s="27">
        <v>0</v>
      </c>
      <c r="I14" s="27">
        <v>33</v>
      </c>
      <c r="J14" s="27"/>
      <c r="K14" s="24">
        <f t="shared" si="8"/>
        <v>52.857142857142861</v>
      </c>
      <c r="M14" s="7"/>
      <c r="N14" s="13">
        <f t="shared" si="9"/>
        <v>0</v>
      </c>
      <c r="O14" s="13">
        <f t="shared" si="10"/>
        <v>100</v>
      </c>
      <c r="P14" s="13"/>
      <c r="Q14" s="13"/>
      <c r="S14" s="4">
        <f t="shared" si="11"/>
        <v>0</v>
      </c>
      <c r="T14">
        <f t="shared" si="11"/>
        <v>70</v>
      </c>
      <c r="W14" s="1">
        <f>(S14/$D$14)*100</f>
        <v>0</v>
      </c>
      <c r="X14" s="1">
        <f>(T14/$D$14)*100</f>
        <v>100</v>
      </c>
      <c r="Z14">
        <f>D14+D19</f>
        <v>196</v>
      </c>
      <c r="AA14" s="1">
        <f>(D14/Z14)*100</f>
        <v>35.714285714285715</v>
      </c>
      <c r="AB14">
        <f t="shared" si="12"/>
        <v>37</v>
      </c>
    </row>
    <row r="15" spans="1:28">
      <c r="C15" t="s">
        <v>11</v>
      </c>
      <c r="D15">
        <v>76</v>
      </c>
      <c r="E15">
        <f t="shared" si="13"/>
        <v>42</v>
      </c>
      <c r="F15" s="27">
        <v>0</v>
      </c>
      <c r="G15" s="27">
        <v>42</v>
      </c>
      <c r="H15" s="27">
        <v>0</v>
      </c>
      <c r="I15" s="27">
        <v>34</v>
      </c>
      <c r="J15" s="27"/>
      <c r="K15" s="24">
        <f t="shared" si="8"/>
        <v>55.26315789473685</v>
      </c>
      <c r="M15" s="7"/>
      <c r="N15" s="13">
        <f t="shared" si="9"/>
        <v>0</v>
      </c>
      <c r="O15" s="13">
        <f t="shared" si="10"/>
        <v>100</v>
      </c>
      <c r="P15" s="13"/>
      <c r="Q15" s="13"/>
      <c r="S15" s="4">
        <f t="shared" si="11"/>
        <v>0</v>
      </c>
      <c r="T15">
        <f t="shared" si="11"/>
        <v>76</v>
      </c>
      <c r="V15" s="2"/>
      <c r="W15" s="3">
        <f>(S15/$D$15)*100</f>
        <v>0</v>
      </c>
      <c r="X15" s="3">
        <f>(T15/$D$15)*100</f>
        <v>100</v>
      </c>
      <c r="Y15" s="2"/>
      <c r="Z15" s="2">
        <f>D15+D20</f>
        <v>198</v>
      </c>
      <c r="AA15" s="3">
        <f>(D15/Z15)*100</f>
        <v>38.383838383838381</v>
      </c>
      <c r="AB15">
        <f t="shared" si="12"/>
        <v>42</v>
      </c>
    </row>
    <row r="16" spans="1:28">
      <c r="F16" s="27"/>
      <c r="G16" s="27"/>
      <c r="H16" s="27"/>
      <c r="I16" s="27"/>
      <c r="J16" s="27"/>
      <c r="K16" s="24">
        <f>AVERAGE(K13:K15)</f>
        <v>50.224497413747137</v>
      </c>
      <c r="M16" s="7" t="s">
        <v>64</v>
      </c>
      <c r="N16" s="13">
        <f>AVERAGE(N13:N15)</f>
        <v>0</v>
      </c>
      <c r="O16" s="13">
        <f>AVERAGE(O13:O15)</f>
        <v>100</v>
      </c>
      <c r="P16" s="13"/>
      <c r="Q16" s="13"/>
      <c r="S16" s="4"/>
      <c r="V16" s="7" t="s">
        <v>64</v>
      </c>
      <c r="W16" s="1">
        <f>AVERAGE(W13:W15)</f>
        <v>0</v>
      </c>
      <c r="X16" s="1">
        <f>AVERAGE(X13:X15)</f>
        <v>100</v>
      </c>
      <c r="Z16" s="1">
        <f>SUM(Z13:Z15)</f>
        <v>571</v>
      </c>
      <c r="AA16" s="1">
        <f>AVERAGE(AA13:AA15)</f>
        <v>33.550598804836092</v>
      </c>
      <c r="AB16" s="1">
        <f>SUM(AB13:AB15)</f>
        <v>99</v>
      </c>
    </row>
    <row r="17" spans="1:28">
      <c r="C17" s="2"/>
      <c r="D17" s="2"/>
      <c r="E17" s="2" t="s">
        <v>38</v>
      </c>
      <c r="F17" s="25"/>
      <c r="G17" s="25"/>
      <c r="H17" s="25"/>
      <c r="I17" s="25"/>
      <c r="J17" s="25"/>
      <c r="K17" s="25"/>
      <c r="M17" s="7"/>
      <c r="N17" s="7"/>
      <c r="O17" s="7"/>
      <c r="P17" s="7"/>
      <c r="Q17" s="7"/>
      <c r="Z17" t="s">
        <v>70</v>
      </c>
      <c r="AA17" t="s">
        <v>21</v>
      </c>
    </row>
    <row r="18" spans="1:28">
      <c r="C18" t="s">
        <v>9</v>
      </c>
      <c r="D18">
        <v>130</v>
      </c>
      <c r="E18">
        <f>F18+G18</f>
        <v>45</v>
      </c>
      <c r="F18" s="27">
        <v>12</v>
      </c>
      <c r="G18" s="27">
        <v>33</v>
      </c>
      <c r="H18" s="27">
        <v>0</v>
      </c>
      <c r="I18" s="27">
        <v>85</v>
      </c>
      <c r="J18" s="27"/>
      <c r="K18" s="24"/>
      <c r="M18" s="7"/>
      <c r="N18" s="13">
        <f t="shared" ref="N18:N20" si="14">(F18/E18)*100</f>
        <v>26.666666666666668</v>
      </c>
      <c r="O18" s="13">
        <f t="shared" ref="O18:O20" si="15">(G18/E18)*100</f>
        <v>73.333333333333329</v>
      </c>
      <c r="P18" s="13"/>
      <c r="Q18" s="13"/>
      <c r="S18" s="4">
        <f t="shared" ref="S18:T20" si="16">F18+H18</f>
        <v>12</v>
      </c>
      <c r="T18">
        <f t="shared" si="16"/>
        <v>118</v>
      </c>
      <c r="V18" s="1"/>
      <c r="W18" s="1">
        <f>(S18/$D$18)*100</f>
        <v>9.2307692307692317</v>
      </c>
      <c r="X18" s="1">
        <f>(T18/$D$18)*100</f>
        <v>90.769230769230774</v>
      </c>
      <c r="Z18">
        <f>D13+D18</f>
        <v>177</v>
      </c>
      <c r="AA18" s="1">
        <f>(D18/Z18)*100</f>
        <v>73.44632768361582</v>
      </c>
      <c r="AB18">
        <f t="shared" ref="AB18:AB20" si="17">F18+G18</f>
        <v>45</v>
      </c>
    </row>
    <row r="19" spans="1:28">
      <c r="C19" t="s">
        <v>10</v>
      </c>
      <c r="D19">
        <v>126</v>
      </c>
      <c r="E19">
        <f t="shared" ref="E19:E20" si="18">F19+G19</f>
        <v>29</v>
      </c>
      <c r="F19" s="27">
        <v>5</v>
      </c>
      <c r="G19" s="27">
        <v>24</v>
      </c>
      <c r="H19" s="27">
        <v>2</v>
      </c>
      <c r="I19" s="27">
        <v>95</v>
      </c>
      <c r="J19" s="27"/>
      <c r="K19" s="24"/>
      <c r="M19" s="7"/>
      <c r="N19" s="13">
        <f t="shared" si="14"/>
        <v>17.241379310344829</v>
      </c>
      <c r="O19" s="13">
        <f t="shared" si="15"/>
        <v>82.758620689655174</v>
      </c>
      <c r="P19" s="13"/>
      <c r="Q19" s="13"/>
      <c r="S19" s="4">
        <f t="shared" si="16"/>
        <v>7</v>
      </c>
      <c r="T19">
        <f t="shared" si="16"/>
        <v>119</v>
      </c>
      <c r="W19" s="1">
        <f>(S19/$D$19)*100</f>
        <v>5.5555555555555554</v>
      </c>
      <c r="X19" s="1">
        <f>(T19/$D$19)*100</f>
        <v>94.444444444444443</v>
      </c>
      <c r="Z19">
        <f>D14+D19</f>
        <v>196</v>
      </c>
      <c r="AA19" s="1">
        <f>(D19/Z19)*100</f>
        <v>64.285714285714292</v>
      </c>
      <c r="AB19">
        <f t="shared" si="17"/>
        <v>29</v>
      </c>
    </row>
    <row r="20" spans="1:28">
      <c r="C20" t="s">
        <v>11</v>
      </c>
      <c r="D20">
        <v>122</v>
      </c>
      <c r="E20">
        <f t="shared" si="18"/>
        <v>18</v>
      </c>
      <c r="F20" s="27">
        <v>4</v>
      </c>
      <c r="G20" s="27">
        <v>14</v>
      </c>
      <c r="H20" s="27">
        <v>2</v>
      </c>
      <c r="I20" s="27">
        <v>102</v>
      </c>
      <c r="J20" s="27"/>
      <c r="K20" s="24"/>
      <c r="M20" s="7"/>
      <c r="N20" s="13">
        <f t="shared" si="14"/>
        <v>22.222222222222221</v>
      </c>
      <c r="O20" s="13">
        <f t="shared" si="15"/>
        <v>77.777777777777786</v>
      </c>
      <c r="P20" s="13"/>
      <c r="Q20" s="13"/>
      <c r="S20" s="4">
        <f t="shared" si="16"/>
        <v>6</v>
      </c>
      <c r="T20">
        <f t="shared" si="16"/>
        <v>116</v>
      </c>
      <c r="V20" s="2"/>
      <c r="W20" s="3">
        <f>(S20/$D$20)*100</f>
        <v>4.918032786885246</v>
      </c>
      <c r="X20" s="3">
        <f>(T20/$D$20)*100</f>
        <v>95.081967213114751</v>
      </c>
      <c r="Y20" s="2"/>
      <c r="Z20" s="2">
        <f>D15+D20</f>
        <v>198</v>
      </c>
      <c r="AA20" s="3">
        <f>(D20/Z20)*100</f>
        <v>61.616161616161612</v>
      </c>
      <c r="AB20">
        <f t="shared" si="17"/>
        <v>18</v>
      </c>
    </row>
    <row r="21" spans="1:28">
      <c r="F21" s="27"/>
      <c r="G21" s="27"/>
      <c r="H21" s="27"/>
      <c r="I21" s="27"/>
      <c r="J21" s="27"/>
      <c r="K21" s="24"/>
      <c r="M21" s="7" t="s">
        <v>64</v>
      </c>
      <c r="N21" s="13">
        <f>AVERAGE(N18:N20)</f>
        <v>22.043422733077904</v>
      </c>
      <c r="O21" s="13">
        <f>AVERAGE(O18:O20)</f>
        <v>77.956577266922082</v>
      </c>
      <c r="P21" s="13"/>
      <c r="Q21" s="13"/>
      <c r="S21" s="4"/>
      <c r="V21" s="7" t="s">
        <v>64</v>
      </c>
      <c r="W21" s="1">
        <f>AVERAGE(W18:W20)</f>
        <v>6.5681191910700107</v>
      </c>
      <c r="X21" s="1">
        <f>AVERAGE(X18:X20)</f>
        <v>93.431880808929989</v>
      </c>
      <c r="Z21" s="1">
        <f>SUM(Z18:Z20)</f>
        <v>571</v>
      </c>
      <c r="AA21" s="1">
        <f>AVERAGE(AA18:AA20)</f>
        <v>66.449401195163901</v>
      </c>
      <c r="AB21" s="1">
        <f>SUM(AB18:AB20)</f>
        <v>92</v>
      </c>
    </row>
    <row r="22" spans="1:28">
      <c r="A22" s="2"/>
      <c r="B22" s="2"/>
      <c r="C22" s="2"/>
      <c r="D22" s="2"/>
      <c r="E22" s="2" t="s">
        <v>39</v>
      </c>
      <c r="F22" s="25"/>
      <c r="G22" s="25"/>
      <c r="H22" s="25"/>
      <c r="I22" s="25"/>
      <c r="J22" s="25"/>
      <c r="K22" s="25"/>
      <c r="M22" s="7"/>
      <c r="N22" s="7"/>
      <c r="O22" s="7"/>
      <c r="P22" s="7"/>
      <c r="Q22" s="7"/>
      <c r="Z22" t="s">
        <v>70</v>
      </c>
      <c r="AA22" t="s">
        <v>20</v>
      </c>
    </row>
    <row r="23" spans="1:28">
      <c r="A23" t="s">
        <v>13</v>
      </c>
      <c r="C23" t="s">
        <v>9</v>
      </c>
      <c r="D23">
        <v>110</v>
      </c>
      <c r="E23">
        <f>F23+G23</f>
        <v>42</v>
      </c>
      <c r="F23" s="27">
        <v>0</v>
      </c>
      <c r="G23" s="27">
        <v>42</v>
      </c>
      <c r="H23" s="27">
        <v>0</v>
      </c>
      <c r="I23" s="27">
        <v>68</v>
      </c>
      <c r="J23" s="27"/>
      <c r="K23" s="24">
        <f t="shared" ref="K23:K25" si="19">(E23/D23)*100</f>
        <v>38.181818181818187</v>
      </c>
      <c r="M23" s="7"/>
      <c r="N23" s="13">
        <f>(F23/$D$23)*100</f>
        <v>0</v>
      </c>
      <c r="O23" s="13">
        <f t="shared" ref="O23:O25" si="20">(G23/E23)*100</f>
        <v>100</v>
      </c>
      <c r="P23" s="13"/>
      <c r="Q23" s="13"/>
      <c r="S23" s="4">
        <f t="shared" ref="S23:T25" si="21">F23+H23</f>
        <v>0</v>
      </c>
      <c r="T23">
        <f t="shared" si="21"/>
        <v>110</v>
      </c>
      <c r="V23" s="1"/>
      <c r="W23" s="1">
        <f>(S23/$D$23)*100</f>
        <v>0</v>
      </c>
      <c r="X23" s="1">
        <f>(T23/$D$23)*100</f>
        <v>100</v>
      </c>
      <c r="Z23">
        <f>D23+D28</f>
        <v>211</v>
      </c>
      <c r="AA23" s="1">
        <f>(D23/Z23)*100</f>
        <v>52.132701421800952</v>
      </c>
      <c r="AB23">
        <f t="shared" ref="AB23:AB25" si="22">F23+G23</f>
        <v>42</v>
      </c>
    </row>
    <row r="24" spans="1:28">
      <c r="C24" t="s">
        <v>10</v>
      </c>
      <c r="D24">
        <v>139</v>
      </c>
      <c r="E24">
        <f t="shared" ref="E24:E25" si="23">F24+G24</f>
        <v>48</v>
      </c>
      <c r="F24" s="27">
        <v>0</v>
      </c>
      <c r="G24" s="27">
        <v>48</v>
      </c>
      <c r="H24" s="27">
        <v>0</v>
      </c>
      <c r="I24" s="27">
        <v>91</v>
      </c>
      <c r="J24" s="27"/>
      <c r="K24" s="24">
        <f t="shared" si="19"/>
        <v>34.532374100719423</v>
      </c>
      <c r="M24" s="7"/>
      <c r="N24" s="13">
        <f>(F24/$D$24)*100</f>
        <v>0</v>
      </c>
      <c r="O24" s="13">
        <f t="shared" si="20"/>
        <v>100</v>
      </c>
      <c r="P24" s="13"/>
      <c r="Q24" s="13"/>
      <c r="S24" s="4">
        <f t="shared" si="21"/>
        <v>0</v>
      </c>
      <c r="T24">
        <f t="shared" si="21"/>
        <v>139</v>
      </c>
      <c r="W24" s="1">
        <f>(S24/$D$24)*100</f>
        <v>0</v>
      </c>
      <c r="X24" s="1">
        <f>(T24/$D$24)*100</f>
        <v>100</v>
      </c>
      <c r="Z24">
        <f>D24+D29</f>
        <v>240</v>
      </c>
      <c r="AA24" s="1">
        <f>(D24/Z24)*100</f>
        <v>57.916666666666671</v>
      </c>
      <c r="AB24">
        <f t="shared" si="22"/>
        <v>48</v>
      </c>
    </row>
    <row r="25" spans="1:28">
      <c r="C25" t="s">
        <v>11</v>
      </c>
      <c r="D25">
        <v>131</v>
      </c>
      <c r="E25">
        <f t="shared" si="23"/>
        <v>41</v>
      </c>
      <c r="F25" s="27">
        <v>0</v>
      </c>
      <c r="G25" s="27">
        <v>41</v>
      </c>
      <c r="H25" s="27">
        <v>0</v>
      </c>
      <c r="I25" s="27">
        <v>90</v>
      </c>
      <c r="J25" s="27"/>
      <c r="K25" s="24">
        <f t="shared" si="19"/>
        <v>31.297709923664126</v>
      </c>
      <c r="M25" s="7"/>
      <c r="N25" s="13">
        <f>(F25/$D$25)*100</f>
        <v>0</v>
      </c>
      <c r="O25" s="13">
        <f t="shared" si="20"/>
        <v>100</v>
      </c>
      <c r="P25" s="13"/>
      <c r="Q25" s="13"/>
      <c r="S25" s="4">
        <f t="shared" si="21"/>
        <v>0</v>
      </c>
      <c r="T25">
        <f t="shared" si="21"/>
        <v>131</v>
      </c>
      <c r="V25" s="2"/>
      <c r="W25" s="3">
        <f>(S25/$D$25)*100</f>
        <v>0</v>
      </c>
      <c r="X25" s="3">
        <f>(T25/$D$25)*100</f>
        <v>100</v>
      </c>
      <c r="Y25" s="2"/>
      <c r="Z25" s="2">
        <f>D25+D30</f>
        <v>237</v>
      </c>
      <c r="AA25" s="3">
        <f>(D25/Z25)*100</f>
        <v>55.274261603375528</v>
      </c>
      <c r="AB25">
        <f t="shared" si="22"/>
        <v>41</v>
      </c>
    </row>
    <row r="26" spans="1:28">
      <c r="F26" s="27"/>
      <c r="G26" s="27"/>
      <c r="H26" s="27"/>
      <c r="I26" s="27"/>
      <c r="J26" s="27"/>
      <c r="K26" s="24">
        <f>AVERAGE(K23:K25)</f>
        <v>34.670634068733911</v>
      </c>
      <c r="M26" s="7" t="s">
        <v>64</v>
      </c>
      <c r="N26" s="13">
        <f>AVERAGE(N23:N25)</f>
        <v>0</v>
      </c>
      <c r="O26" s="13">
        <f>AVERAGE(O23:O25)</f>
        <v>100</v>
      </c>
      <c r="P26" s="13"/>
      <c r="Q26" s="13"/>
      <c r="V26" s="7" t="s">
        <v>64</v>
      </c>
      <c r="W26" s="1">
        <f>AVERAGE(W23:W25)</f>
        <v>0</v>
      </c>
      <c r="X26" s="1">
        <f>AVERAGE(X23:X25)</f>
        <v>100</v>
      </c>
      <c r="Z26" s="1">
        <f>SUM(Z23:Z25)</f>
        <v>688</v>
      </c>
      <c r="AA26" s="1">
        <f>AVERAGE(AA23:AA25)</f>
        <v>55.107876563947713</v>
      </c>
      <c r="AB26" s="1">
        <f>SUM(AB23:AB25)</f>
        <v>131</v>
      </c>
    </row>
    <row r="27" spans="1:28">
      <c r="D27" s="2"/>
      <c r="E27" s="2" t="s">
        <v>38</v>
      </c>
      <c r="F27" s="25"/>
      <c r="G27" s="25"/>
      <c r="H27" s="25"/>
      <c r="I27" s="25"/>
      <c r="J27" s="25"/>
      <c r="K27" s="25"/>
      <c r="M27" s="7"/>
      <c r="N27" s="7"/>
      <c r="O27" s="7"/>
      <c r="P27" s="7"/>
      <c r="Q27" s="7"/>
      <c r="Z27" t="s">
        <v>70</v>
      </c>
      <c r="AA27" t="s">
        <v>21</v>
      </c>
    </row>
    <row r="28" spans="1:28">
      <c r="C28" t="s">
        <v>9</v>
      </c>
      <c r="D28">
        <v>101</v>
      </c>
      <c r="E28">
        <f>F28+G28</f>
        <v>39</v>
      </c>
      <c r="F28" s="27">
        <v>0</v>
      </c>
      <c r="G28" s="27">
        <v>39</v>
      </c>
      <c r="H28" s="27">
        <v>0</v>
      </c>
      <c r="I28" s="27">
        <v>59</v>
      </c>
      <c r="J28" s="27"/>
      <c r="K28" s="24"/>
      <c r="M28" s="7"/>
      <c r="N28" s="13">
        <f>(F28/E28)*100</f>
        <v>0</v>
      </c>
      <c r="O28" s="13">
        <f t="shared" ref="O28:O30" si="24">(G28/E28)*100</f>
        <v>100</v>
      </c>
      <c r="P28" s="13"/>
      <c r="Q28" s="13"/>
      <c r="S28" s="4">
        <f t="shared" ref="S28:T30" si="25">F28+H28</f>
        <v>0</v>
      </c>
      <c r="T28">
        <f t="shared" si="25"/>
        <v>98</v>
      </c>
      <c r="V28" s="1"/>
      <c r="W28" s="1">
        <f>(S28/$D$28)*100</f>
        <v>0</v>
      </c>
      <c r="X28" s="1">
        <f>(T28/$D$28)*100</f>
        <v>97.029702970297024</v>
      </c>
      <c r="Z28">
        <f>D23+D28</f>
        <v>211</v>
      </c>
      <c r="AA28" s="1">
        <f>(D28/Z28)*100</f>
        <v>47.867298578199055</v>
      </c>
      <c r="AB28">
        <f t="shared" ref="AB28:AB30" si="26">F28+G28</f>
        <v>39</v>
      </c>
    </row>
    <row r="29" spans="1:28">
      <c r="C29" t="s">
        <v>10</v>
      </c>
      <c r="D29">
        <v>101</v>
      </c>
      <c r="E29">
        <f t="shared" ref="E29:E30" si="27">F29+G29</f>
        <v>26</v>
      </c>
      <c r="F29" s="27">
        <v>1</v>
      </c>
      <c r="G29" s="27">
        <v>25</v>
      </c>
      <c r="H29" s="27">
        <v>0</v>
      </c>
      <c r="I29" s="27">
        <v>75</v>
      </c>
      <c r="J29" s="27"/>
      <c r="K29" s="24"/>
      <c r="M29" s="7"/>
      <c r="N29" s="13">
        <f t="shared" ref="N29:N30" si="28">(F29/E29)*100</f>
        <v>3.8461538461538463</v>
      </c>
      <c r="O29" s="13">
        <f t="shared" si="24"/>
        <v>96.15384615384616</v>
      </c>
      <c r="P29" s="13"/>
      <c r="Q29" s="13"/>
      <c r="S29" s="4">
        <f t="shared" si="25"/>
        <v>1</v>
      </c>
      <c r="T29">
        <f t="shared" si="25"/>
        <v>100</v>
      </c>
      <c r="W29" s="1">
        <f>(S29/$D$29)*100</f>
        <v>0.99009900990099009</v>
      </c>
      <c r="X29" s="1">
        <f>(T29/$D$29)*100</f>
        <v>99.009900990099013</v>
      </c>
      <c r="Z29">
        <f>D24+D29</f>
        <v>240</v>
      </c>
      <c r="AA29" s="1">
        <f>(D29/Z29)*100</f>
        <v>42.083333333333336</v>
      </c>
      <c r="AB29">
        <f t="shared" si="26"/>
        <v>26</v>
      </c>
    </row>
    <row r="30" spans="1:28">
      <c r="C30" t="s">
        <v>11</v>
      </c>
      <c r="D30">
        <v>106</v>
      </c>
      <c r="E30">
        <f t="shared" si="27"/>
        <v>23</v>
      </c>
      <c r="F30" s="27">
        <v>3</v>
      </c>
      <c r="G30" s="27">
        <v>20</v>
      </c>
      <c r="H30" s="27">
        <v>1</v>
      </c>
      <c r="I30" s="27">
        <v>82</v>
      </c>
      <c r="J30" s="27"/>
      <c r="K30" s="24"/>
      <c r="M30" s="7"/>
      <c r="N30" s="13">
        <f t="shared" si="28"/>
        <v>13.043478260869565</v>
      </c>
      <c r="O30" s="13">
        <f t="shared" si="24"/>
        <v>86.956521739130437</v>
      </c>
      <c r="P30" s="13"/>
      <c r="Q30" s="13"/>
      <c r="S30" s="4">
        <f t="shared" si="25"/>
        <v>4</v>
      </c>
      <c r="T30">
        <f t="shared" si="25"/>
        <v>102</v>
      </c>
      <c r="V30" s="2"/>
      <c r="W30" s="3">
        <f>(S30/$D$30)*100</f>
        <v>3.7735849056603774</v>
      </c>
      <c r="X30" s="3">
        <f>(T30/$D$30)*100</f>
        <v>96.226415094339629</v>
      </c>
      <c r="Y30" s="2"/>
      <c r="Z30" s="2">
        <f>D25+D30</f>
        <v>237</v>
      </c>
      <c r="AA30" s="3">
        <f>(D30/Z30)*100</f>
        <v>44.725738396624472</v>
      </c>
      <c r="AB30">
        <f t="shared" si="26"/>
        <v>23</v>
      </c>
    </row>
    <row r="31" spans="1:28">
      <c r="F31" s="27"/>
      <c r="G31" s="27"/>
      <c r="H31" s="27"/>
      <c r="I31" s="27"/>
      <c r="J31" s="27"/>
      <c r="K31" s="24"/>
      <c r="M31" t="s">
        <v>64</v>
      </c>
      <c r="N31" s="1">
        <f>AVERAGE(N28:N30)</f>
        <v>5.6298773690078034</v>
      </c>
      <c r="O31" s="1">
        <f>AVERAGE(O28:O30)</f>
        <v>94.370122630992185</v>
      </c>
      <c r="P31" s="1"/>
      <c r="Q31" s="1"/>
      <c r="V31" s="7" t="s">
        <v>64</v>
      </c>
      <c r="W31" s="1">
        <f>AVERAGE(W28:W30)</f>
        <v>1.5878946385204558</v>
      </c>
      <c r="X31" s="1">
        <f>AVERAGE(X28:X30)</f>
        <v>97.42200635157856</v>
      </c>
      <c r="Z31" s="1">
        <f>SUM(Z28:Z30)</f>
        <v>688</v>
      </c>
      <c r="AA31" s="1">
        <f>AVERAGE(AA28:AA30)</f>
        <v>44.892123436052287</v>
      </c>
      <c r="AB31" s="1">
        <f>SUM(AB28:AB30)</f>
        <v>88</v>
      </c>
    </row>
    <row r="32" spans="1:28">
      <c r="F32" s="27"/>
      <c r="G32" s="27"/>
      <c r="H32" s="27"/>
      <c r="I32" s="27"/>
      <c r="J32" s="27"/>
      <c r="K32" s="27"/>
    </row>
    <row r="33" spans="4:34">
      <c r="F33" s="27"/>
      <c r="G33" s="27"/>
      <c r="H33" s="27"/>
      <c r="I33" s="27"/>
      <c r="J33" s="27"/>
      <c r="K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4:34">
      <c r="D34" t="s">
        <v>0</v>
      </c>
      <c r="F34" s="27"/>
      <c r="G34" s="27"/>
      <c r="H34" s="27"/>
      <c r="I34" s="27"/>
      <c r="J34" s="27"/>
      <c r="K34" s="27"/>
      <c r="N34" s="27"/>
      <c r="O34" s="27" t="s">
        <v>45</v>
      </c>
      <c r="P34" s="27"/>
      <c r="Q34" s="27"/>
      <c r="R34" s="27"/>
      <c r="S34" s="27"/>
      <c r="T34" s="27"/>
      <c r="U34" s="27" t="s">
        <v>48</v>
      </c>
      <c r="V34" s="27"/>
      <c r="W34" s="27"/>
      <c r="X34" s="27"/>
      <c r="Y34" s="27"/>
      <c r="Z34" s="27"/>
      <c r="AA34" s="27" t="s">
        <v>48</v>
      </c>
      <c r="AB34" s="27"/>
      <c r="AC34" s="27"/>
      <c r="AD34" s="27"/>
      <c r="AE34" s="27"/>
      <c r="AF34" s="27"/>
      <c r="AG34" s="27"/>
      <c r="AH34" s="27"/>
    </row>
    <row r="35" spans="4:34">
      <c r="D35" s="2" t="s">
        <v>1</v>
      </c>
      <c r="E35" s="2"/>
      <c r="F35" s="25" t="s">
        <v>41</v>
      </c>
      <c r="G35" s="25" t="s">
        <v>42</v>
      </c>
      <c r="H35" s="25" t="s">
        <v>43</v>
      </c>
      <c r="I35" s="25" t="s">
        <v>44</v>
      </c>
      <c r="J35" s="25" t="s">
        <v>40</v>
      </c>
      <c r="K35" s="27"/>
      <c r="N35" s="25"/>
      <c r="O35" s="25" t="s">
        <v>41</v>
      </c>
      <c r="P35" s="25" t="s">
        <v>42</v>
      </c>
      <c r="Q35" s="25" t="s">
        <v>43</v>
      </c>
      <c r="R35" s="25" t="s">
        <v>44</v>
      </c>
      <c r="S35" s="27"/>
      <c r="T35" s="25"/>
      <c r="U35" s="25" t="s">
        <v>15</v>
      </c>
      <c r="V35" s="25" t="s">
        <v>3</v>
      </c>
      <c r="W35" s="25" t="s">
        <v>4</v>
      </c>
      <c r="X35" s="25" t="s">
        <v>49</v>
      </c>
      <c r="Y35" s="25"/>
      <c r="Z35" s="25"/>
      <c r="AA35" s="25" t="s">
        <v>3</v>
      </c>
      <c r="AB35" s="25" t="s">
        <v>15</v>
      </c>
      <c r="AC35" s="25" t="s">
        <v>16</v>
      </c>
      <c r="AD35" s="25" t="s">
        <v>50</v>
      </c>
      <c r="AE35" s="27"/>
      <c r="AF35" s="27"/>
      <c r="AG35" s="27"/>
      <c r="AH35" s="27"/>
    </row>
    <row r="36" spans="4:34">
      <c r="D36" t="s">
        <v>2</v>
      </c>
      <c r="E36" t="s">
        <v>9</v>
      </c>
      <c r="F36" s="27">
        <v>8</v>
      </c>
      <c r="G36" s="27">
        <v>0</v>
      </c>
      <c r="H36" s="27">
        <v>43</v>
      </c>
      <c r="I36" s="27">
        <v>22</v>
      </c>
      <c r="J36" s="27">
        <f>SUM(F36:I36)</f>
        <v>73</v>
      </c>
      <c r="K36" s="27"/>
      <c r="N36" s="27" t="s">
        <v>2</v>
      </c>
      <c r="O36" s="29">
        <f>(F36/$J$36)*100</f>
        <v>10.95890410958904</v>
      </c>
      <c r="P36" s="29">
        <f>(G36/$J$36)*100</f>
        <v>0</v>
      </c>
      <c r="Q36" s="29">
        <f>(H36/$J$36)*100</f>
        <v>58.904109589041099</v>
      </c>
      <c r="R36" s="29">
        <f>(I36/$J$36)*100</f>
        <v>30.136986301369863</v>
      </c>
      <c r="S36" s="27"/>
      <c r="T36" s="27" t="s">
        <v>2</v>
      </c>
      <c r="U36" s="27" t="s">
        <v>9</v>
      </c>
      <c r="V36" s="41">
        <v>0</v>
      </c>
      <c r="W36" s="41">
        <v>8</v>
      </c>
      <c r="X36" s="27">
        <f>(0/8)*100</f>
        <v>0</v>
      </c>
      <c r="Y36" s="27"/>
      <c r="Z36" s="27"/>
      <c r="AA36" s="27">
        <v>22</v>
      </c>
      <c r="AB36" s="27">
        <f>(0/8)*100</f>
        <v>0</v>
      </c>
      <c r="AC36" s="41">
        <v>22</v>
      </c>
      <c r="AD36" s="27">
        <f>(0/8)*100</f>
        <v>0</v>
      </c>
      <c r="AE36" s="27"/>
      <c r="AF36" s="27"/>
      <c r="AG36" s="27"/>
      <c r="AH36" s="27"/>
    </row>
    <row r="37" spans="4:34">
      <c r="E37" t="s">
        <v>10</v>
      </c>
      <c r="F37" s="27">
        <v>5</v>
      </c>
      <c r="G37" s="27">
        <v>0</v>
      </c>
      <c r="H37" s="27">
        <v>86</v>
      </c>
      <c r="I37" s="27">
        <v>31</v>
      </c>
      <c r="J37" s="27">
        <f>SUM(F37:I37)</f>
        <v>122</v>
      </c>
      <c r="K37" s="27"/>
      <c r="N37" s="27"/>
      <c r="O37" s="29">
        <f>(F37/$J$37)*100</f>
        <v>4.0983606557377046</v>
      </c>
      <c r="P37" s="29">
        <f>(G37/$J$37)*100</f>
        <v>0</v>
      </c>
      <c r="Q37" s="29">
        <f>(H37/$J$37)*100</f>
        <v>70.491803278688522</v>
      </c>
      <c r="R37" s="29">
        <f>(I37/$J$37)*100</f>
        <v>25.409836065573771</v>
      </c>
      <c r="S37" s="27"/>
      <c r="T37" s="27"/>
      <c r="U37" s="27" t="s">
        <v>10</v>
      </c>
      <c r="V37" s="41">
        <v>0</v>
      </c>
      <c r="W37" s="41">
        <v>5</v>
      </c>
      <c r="X37" s="27">
        <f t="shared" ref="X37:X38" si="29">(0/8)*100</f>
        <v>0</v>
      </c>
      <c r="Y37" s="27"/>
      <c r="Z37" s="27"/>
      <c r="AA37" s="27">
        <v>31</v>
      </c>
      <c r="AB37" s="27">
        <f t="shared" ref="AB37:AB38" si="30">(0/8)*100</f>
        <v>0</v>
      </c>
      <c r="AC37" s="41">
        <v>31</v>
      </c>
      <c r="AD37" s="27">
        <f t="shared" ref="AD37:AD38" si="31">(0/8)*100</f>
        <v>0</v>
      </c>
      <c r="AE37" s="27"/>
      <c r="AF37" s="27"/>
      <c r="AG37" s="27"/>
      <c r="AH37" s="27"/>
    </row>
    <row r="38" spans="4:34">
      <c r="E38" t="s">
        <v>11</v>
      </c>
      <c r="F38" s="27">
        <v>2</v>
      </c>
      <c r="G38" s="27">
        <v>0</v>
      </c>
      <c r="H38" s="27">
        <v>32</v>
      </c>
      <c r="I38" s="27">
        <v>37</v>
      </c>
      <c r="J38" s="27">
        <f>SUM(F38:I38)</f>
        <v>71</v>
      </c>
      <c r="K38" s="27"/>
      <c r="N38" s="27"/>
      <c r="O38" s="33">
        <f>(F38/$J$38)*100</f>
        <v>2.8169014084507045</v>
      </c>
      <c r="P38" s="33">
        <f>(G38/$J$38)*100</f>
        <v>0</v>
      </c>
      <c r="Q38" s="33">
        <f t="shared" ref="Q38" si="32">(H38/$J$38)*100</f>
        <v>45.070422535211272</v>
      </c>
      <c r="R38" s="33">
        <f>(I38/$J$38)*100</f>
        <v>52.112676056338024</v>
      </c>
      <c r="S38" s="27"/>
      <c r="T38" s="27"/>
      <c r="U38" s="27" t="s">
        <v>11</v>
      </c>
      <c r="V38" s="41">
        <v>0</v>
      </c>
      <c r="W38" s="41">
        <v>2</v>
      </c>
      <c r="X38" s="27">
        <f t="shared" si="29"/>
        <v>0</v>
      </c>
      <c r="Y38" s="27"/>
      <c r="Z38" s="27"/>
      <c r="AA38" s="27">
        <v>37</v>
      </c>
      <c r="AB38" s="27">
        <f t="shared" si="30"/>
        <v>0</v>
      </c>
      <c r="AC38" s="41">
        <v>37</v>
      </c>
      <c r="AD38" s="27">
        <f t="shared" si="31"/>
        <v>0</v>
      </c>
      <c r="AE38" s="27"/>
      <c r="AF38" s="27"/>
      <c r="AG38" s="27"/>
      <c r="AH38" s="27"/>
    </row>
    <row r="39" spans="4:34">
      <c r="F39" s="27"/>
      <c r="G39" s="27"/>
      <c r="H39" s="27"/>
      <c r="I39" s="27"/>
      <c r="J39" s="27">
        <f>SUM(J36:J38)</f>
        <v>266</v>
      </c>
      <c r="K39" s="27"/>
      <c r="N39" s="27" t="s">
        <v>64</v>
      </c>
      <c r="O39" s="29">
        <f>AVERAGE(O36:O38)</f>
        <v>5.9580553912591503</v>
      </c>
      <c r="P39" s="29">
        <f>AVERAGE(P36:P38)</f>
        <v>0</v>
      </c>
      <c r="Q39" s="29">
        <f t="shared" ref="Q39" si="33">AVERAGE(Q36:Q38)</f>
        <v>58.155445134313631</v>
      </c>
      <c r="R39" s="29">
        <f>AVERAGE(R36:R38)</f>
        <v>35.886499474427218</v>
      </c>
      <c r="S39" s="27"/>
      <c r="T39" s="27"/>
      <c r="U39" s="27"/>
      <c r="V39" s="41"/>
      <c r="W39" s="27">
        <f>SUM(W36:W38)</f>
        <v>15</v>
      </c>
      <c r="X39" s="27"/>
      <c r="Y39" s="27"/>
      <c r="Z39" s="27"/>
      <c r="AA39" s="27"/>
      <c r="AB39" s="27"/>
      <c r="AC39" s="27">
        <f>SUM(AC36:AC38)</f>
        <v>90</v>
      </c>
      <c r="AD39" s="27"/>
      <c r="AE39" s="27"/>
      <c r="AF39" s="27"/>
      <c r="AG39" s="27"/>
      <c r="AH39" s="27"/>
    </row>
    <row r="40" spans="4:34">
      <c r="D40" s="2"/>
      <c r="E40" s="2"/>
      <c r="F40" s="25"/>
      <c r="G40" s="25"/>
      <c r="H40" s="25"/>
      <c r="I40" s="25"/>
      <c r="J40" s="25"/>
      <c r="K40" s="27"/>
      <c r="N40" s="27"/>
      <c r="O40" s="27"/>
      <c r="P40" s="27"/>
      <c r="Q40" s="27"/>
      <c r="R40" s="27"/>
      <c r="S40" s="27"/>
      <c r="T40" s="25"/>
      <c r="U40" s="25"/>
      <c r="V40" s="42"/>
      <c r="W40" s="25"/>
      <c r="X40" s="25"/>
      <c r="Y40" s="25"/>
      <c r="Z40" s="25"/>
      <c r="AA40" s="25"/>
      <c r="AB40" s="25"/>
      <c r="AC40" s="25"/>
      <c r="AD40" s="25"/>
      <c r="AE40" s="27"/>
      <c r="AF40" s="27"/>
      <c r="AG40" s="27"/>
      <c r="AH40" s="27"/>
    </row>
    <row r="41" spans="4:34">
      <c r="D41" t="s">
        <v>12</v>
      </c>
      <c r="E41" t="s">
        <v>9</v>
      </c>
      <c r="F41" s="27">
        <v>12</v>
      </c>
      <c r="G41" s="27">
        <v>0</v>
      </c>
      <c r="H41" s="27">
        <v>33</v>
      </c>
      <c r="I41" s="27">
        <v>20</v>
      </c>
      <c r="J41" s="27">
        <f>SUM(F41:I41)</f>
        <v>65</v>
      </c>
      <c r="K41" s="27"/>
      <c r="N41" s="27" t="s">
        <v>12</v>
      </c>
      <c r="O41" s="29">
        <f>(F41/$J$41)*100</f>
        <v>18.461538461538463</v>
      </c>
      <c r="P41" s="29">
        <f>(G41/$J$41)*100</f>
        <v>0</v>
      </c>
      <c r="Q41" s="29">
        <f>(H41/$J$41)*100</f>
        <v>50.769230769230766</v>
      </c>
      <c r="R41" s="29">
        <f>(I41/$J$41)*100</f>
        <v>30.76923076923077</v>
      </c>
      <c r="S41" s="27"/>
      <c r="T41" s="27" t="s">
        <v>12</v>
      </c>
      <c r="U41" s="27" t="s">
        <v>9</v>
      </c>
      <c r="V41" s="41">
        <v>0</v>
      </c>
      <c r="W41" s="41">
        <v>12</v>
      </c>
      <c r="X41" s="27">
        <f t="shared" ref="X41:X43" si="34">(0/8)*100</f>
        <v>0</v>
      </c>
      <c r="Y41" s="27"/>
      <c r="Z41" s="27"/>
      <c r="AA41" s="41">
        <v>20</v>
      </c>
      <c r="AB41" s="27">
        <f>(0/8)*100</f>
        <v>0</v>
      </c>
      <c r="AC41" s="41">
        <v>20</v>
      </c>
      <c r="AD41" s="27">
        <f t="shared" ref="AD41:AD43" si="35">(0/8)*100</f>
        <v>0</v>
      </c>
      <c r="AE41" s="27"/>
      <c r="AF41" s="27"/>
      <c r="AG41" s="27"/>
      <c r="AH41" s="27"/>
    </row>
    <row r="42" spans="4:34">
      <c r="E42" t="s">
        <v>10</v>
      </c>
      <c r="F42" s="27">
        <v>5</v>
      </c>
      <c r="G42" s="27">
        <v>0</v>
      </c>
      <c r="H42" s="27">
        <v>24</v>
      </c>
      <c r="I42" s="27">
        <v>37</v>
      </c>
      <c r="J42" s="27">
        <f>SUM(F42:I42)</f>
        <v>66</v>
      </c>
      <c r="K42" s="27"/>
      <c r="N42" s="27"/>
      <c r="O42" s="29">
        <f>(F42/$J$42)*100</f>
        <v>7.5757575757575761</v>
      </c>
      <c r="P42" s="29">
        <f>(G42/$J$42)*100</f>
        <v>0</v>
      </c>
      <c r="Q42" s="29">
        <f>(H42/$J$42)*100</f>
        <v>36.363636363636367</v>
      </c>
      <c r="R42" s="29">
        <f>(I42/$J$42)*100</f>
        <v>56.060606060606055</v>
      </c>
      <c r="S42" s="27"/>
      <c r="T42" s="27"/>
      <c r="U42" s="27" t="s">
        <v>10</v>
      </c>
      <c r="V42" s="41">
        <v>0</v>
      </c>
      <c r="W42" s="41">
        <v>5</v>
      </c>
      <c r="X42" s="27">
        <f t="shared" si="34"/>
        <v>0</v>
      </c>
      <c r="Y42" s="27"/>
      <c r="Z42" s="27"/>
      <c r="AA42" s="41">
        <v>37</v>
      </c>
      <c r="AB42" s="27">
        <f t="shared" ref="AB42:AB43" si="36">(0/8)*100</f>
        <v>0</v>
      </c>
      <c r="AC42" s="41">
        <v>37</v>
      </c>
      <c r="AD42" s="27">
        <f t="shared" si="35"/>
        <v>0</v>
      </c>
      <c r="AE42" s="27"/>
      <c r="AF42" s="27"/>
      <c r="AG42" s="27"/>
      <c r="AH42" s="27"/>
    </row>
    <row r="43" spans="4:34">
      <c r="E43" t="s">
        <v>11</v>
      </c>
      <c r="F43" s="27">
        <v>4</v>
      </c>
      <c r="G43" s="27">
        <v>0</v>
      </c>
      <c r="H43" s="27">
        <v>14</v>
      </c>
      <c r="I43" s="27">
        <v>42</v>
      </c>
      <c r="J43" s="27">
        <f>SUM(F43:I43)</f>
        <v>60</v>
      </c>
      <c r="K43" s="27"/>
      <c r="N43" s="27"/>
      <c r="O43" s="33">
        <f>(F43/$J$43)*100</f>
        <v>6.666666666666667</v>
      </c>
      <c r="P43" s="33">
        <f>(G43/$J$43)*100</f>
        <v>0</v>
      </c>
      <c r="Q43" s="33">
        <f>(H43/$J$43)*100</f>
        <v>23.333333333333332</v>
      </c>
      <c r="R43" s="33">
        <f>(I43/$J$43)*100</f>
        <v>70</v>
      </c>
      <c r="S43" s="27"/>
      <c r="T43" s="27"/>
      <c r="U43" s="27" t="s">
        <v>11</v>
      </c>
      <c r="V43" s="41">
        <v>0</v>
      </c>
      <c r="W43" s="41">
        <v>4</v>
      </c>
      <c r="X43" s="27">
        <f t="shared" si="34"/>
        <v>0</v>
      </c>
      <c r="Y43" s="27"/>
      <c r="Z43" s="27"/>
      <c r="AA43" s="41">
        <v>42</v>
      </c>
      <c r="AB43" s="27">
        <f t="shared" si="36"/>
        <v>0</v>
      </c>
      <c r="AC43" s="41">
        <v>42</v>
      </c>
      <c r="AD43" s="27">
        <f t="shared" si="35"/>
        <v>0</v>
      </c>
      <c r="AE43" s="27"/>
      <c r="AF43" s="27"/>
      <c r="AG43" s="27"/>
      <c r="AH43" s="27"/>
    </row>
    <row r="44" spans="4:34">
      <c r="F44" s="27"/>
      <c r="G44" s="27"/>
      <c r="H44" s="40"/>
      <c r="I44" s="27"/>
      <c r="J44" s="27">
        <f>SUM(J41:J43)</f>
        <v>191</v>
      </c>
      <c r="K44" s="27"/>
      <c r="N44" s="27" t="s">
        <v>64</v>
      </c>
      <c r="O44" s="29">
        <f>AVERAGE(O41:O43)</f>
        <v>10.901320901320901</v>
      </c>
      <c r="P44" s="29">
        <f>AVERAGE(P41:P43)</f>
        <v>0</v>
      </c>
      <c r="Q44" s="29">
        <f t="shared" ref="Q44" si="37">AVERAGE(Q41:Q43)</f>
        <v>36.822066822066823</v>
      </c>
      <c r="R44" s="29">
        <f>AVERAGE(R41:R43)</f>
        <v>52.276612276612276</v>
      </c>
      <c r="S44" s="27"/>
      <c r="T44" s="27"/>
      <c r="U44" s="27"/>
      <c r="V44" s="41"/>
      <c r="W44" s="27">
        <f>SUM(W41:W43)</f>
        <v>21</v>
      </c>
      <c r="X44" s="27"/>
      <c r="Y44" s="27"/>
      <c r="Z44" s="27"/>
      <c r="AA44" s="27"/>
      <c r="AB44" s="27"/>
      <c r="AC44" s="27">
        <f>SUM(AC41:AC43)</f>
        <v>99</v>
      </c>
      <c r="AD44" s="27"/>
      <c r="AE44" s="27"/>
      <c r="AF44" s="27"/>
      <c r="AG44" s="27"/>
      <c r="AH44" s="27"/>
    </row>
    <row r="45" spans="4:34">
      <c r="D45" s="2"/>
      <c r="E45" s="2"/>
      <c r="F45" s="25"/>
      <c r="G45" s="25"/>
      <c r="H45" s="25"/>
      <c r="I45" s="25"/>
      <c r="J45" s="25"/>
      <c r="K45" s="27"/>
      <c r="N45" s="27"/>
      <c r="O45" s="27"/>
      <c r="P45" s="27"/>
      <c r="Q45" s="27"/>
      <c r="R45" s="27"/>
      <c r="S45" s="27"/>
      <c r="T45" s="25"/>
      <c r="U45" s="25"/>
      <c r="V45" s="42"/>
      <c r="W45" s="25"/>
      <c r="X45" s="25"/>
      <c r="Y45" s="25"/>
      <c r="Z45" s="25"/>
      <c r="AA45" s="25"/>
      <c r="AB45" s="25"/>
      <c r="AC45" s="25"/>
      <c r="AD45" s="25"/>
      <c r="AE45" s="27"/>
      <c r="AF45" s="27"/>
      <c r="AG45" s="27"/>
      <c r="AH45" s="27"/>
    </row>
    <row r="46" spans="4:34">
      <c r="D46" t="s">
        <v>13</v>
      </c>
      <c r="E46" t="s">
        <v>9</v>
      </c>
      <c r="F46" s="27">
        <v>0</v>
      </c>
      <c r="G46" s="27">
        <v>0</v>
      </c>
      <c r="H46" s="27">
        <v>39</v>
      </c>
      <c r="I46" s="27">
        <v>42</v>
      </c>
      <c r="J46" s="27">
        <f>SUM(F46:I46)</f>
        <v>81</v>
      </c>
      <c r="K46" s="27"/>
      <c r="N46" s="27" t="s">
        <v>13</v>
      </c>
      <c r="O46" s="29">
        <f>(F46/$J$46)*100</f>
        <v>0</v>
      </c>
      <c r="P46" s="29">
        <f>(G46/$J$46)*100</f>
        <v>0</v>
      </c>
      <c r="Q46" s="29">
        <f>(H46/$J$46)*100</f>
        <v>48.148148148148145</v>
      </c>
      <c r="R46" s="29">
        <f>(I46/$J$46)*100</f>
        <v>51.851851851851848</v>
      </c>
      <c r="S46" s="27"/>
      <c r="T46" s="27" t="s">
        <v>13</v>
      </c>
      <c r="U46" s="27" t="s">
        <v>9</v>
      </c>
      <c r="V46" s="41">
        <v>0</v>
      </c>
      <c r="W46" s="41">
        <v>0</v>
      </c>
      <c r="X46" s="27">
        <f t="shared" ref="X46:X48" si="38">(0/8)*100</f>
        <v>0</v>
      </c>
      <c r="Y46" s="27"/>
      <c r="Z46" s="27"/>
      <c r="AA46" s="41">
        <v>42</v>
      </c>
      <c r="AB46" s="27">
        <f>(0/8)*100</f>
        <v>0</v>
      </c>
      <c r="AC46" s="41">
        <v>42</v>
      </c>
      <c r="AD46" s="27">
        <f t="shared" ref="AD46:AD48" si="39">(0/8)*100</f>
        <v>0</v>
      </c>
      <c r="AE46" s="27"/>
      <c r="AF46" s="27"/>
      <c r="AG46" s="27"/>
      <c r="AH46" s="27"/>
    </row>
    <row r="47" spans="4:34">
      <c r="E47" t="s">
        <v>10</v>
      </c>
      <c r="F47" s="27">
        <v>1</v>
      </c>
      <c r="G47" s="27">
        <v>0</v>
      </c>
      <c r="H47" s="27">
        <v>25</v>
      </c>
      <c r="I47" s="27">
        <v>48</v>
      </c>
      <c r="J47" s="27">
        <f>SUM(F47:I47)</f>
        <v>74</v>
      </c>
      <c r="K47" s="27"/>
      <c r="N47" s="27"/>
      <c r="O47" s="29">
        <f>(F47/$J$47)*100</f>
        <v>1.3513513513513513</v>
      </c>
      <c r="P47" s="29">
        <f>(G47/$J$47)*100</f>
        <v>0</v>
      </c>
      <c r="Q47" s="29">
        <f>(H47/$J$47)*100</f>
        <v>33.783783783783782</v>
      </c>
      <c r="R47" s="29">
        <f>(I47/$J$47)*100</f>
        <v>64.86486486486487</v>
      </c>
      <c r="S47" s="27"/>
      <c r="T47" s="27"/>
      <c r="U47" s="27" t="s">
        <v>10</v>
      </c>
      <c r="V47" s="41">
        <v>0</v>
      </c>
      <c r="W47" s="41">
        <v>1</v>
      </c>
      <c r="X47" s="27">
        <f t="shared" si="38"/>
        <v>0</v>
      </c>
      <c r="Y47" s="27"/>
      <c r="Z47" s="27"/>
      <c r="AA47" s="41">
        <v>48</v>
      </c>
      <c r="AB47" s="27">
        <f t="shared" ref="AB47:AB48" si="40">(0/8)*100</f>
        <v>0</v>
      </c>
      <c r="AC47" s="41">
        <v>48</v>
      </c>
      <c r="AD47" s="27">
        <f t="shared" si="39"/>
        <v>0</v>
      </c>
      <c r="AE47" s="27"/>
      <c r="AF47" s="27"/>
      <c r="AG47" s="27"/>
      <c r="AH47" s="27"/>
    </row>
    <row r="48" spans="4:34">
      <c r="E48" t="s">
        <v>11</v>
      </c>
      <c r="F48" s="27">
        <v>3</v>
      </c>
      <c r="G48" s="27">
        <v>0</v>
      </c>
      <c r="H48" s="27">
        <v>20</v>
      </c>
      <c r="I48" s="27">
        <v>41</v>
      </c>
      <c r="J48" s="27">
        <f>SUM(F48:I48)</f>
        <v>64</v>
      </c>
      <c r="K48" s="27"/>
      <c r="N48" s="27"/>
      <c r="O48" s="33">
        <f>(F48/$J$48)*100</f>
        <v>4.6875</v>
      </c>
      <c r="P48" s="33">
        <f>(G48/$J$48)*100</f>
        <v>0</v>
      </c>
      <c r="Q48" s="33">
        <f>(H48/$J$48)*100</f>
        <v>31.25</v>
      </c>
      <c r="R48" s="33">
        <f>(I48/$J$48)*100</f>
        <v>64.0625</v>
      </c>
      <c r="S48" s="27"/>
      <c r="T48" s="27"/>
      <c r="U48" s="27" t="s">
        <v>11</v>
      </c>
      <c r="V48" s="41">
        <v>0</v>
      </c>
      <c r="W48" s="41">
        <v>3</v>
      </c>
      <c r="X48" s="27">
        <f t="shared" si="38"/>
        <v>0</v>
      </c>
      <c r="Y48" s="27"/>
      <c r="Z48" s="27"/>
      <c r="AA48" s="41">
        <v>41</v>
      </c>
      <c r="AB48" s="27">
        <f t="shared" si="40"/>
        <v>0</v>
      </c>
      <c r="AC48" s="41">
        <v>41</v>
      </c>
      <c r="AD48" s="27">
        <f t="shared" si="39"/>
        <v>0</v>
      </c>
      <c r="AE48" s="27"/>
      <c r="AF48" s="27"/>
      <c r="AG48" s="27"/>
      <c r="AH48" s="27"/>
    </row>
    <row r="49" spans="5:34">
      <c r="F49" s="27"/>
      <c r="G49" s="27"/>
      <c r="H49" s="27"/>
      <c r="I49" s="27"/>
      <c r="J49" s="27">
        <f>SUM(J46:J48)</f>
        <v>219</v>
      </c>
      <c r="K49" s="27"/>
      <c r="N49" s="27" t="s">
        <v>64</v>
      </c>
      <c r="O49" s="29">
        <f>AVERAGE(O46:O48)</f>
        <v>2.0129504504504503</v>
      </c>
      <c r="P49" s="29">
        <f>AVERAGE(P46:P48)</f>
        <v>0</v>
      </c>
      <c r="Q49" s="29">
        <f t="shared" ref="Q49" si="41">AVERAGE(Q46:Q48)</f>
        <v>37.727310643977312</v>
      </c>
      <c r="R49" s="29">
        <f>AVERAGE(R46:R48)</f>
        <v>60.259738905572242</v>
      </c>
      <c r="S49" s="27"/>
      <c r="T49" s="27"/>
      <c r="U49" s="27"/>
      <c r="V49" s="41"/>
      <c r="W49" s="27">
        <f>SUM(W46:W48)</f>
        <v>4</v>
      </c>
      <c r="X49" s="27"/>
      <c r="Y49" s="27"/>
      <c r="Z49" s="27"/>
      <c r="AA49" s="27"/>
      <c r="AB49" s="27"/>
      <c r="AC49" s="27">
        <f>SUM(AC46:AC48)</f>
        <v>131</v>
      </c>
      <c r="AD49" s="27"/>
      <c r="AE49" s="27"/>
      <c r="AF49" s="27"/>
      <c r="AG49" s="27"/>
      <c r="AH49" s="27"/>
    </row>
    <row r="50" spans="5:34">
      <c r="E50" t="s">
        <v>46</v>
      </c>
      <c r="F50" s="27">
        <f>SUM(F36:F48)</f>
        <v>40</v>
      </c>
      <c r="G50" s="27">
        <f>SUM(G36:G48)</f>
        <v>0</v>
      </c>
      <c r="H50" s="27">
        <f>SUM(H36:H48)</f>
        <v>316</v>
      </c>
      <c r="I50" s="27">
        <f>SUM(I36:I48)</f>
        <v>320</v>
      </c>
      <c r="J50" s="27">
        <f>SUM(J39,J44,J49)</f>
        <v>676</v>
      </c>
      <c r="K50" s="27"/>
      <c r="N50" s="27"/>
      <c r="O50" s="27"/>
      <c r="P50" s="27"/>
      <c r="Q50" s="27"/>
      <c r="R50" s="27"/>
      <c r="S50" s="27"/>
      <c r="T50" s="27"/>
      <c r="U50" s="27"/>
      <c r="V50" s="41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</row>
    <row r="51" spans="5:34">
      <c r="F51" s="27"/>
      <c r="G51" s="27"/>
      <c r="H51" s="27"/>
      <c r="I51" s="27"/>
      <c r="J51" s="27"/>
      <c r="K51" s="27"/>
      <c r="T51" s="27" t="s">
        <v>46</v>
      </c>
      <c r="U51" s="27"/>
      <c r="V51" s="27">
        <f>SUM(V36:V48)</f>
        <v>0</v>
      </c>
      <c r="W51" s="27">
        <f>SUM(W39,W44,W49,)</f>
        <v>40</v>
      </c>
      <c r="X51" s="27">
        <f>(0/8)*100</f>
        <v>0</v>
      </c>
      <c r="Y51" s="27"/>
      <c r="Z51" s="27"/>
      <c r="AA51" s="27"/>
      <c r="AB51" s="27"/>
      <c r="AC51" s="27"/>
      <c r="AD51" s="27">
        <f>(0/8)*100</f>
        <v>0</v>
      </c>
      <c r="AE51" s="27"/>
      <c r="AF51" s="27"/>
      <c r="AG51" s="27"/>
      <c r="AH51" s="27"/>
    </row>
    <row r="52" spans="5:34">
      <c r="F52" s="27"/>
      <c r="G52" s="27"/>
      <c r="H52" s="27"/>
      <c r="I52" s="27"/>
      <c r="J52" s="27"/>
      <c r="K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</row>
    <row r="53" spans="5:34">
      <c r="E53" t="s">
        <v>0</v>
      </c>
      <c r="F53" s="27" t="s">
        <v>45</v>
      </c>
      <c r="G53" s="27"/>
      <c r="H53" s="27"/>
      <c r="I53" s="27"/>
      <c r="J53" s="27"/>
      <c r="K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</row>
    <row r="54" spans="5:34">
      <c r="E54" s="2" t="s">
        <v>1</v>
      </c>
      <c r="F54" s="25" t="s">
        <v>41</v>
      </c>
      <c r="G54" s="25" t="s">
        <v>42</v>
      </c>
      <c r="H54" s="25" t="s">
        <v>43</v>
      </c>
      <c r="I54" s="25" t="s">
        <v>44</v>
      </c>
      <c r="J54" s="27"/>
      <c r="K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</row>
    <row r="55" spans="5:34">
      <c r="E55" t="s">
        <v>2</v>
      </c>
      <c r="F55" s="24">
        <v>5.9580553912591503</v>
      </c>
      <c r="G55" s="24">
        <v>0</v>
      </c>
      <c r="H55" s="24">
        <v>58.155445134313631</v>
      </c>
      <c r="I55" s="24">
        <v>35.886499474427218</v>
      </c>
      <c r="J55" s="27"/>
      <c r="K55" s="27"/>
    </row>
    <row r="56" spans="5:34">
      <c r="E56" t="s">
        <v>12</v>
      </c>
      <c r="F56" s="24">
        <v>10.901320901320901</v>
      </c>
      <c r="G56" s="24">
        <v>0</v>
      </c>
      <c r="H56" s="24">
        <v>36.822066822066823</v>
      </c>
      <c r="I56" s="24">
        <v>52.276612276612276</v>
      </c>
      <c r="J56" s="27"/>
      <c r="K56" s="27"/>
    </row>
    <row r="57" spans="5:34">
      <c r="E57" t="s">
        <v>13</v>
      </c>
      <c r="F57" s="24">
        <v>2.0129504504504503</v>
      </c>
      <c r="G57" s="24">
        <v>0</v>
      </c>
      <c r="H57" s="24">
        <v>37.727310643977312</v>
      </c>
      <c r="I57" s="24">
        <v>60.259738905572242</v>
      </c>
      <c r="J57" s="27"/>
      <c r="K57" s="27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D171-01CF-A443-9EE7-1D6CB1440451}">
  <dimension ref="A1:AE57"/>
  <sheetViews>
    <sheetView topLeftCell="I23" workbookViewId="0">
      <selection activeCell="AJ49" sqref="AJ49"/>
    </sheetView>
  </sheetViews>
  <sheetFormatPr baseColWidth="10" defaultRowHeight="20"/>
  <cols>
    <col min="6" max="6" width="15.7109375" customWidth="1"/>
    <col min="7" max="7" width="15.5703125" customWidth="1"/>
    <col min="8" max="8" width="14.42578125" customWidth="1"/>
    <col min="9" max="9" width="14.28515625" customWidth="1"/>
    <col min="11" max="11" width="16.28515625" customWidth="1"/>
    <col min="14" max="14" width="16" customWidth="1"/>
    <col min="15" max="15" width="17" customWidth="1"/>
    <col min="16" max="16" width="15.28515625" customWidth="1"/>
    <col min="28" max="28" width="17.28515625" customWidth="1"/>
  </cols>
  <sheetData>
    <row r="1" spans="1:28">
      <c r="A1" t="s">
        <v>0</v>
      </c>
    </row>
    <row r="2" spans="1:28">
      <c r="A2" t="s">
        <v>1</v>
      </c>
      <c r="C2" s="2"/>
      <c r="D2" s="2" t="s">
        <v>3</v>
      </c>
      <c r="E2" s="2" t="s">
        <v>39</v>
      </c>
      <c r="F2" s="2" t="s">
        <v>5</v>
      </c>
      <c r="G2" s="2" t="s">
        <v>6</v>
      </c>
      <c r="H2" s="2" t="s">
        <v>7</v>
      </c>
      <c r="I2" s="2" t="s">
        <v>8</v>
      </c>
      <c r="J2" s="2"/>
      <c r="K2" s="2" t="s">
        <v>63</v>
      </c>
      <c r="N2" t="s">
        <v>5</v>
      </c>
      <c r="O2" t="s">
        <v>6</v>
      </c>
      <c r="P2" t="s">
        <v>7</v>
      </c>
      <c r="Q2" t="s">
        <v>8</v>
      </c>
      <c r="S2" t="s">
        <v>15</v>
      </c>
      <c r="T2" t="s">
        <v>16</v>
      </c>
      <c r="W2" t="s">
        <v>24</v>
      </c>
      <c r="X2" t="s">
        <v>25</v>
      </c>
      <c r="Z2" t="s">
        <v>70</v>
      </c>
      <c r="AA2" t="s">
        <v>20</v>
      </c>
      <c r="AB2" t="s">
        <v>69</v>
      </c>
    </row>
    <row r="3" spans="1:28">
      <c r="A3" t="s">
        <v>2</v>
      </c>
      <c r="C3" t="s">
        <v>9</v>
      </c>
      <c r="D3">
        <v>52</v>
      </c>
      <c r="E3">
        <f>F3+G3</f>
        <v>33</v>
      </c>
      <c r="F3" s="27">
        <v>0</v>
      </c>
      <c r="G3" s="27">
        <v>33</v>
      </c>
      <c r="H3" s="27">
        <v>0</v>
      </c>
      <c r="I3" s="27">
        <v>19</v>
      </c>
      <c r="J3" s="27"/>
      <c r="K3" s="24">
        <f>(E3/D3)*100</f>
        <v>63.46153846153846</v>
      </c>
      <c r="N3" s="1">
        <f t="shared" ref="N3:N5" si="0">(F3/E3)*100</f>
        <v>0</v>
      </c>
      <c r="O3" s="1">
        <f>(G3/E3)*100</f>
        <v>100</v>
      </c>
      <c r="P3" s="1"/>
      <c r="Q3" s="1"/>
      <c r="S3" s="4">
        <f t="shared" ref="S3:T5" si="1">F3+H3</f>
        <v>0</v>
      </c>
      <c r="T3">
        <f t="shared" si="1"/>
        <v>52</v>
      </c>
      <c r="V3" s="1"/>
      <c r="W3" s="1">
        <f>(S3/$D$3)*100</f>
        <v>0</v>
      </c>
      <c r="X3" s="1">
        <f>(T3/$D$3)*100</f>
        <v>100</v>
      </c>
      <c r="Z3">
        <f>D3+D8</f>
        <v>207</v>
      </c>
      <c r="AA3" s="1">
        <f>(D3/Z3)*100</f>
        <v>25.120772946859905</v>
      </c>
      <c r="AB3">
        <f>F3+G3</f>
        <v>33</v>
      </c>
    </row>
    <row r="4" spans="1:28">
      <c r="C4" t="s">
        <v>10</v>
      </c>
      <c r="D4">
        <v>54</v>
      </c>
      <c r="E4">
        <f t="shared" ref="E4:E5" si="2">F4+G4</f>
        <v>30</v>
      </c>
      <c r="F4" s="27">
        <v>0</v>
      </c>
      <c r="G4" s="27">
        <v>30</v>
      </c>
      <c r="H4" s="27">
        <v>0</v>
      </c>
      <c r="I4" s="27">
        <v>24</v>
      </c>
      <c r="J4" s="27"/>
      <c r="K4" s="24">
        <f>(E4/D4)*100</f>
        <v>55.555555555555557</v>
      </c>
      <c r="N4" s="1">
        <f t="shared" si="0"/>
        <v>0</v>
      </c>
      <c r="O4" s="1">
        <f>(G4/E4)*100</f>
        <v>100</v>
      </c>
      <c r="P4" s="1"/>
      <c r="Q4" s="1"/>
      <c r="S4" s="4">
        <f t="shared" si="1"/>
        <v>0</v>
      </c>
      <c r="T4">
        <f t="shared" si="1"/>
        <v>54</v>
      </c>
      <c r="W4" s="1">
        <f>(S4/$D$4)*100</f>
        <v>0</v>
      </c>
      <c r="X4" s="1">
        <f>(T4/$D$4)*100</f>
        <v>100</v>
      </c>
      <c r="Z4">
        <f>D4+D9</f>
        <v>184</v>
      </c>
      <c r="AA4" s="1">
        <f>(D4/Z4)*100</f>
        <v>29.347826086956523</v>
      </c>
      <c r="AB4">
        <f t="shared" ref="AB4:AB5" si="3">F4+G4</f>
        <v>30</v>
      </c>
    </row>
    <row r="5" spans="1:28">
      <c r="C5" t="s">
        <v>11</v>
      </c>
      <c r="D5">
        <v>41</v>
      </c>
      <c r="E5">
        <f t="shared" si="2"/>
        <v>25</v>
      </c>
      <c r="F5" s="27">
        <v>0</v>
      </c>
      <c r="G5" s="27">
        <v>25</v>
      </c>
      <c r="H5" s="27">
        <v>0</v>
      </c>
      <c r="I5" s="27">
        <v>16</v>
      </c>
      <c r="J5" s="27"/>
      <c r="K5" s="24">
        <f>(E5/D5)*100</f>
        <v>60.975609756097562</v>
      </c>
      <c r="M5" s="2"/>
      <c r="N5" s="3">
        <f t="shared" si="0"/>
        <v>0</v>
      </c>
      <c r="O5" s="3">
        <f>(G5/E5)*100</f>
        <v>100</v>
      </c>
      <c r="P5" s="3"/>
      <c r="Q5" s="3"/>
      <c r="S5" s="4">
        <f t="shared" si="1"/>
        <v>0</v>
      </c>
      <c r="T5">
        <f t="shared" si="1"/>
        <v>41</v>
      </c>
      <c r="V5" s="2"/>
      <c r="W5" s="3">
        <f>(S5/$D$5)*100</f>
        <v>0</v>
      </c>
      <c r="X5" s="3">
        <f>(T5/$D$5)*100</f>
        <v>100</v>
      </c>
      <c r="Y5" s="2"/>
      <c r="Z5" s="2">
        <f>D5+D10</f>
        <v>192</v>
      </c>
      <c r="AA5" s="3">
        <f>(D5/Z5)*100</f>
        <v>21.354166666666664</v>
      </c>
      <c r="AB5">
        <f t="shared" si="3"/>
        <v>25</v>
      </c>
    </row>
    <row r="6" spans="1:28">
      <c r="F6" s="27"/>
      <c r="G6" s="27"/>
      <c r="H6" s="27"/>
      <c r="I6" s="27"/>
      <c r="J6" s="27"/>
      <c r="K6" s="24">
        <f>AVERAGE(K3:K5)</f>
        <v>59.997567924397195</v>
      </c>
      <c r="M6" t="s">
        <v>64</v>
      </c>
      <c r="N6" s="1">
        <f>AVERAGE(N3:N5)</f>
        <v>0</v>
      </c>
      <c r="O6" s="1">
        <f>AVERAGE(O3:O5)</f>
        <v>100</v>
      </c>
      <c r="P6" s="1"/>
      <c r="Q6" s="1"/>
      <c r="S6" s="4"/>
      <c r="V6" t="s">
        <v>64</v>
      </c>
      <c r="W6" s="1">
        <f>AVERAGE(W3:W5)</f>
        <v>0</v>
      </c>
      <c r="X6" s="1">
        <f>AVERAGE(X3:X5)</f>
        <v>100</v>
      </c>
      <c r="Z6" s="1">
        <f>SUM(Z3:Z5)</f>
        <v>583</v>
      </c>
      <c r="AA6" s="1">
        <f>AVERAGE(AA3:AA5)</f>
        <v>25.274255233494369</v>
      </c>
      <c r="AB6" s="1">
        <f>SUM(AB3:AB5)</f>
        <v>88</v>
      </c>
    </row>
    <row r="7" spans="1:28">
      <c r="C7" s="2"/>
      <c r="D7" s="2" t="s">
        <v>4</v>
      </c>
      <c r="E7" s="2" t="s">
        <v>38</v>
      </c>
      <c r="F7" s="25"/>
      <c r="G7" s="25"/>
      <c r="H7" s="25"/>
      <c r="I7" s="25"/>
      <c r="J7" s="25"/>
      <c r="K7" s="25"/>
      <c r="S7" s="4"/>
      <c r="Z7" t="s">
        <v>70</v>
      </c>
      <c r="AA7" t="s">
        <v>21</v>
      </c>
    </row>
    <row r="8" spans="1:28">
      <c r="C8" t="s">
        <v>9</v>
      </c>
      <c r="D8">
        <v>155</v>
      </c>
      <c r="E8">
        <f>F8+G8</f>
        <v>45</v>
      </c>
      <c r="F8" s="27">
        <v>8</v>
      </c>
      <c r="G8" s="27">
        <v>37</v>
      </c>
      <c r="H8" s="27">
        <v>0</v>
      </c>
      <c r="I8" s="27">
        <v>110</v>
      </c>
      <c r="J8" s="27"/>
      <c r="K8" s="24"/>
      <c r="N8" s="1">
        <f t="shared" ref="N8:N10" si="4">(F8/E8)*100</f>
        <v>17.777777777777779</v>
      </c>
      <c r="O8" s="1">
        <f>(G8/E8)*100</f>
        <v>82.222222222222214</v>
      </c>
      <c r="P8" s="1"/>
      <c r="Q8" s="1"/>
      <c r="S8" s="4">
        <f t="shared" ref="S8:T10" si="5">F8+H8</f>
        <v>8</v>
      </c>
      <c r="T8">
        <f t="shared" si="5"/>
        <v>147</v>
      </c>
      <c r="V8" s="1"/>
      <c r="W8" s="1">
        <f>(S8/$D$8)*100</f>
        <v>5.161290322580645</v>
      </c>
      <c r="X8" s="1">
        <f>(T8/$D$8)*100</f>
        <v>94.838709677419359</v>
      </c>
      <c r="Z8">
        <f>D3+D8</f>
        <v>207</v>
      </c>
      <c r="AA8" s="1">
        <f>(D8/Z8)*100</f>
        <v>74.879227053140099</v>
      </c>
      <c r="AB8">
        <f t="shared" ref="AB8:AB10" si="6">F8+G8</f>
        <v>45</v>
      </c>
    </row>
    <row r="9" spans="1:28">
      <c r="C9" t="s">
        <v>10</v>
      </c>
      <c r="D9">
        <v>130</v>
      </c>
      <c r="E9">
        <f t="shared" ref="E9:E10" si="7">F9+G9</f>
        <v>61</v>
      </c>
      <c r="F9" s="27">
        <v>4</v>
      </c>
      <c r="G9" s="27">
        <v>57</v>
      </c>
      <c r="H9" s="27">
        <v>0</v>
      </c>
      <c r="I9" s="27">
        <v>69</v>
      </c>
      <c r="J9" s="27"/>
      <c r="K9" s="24"/>
      <c r="N9" s="1">
        <f t="shared" si="4"/>
        <v>6.557377049180328</v>
      </c>
      <c r="O9" s="1">
        <f t="shared" ref="O9:O10" si="8">(G9/E9)*100</f>
        <v>93.442622950819683</v>
      </c>
      <c r="P9" s="1"/>
      <c r="Q9" s="1"/>
      <c r="S9" s="4">
        <f t="shared" si="5"/>
        <v>4</v>
      </c>
      <c r="T9">
        <f t="shared" si="5"/>
        <v>126</v>
      </c>
      <c r="W9" s="1">
        <f>(S9/$D$9)*100</f>
        <v>3.0769230769230771</v>
      </c>
      <c r="X9" s="1">
        <f>(T9/$D$9)*100</f>
        <v>96.92307692307692</v>
      </c>
      <c r="Z9">
        <f>D4+D9</f>
        <v>184</v>
      </c>
      <c r="AA9" s="1">
        <f>(D9/Z9)*100</f>
        <v>70.652173913043484</v>
      </c>
      <c r="AB9">
        <f t="shared" si="6"/>
        <v>61</v>
      </c>
    </row>
    <row r="10" spans="1:28">
      <c r="C10" t="s">
        <v>11</v>
      </c>
      <c r="D10">
        <v>151</v>
      </c>
      <c r="E10">
        <f t="shared" si="7"/>
        <v>69</v>
      </c>
      <c r="F10" s="27">
        <v>9</v>
      </c>
      <c r="G10" s="27">
        <v>60</v>
      </c>
      <c r="H10" s="27">
        <v>2</v>
      </c>
      <c r="I10" s="27">
        <v>80</v>
      </c>
      <c r="J10" s="27"/>
      <c r="K10" s="24"/>
      <c r="M10" s="2"/>
      <c r="N10" s="3">
        <f t="shared" si="4"/>
        <v>13.043478260869565</v>
      </c>
      <c r="O10" s="3">
        <f t="shared" si="8"/>
        <v>86.956521739130437</v>
      </c>
      <c r="P10" s="3"/>
      <c r="Q10" s="3"/>
      <c r="S10" s="4">
        <f t="shared" si="5"/>
        <v>11</v>
      </c>
      <c r="T10">
        <f t="shared" si="5"/>
        <v>140</v>
      </c>
      <c r="V10" s="2"/>
      <c r="W10" s="3">
        <f>(S10/$D$10)*100</f>
        <v>7.2847682119205297</v>
      </c>
      <c r="X10" s="3">
        <f>(T10/$D$10)*100</f>
        <v>92.715231788079464</v>
      </c>
      <c r="Y10" s="2"/>
      <c r="Z10" s="2">
        <f>D5+D10</f>
        <v>192</v>
      </c>
      <c r="AA10" s="3">
        <f>(D10/Z10)*100</f>
        <v>78.645833333333343</v>
      </c>
      <c r="AB10">
        <f t="shared" si="6"/>
        <v>69</v>
      </c>
    </row>
    <row r="11" spans="1:28">
      <c r="F11" s="27"/>
      <c r="G11" s="27"/>
      <c r="H11" s="27"/>
      <c r="I11" s="27"/>
      <c r="J11" s="27"/>
      <c r="K11" s="24"/>
      <c r="M11" t="s">
        <v>64</v>
      </c>
      <c r="N11" s="1">
        <f>AVERAGE(N8:N10)</f>
        <v>12.459544362609224</v>
      </c>
      <c r="O11" s="1">
        <f>AVERAGE(O8:O10)</f>
        <v>87.540455637390778</v>
      </c>
      <c r="P11" s="1"/>
      <c r="Q11" s="1"/>
      <c r="V11" t="s">
        <v>64</v>
      </c>
      <c r="W11" s="1">
        <f>AVERAGE(W8:W10)</f>
        <v>5.1743272038080841</v>
      </c>
      <c r="X11" s="1">
        <f>AVERAGE(X8:X10)</f>
        <v>94.82567279619191</v>
      </c>
      <c r="Z11" s="1">
        <f>SUM(Z8:Z10)</f>
        <v>583</v>
      </c>
      <c r="AA11" s="1">
        <f>AVERAGE(AA8:AA10)</f>
        <v>74.725744766505642</v>
      </c>
      <c r="AB11" s="1">
        <f>SUM(AB8:AB10)</f>
        <v>175</v>
      </c>
    </row>
    <row r="12" spans="1:28">
      <c r="C12" s="2"/>
      <c r="D12" s="2" t="s">
        <v>3</v>
      </c>
      <c r="E12" s="2" t="s">
        <v>39</v>
      </c>
      <c r="F12" s="25"/>
      <c r="G12" s="25"/>
      <c r="H12" s="25"/>
      <c r="I12" s="25"/>
      <c r="J12" s="25"/>
      <c r="K12" s="25"/>
      <c r="Z12" t="s">
        <v>70</v>
      </c>
      <c r="AA12" t="s">
        <v>20</v>
      </c>
    </row>
    <row r="13" spans="1:28">
      <c r="A13" t="s">
        <v>12</v>
      </c>
      <c r="C13" t="s">
        <v>9</v>
      </c>
      <c r="D13">
        <v>79</v>
      </c>
      <c r="E13">
        <f>F13+G13</f>
        <v>39</v>
      </c>
      <c r="F13" s="27">
        <v>0</v>
      </c>
      <c r="G13" s="27">
        <v>39</v>
      </c>
      <c r="H13" s="27">
        <v>0</v>
      </c>
      <c r="I13" s="27">
        <v>40</v>
      </c>
      <c r="J13" s="27"/>
      <c r="K13" s="24">
        <f>(E13/D13)*100</f>
        <v>49.367088607594937</v>
      </c>
      <c r="N13" s="1">
        <f t="shared" ref="N13:N15" si="9">(F13/E13)*100</f>
        <v>0</v>
      </c>
      <c r="O13" s="1">
        <f t="shared" ref="O13:O15" si="10">(G13/E13)*100</f>
        <v>100</v>
      </c>
      <c r="P13" s="1"/>
      <c r="Q13" s="1"/>
      <c r="S13" s="4">
        <f t="shared" ref="S13:T15" si="11">F13+H13</f>
        <v>0</v>
      </c>
      <c r="T13">
        <f t="shared" si="11"/>
        <v>79</v>
      </c>
      <c r="V13" s="1"/>
      <c r="W13" s="1">
        <f>(S13/$D$13)*100</f>
        <v>0</v>
      </c>
      <c r="X13" s="1">
        <f>(T13/$D$13)*100</f>
        <v>100</v>
      </c>
      <c r="Z13">
        <f>D13+D18</f>
        <v>175</v>
      </c>
      <c r="AA13" s="1">
        <f>(D13/Z13)*100</f>
        <v>45.142857142857139</v>
      </c>
      <c r="AB13">
        <f t="shared" ref="AB13:AB15" si="12">F13+G13</f>
        <v>39</v>
      </c>
    </row>
    <row r="14" spans="1:28">
      <c r="C14" t="s">
        <v>10</v>
      </c>
      <c r="D14">
        <v>64</v>
      </c>
      <c r="E14">
        <f t="shared" ref="E14:E15" si="13">F14+G14</f>
        <v>37</v>
      </c>
      <c r="F14" s="27">
        <v>0</v>
      </c>
      <c r="G14" s="27">
        <v>37</v>
      </c>
      <c r="H14" s="27">
        <v>0</v>
      </c>
      <c r="I14" s="27">
        <v>27</v>
      </c>
      <c r="J14" s="27"/>
      <c r="K14" s="24">
        <f>(E14/D14)*100</f>
        <v>57.8125</v>
      </c>
      <c r="N14" s="1">
        <f t="shared" si="9"/>
        <v>0</v>
      </c>
      <c r="O14" s="1">
        <f t="shared" si="10"/>
        <v>100</v>
      </c>
      <c r="P14" s="1"/>
      <c r="Q14" s="1"/>
      <c r="S14" s="4">
        <f t="shared" si="11"/>
        <v>0</v>
      </c>
      <c r="T14">
        <f t="shared" si="11"/>
        <v>64</v>
      </c>
      <c r="W14" s="1">
        <f>(S14/$D$14)*100</f>
        <v>0</v>
      </c>
      <c r="X14" s="1">
        <f>(T14/$D$14)*100</f>
        <v>100</v>
      </c>
      <c r="Z14">
        <f>D14+D19</f>
        <v>197</v>
      </c>
      <c r="AA14" s="1">
        <f>(D14/Z14)*100</f>
        <v>32.487309644670049</v>
      </c>
      <c r="AB14">
        <f t="shared" si="12"/>
        <v>37</v>
      </c>
    </row>
    <row r="15" spans="1:28">
      <c r="C15" t="s">
        <v>11</v>
      </c>
      <c r="D15">
        <v>71</v>
      </c>
      <c r="E15">
        <f t="shared" si="13"/>
        <v>35</v>
      </c>
      <c r="F15" s="27">
        <v>0</v>
      </c>
      <c r="G15" s="27">
        <v>35</v>
      </c>
      <c r="H15" s="27">
        <v>0</v>
      </c>
      <c r="I15" s="27">
        <v>36</v>
      </c>
      <c r="J15" s="27"/>
      <c r="K15" s="24">
        <f>(E15/D15)*100</f>
        <v>49.295774647887328</v>
      </c>
      <c r="M15" s="2"/>
      <c r="N15" s="3">
        <f t="shared" si="9"/>
        <v>0</v>
      </c>
      <c r="O15" s="3">
        <f t="shared" si="10"/>
        <v>100</v>
      </c>
      <c r="P15" s="3"/>
      <c r="Q15" s="3"/>
      <c r="S15" s="4">
        <f t="shared" si="11"/>
        <v>0</v>
      </c>
      <c r="T15">
        <f t="shared" si="11"/>
        <v>71</v>
      </c>
      <c r="V15" s="2"/>
      <c r="W15" s="3">
        <f>(S15/$D$15)*100</f>
        <v>0</v>
      </c>
      <c r="X15" s="3">
        <f>(T15/$D$15)*100</f>
        <v>100</v>
      </c>
      <c r="Y15" s="2"/>
      <c r="Z15" s="2">
        <f>D15+D20</f>
        <v>188</v>
      </c>
      <c r="AA15" s="3">
        <f>(D15/Z15)*100</f>
        <v>37.765957446808514</v>
      </c>
      <c r="AB15">
        <f t="shared" si="12"/>
        <v>35</v>
      </c>
    </row>
    <row r="16" spans="1:28">
      <c r="F16" s="27"/>
      <c r="G16" s="27"/>
      <c r="H16" s="27"/>
      <c r="I16" s="27"/>
      <c r="J16" s="27"/>
      <c r="K16" s="24">
        <f>AVERAGE(K13:K15)</f>
        <v>52.158454418494081</v>
      </c>
      <c r="M16" t="s">
        <v>64</v>
      </c>
      <c r="N16" s="1">
        <f>AVERAGE(N13:N15)</f>
        <v>0</v>
      </c>
      <c r="O16" s="1">
        <f>AVERAGE(O13:O15)</f>
        <v>100</v>
      </c>
      <c r="P16" s="1"/>
      <c r="Q16" s="1"/>
      <c r="S16" s="4"/>
      <c r="V16" t="s">
        <v>64</v>
      </c>
      <c r="W16" s="1">
        <f>AVERAGE(W13:W15)</f>
        <v>0</v>
      </c>
      <c r="X16" s="1">
        <f>AVERAGE(X13:X15)</f>
        <v>100</v>
      </c>
      <c r="Z16" s="1">
        <f>SUM(Z13:Z15)</f>
        <v>560</v>
      </c>
      <c r="AA16" s="1">
        <f>AVERAGE(AA13:AA15)</f>
        <v>38.465374744778565</v>
      </c>
      <c r="AB16" s="1">
        <f>SUM(AB13:AB15)</f>
        <v>111</v>
      </c>
    </row>
    <row r="17" spans="1:28">
      <c r="C17" s="2"/>
      <c r="D17" s="2" t="s">
        <v>4</v>
      </c>
      <c r="E17" s="2" t="s">
        <v>38</v>
      </c>
      <c r="F17" s="25"/>
      <c r="G17" s="25"/>
      <c r="H17" s="25"/>
      <c r="I17" s="25"/>
      <c r="J17" s="25"/>
      <c r="K17" s="25"/>
      <c r="Z17" t="s">
        <v>70</v>
      </c>
      <c r="AA17" t="s">
        <v>21</v>
      </c>
    </row>
    <row r="18" spans="1:28">
      <c r="C18" t="s">
        <v>9</v>
      </c>
      <c r="D18">
        <v>96</v>
      </c>
      <c r="E18">
        <f>F18+G18</f>
        <v>29</v>
      </c>
      <c r="F18" s="27">
        <v>7</v>
      </c>
      <c r="G18" s="27">
        <v>22</v>
      </c>
      <c r="H18" s="27">
        <v>5</v>
      </c>
      <c r="I18" s="27">
        <v>62</v>
      </c>
      <c r="J18" s="27"/>
      <c r="K18" s="24"/>
      <c r="N18" s="1">
        <f t="shared" ref="N18:N20" si="14">(F18/E18)*100</f>
        <v>24.137931034482758</v>
      </c>
      <c r="O18" s="1">
        <f t="shared" ref="O18:O20" si="15">(G18/E18)*100</f>
        <v>75.862068965517238</v>
      </c>
      <c r="P18" s="1"/>
      <c r="Q18" s="1"/>
      <c r="S18" s="4">
        <f t="shared" ref="S18:T20" si="16">F18+H18</f>
        <v>12</v>
      </c>
      <c r="T18">
        <f t="shared" si="16"/>
        <v>84</v>
      </c>
      <c r="V18" s="1"/>
      <c r="W18" s="1">
        <f>(S18/$D$18)*100</f>
        <v>12.5</v>
      </c>
      <c r="X18" s="1">
        <f>(T18/$D$18)*100</f>
        <v>87.5</v>
      </c>
      <c r="Z18">
        <f>D13+D18</f>
        <v>175</v>
      </c>
      <c r="AA18" s="1">
        <f>(D18/Z18)*100</f>
        <v>54.857142857142861</v>
      </c>
      <c r="AB18">
        <f t="shared" ref="AB18:AB20" si="17">F18+G18</f>
        <v>29</v>
      </c>
    </row>
    <row r="19" spans="1:28">
      <c r="C19" t="s">
        <v>10</v>
      </c>
      <c r="D19">
        <v>133</v>
      </c>
      <c r="E19">
        <f t="shared" ref="E19:E20" si="18">F19+G19</f>
        <v>31</v>
      </c>
      <c r="F19" s="27">
        <v>8</v>
      </c>
      <c r="G19" s="27">
        <v>23</v>
      </c>
      <c r="H19" s="27">
        <v>6</v>
      </c>
      <c r="I19" s="27">
        <v>97</v>
      </c>
      <c r="J19" s="27"/>
      <c r="K19" s="24"/>
      <c r="N19" s="1">
        <f t="shared" si="14"/>
        <v>25.806451612903224</v>
      </c>
      <c r="O19" s="1">
        <f t="shared" si="15"/>
        <v>74.193548387096769</v>
      </c>
      <c r="P19" s="1"/>
      <c r="Q19" s="1"/>
      <c r="S19" s="4">
        <f t="shared" si="16"/>
        <v>14</v>
      </c>
      <c r="T19">
        <f t="shared" si="16"/>
        <v>120</v>
      </c>
      <c r="W19" s="1">
        <f>(S19/$D$19)*100</f>
        <v>10.526315789473683</v>
      </c>
      <c r="X19" s="1">
        <f>(T19/$D$19)*100</f>
        <v>90.225563909774436</v>
      </c>
      <c r="Z19">
        <f>D14+D19</f>
        <v>197</v>
      </c>
      <c r="AA19" s="1">
        <f>(D19/Z19)*100</f>
        <v>67.512690355329951</v>
      </c>
      <c r="AB19">
        <f t="shared" si="17"/>
        <v>31</v>
      </c>
    </row>
    <row r="20" spans="1:28">
      <c r="C20" t="s">
        <v>11</v>
      </c>
      <c r="D20">
        <v>117</v>
      </c>
      <c r="E20">
        <f t="shared" si="18"/>
        <v>34</v>
      </c>
      <c r="F20" s="27">
        <v>9</v>
      </c>
      <c r="G20" s="27">
        <v>25</v>
      </c>
      <c r="H20" s="27">
        <v>2</v>
      </c>
      <c r="I20" s="27">
        <v>81</v>
      </c>
      <c r="J20" s="27"/>
      <c r="K20" s="24"/>
      <c r="M20" s="2"/>
      <c r="N20" s="3">
        <f t="shared" si="14"/>
        <v>26.47058823529412</v>
      </c>
      <c r="O20" s="3">
        <f t="shared" si="15"/>
        <v>73.529411764705884</v>
      </c>
      <c r="P20" s="3"/>
      <c r="Q20" s="3"/>
      <c r="S20" s="4">
        <f t="shared" si="16"/>
        <v>11</v>
      </c>
      <c r="T20">
        <f t="shared" si="16"/>
        <v>106</v>
      </c>
      <c r="V20" s="2"/>
      <c r="W20" s="3">
        <f>(S20/$D$20)*100</f>
        <v>9.4017094017094021</v>
      </c>
      <c r="X20" s="3">
        <f>(T20/$D$20)*100</f>
        <v>90.598290598290603</v>
      </c>
      <c r="Y20" s="2"/>
      <c r="Z20" s="2">
        <f>D15+D20</f>
        <v>188</v>
      </c>
      <c r="AA20" s="3">
        <f>(D20/Z20)*100</f>
        <v>62.234042553191493</v>
      </c>
      <c r="AB20">
        <f t="shared" si="17"/>
        <v>34</v>
      </c>
    </row>
    <row r="21" spans="1:28">
      <c r="F21" s="27"/>
      <c r="G21" s="27"/>
      <c r="H21" s="27"/>
      <c r="I21" s="27"/>
      <c r="J21" s="27"/>
      <c r="K21" s="24"/>
      <c r="M21" t="s">
        <v>64</v>
      </c>
      <c r="N21" s="1">
        <f>AVERAGE(N18:N20)</f>
        <v>25.471656960893366</v>
      </c>
      <c r="O21" s="1">
        <f>AVERAGE(O18:O20)</f>
        <v>74.52834303910663</v>
      </c>
      <c r="P21" s="1"/>
      <c r="Q21" s="1"/>
      <c r="S21" s="4"/>
      <c r="V21" t="s">
        <v>64</v>
      </c>
      <c r="W21" s="1">
        <f>AVERAGE(W18:W20)</f>
        <v>10.809341730394364</v>
      </c>
      <c r="X21" s="1">
        <f>AVERAGE(X18:X20)</f>
        <v>89.44128483602168</v>
      </c>
      <c r="Z21" s="1">
        <f>SUM(Z18:Z20)</f>
        <v>560</v>
      </c>
      <c r="AA21" s="1">
        <f>AVERAGE(AA18:AA20)</f>
        <v>61.534625255221435</v>
      </c>
      <c r="AB21" s="1">
        <f>SUM(AB18:AB20)</f>
        <v>94</v>
      </c>
    </row>
    <row r="22" spans="1:28">
      <c r="C22" s="2"/>
      <c r="D22" s="2" t="s">
        <v>3</v>
      </c>
      <c r="E22" s="2" t="s">
        <v>39</v>
      </c>
      <c r="F22" s="25"/>
      <c r="G22" s="25"/>
      <c r="H22" s="25"/>
      <c r="I22" s="25"/>
      <c r="J22" s="25"/>
      <c r="K22" s="25"/>
      <c r="Z22" t="s">
        <v>70</v>
      </c>
      <c r="AA22" t="s">
        <v>20</v>
      </c>
    </row>
    <row r="23" spans="1:28">
      <c r="A23" t="s">
        <v>13</v>
      </c>
      <c r="C23" t="s">
        <v>9</v>
      </c>
      <c r="D23">
        <v>117</v>
      </c>
      <c r="E23">
        <f>F23+G23</f>
        <v>52</v>
      </c>
      <c r="F23" s="27">
        <v>0</v>
      </c>
      <c r="G23" s="27">
        <v>52</v>
      </c>
      <c r="H23" s="27">
        <v>0</v>
      </c>
      <c r="I23" s="27">
        <v>65</v>
      </c>
      <c r="J23" s="27"/>
      <c r="K23" s="24">
        <f>(E23/D23)*100</f>
        <v>44.444444444444443</v>
      </c>
      <c r="N23" s="1">
        <f t="shared" ref="N23:N25" si="19">(F23/E23)*100</f>
        <v>0</v>
      </c>
      <c r="O23" s="1">
        <f t="shared" ref="O23:O25" si="20">(G23/E23)*100</f>
        <v>100</v>
      </c>
      <c r="P23" s="1"/>
      <c r="Q23" s="1"/>
      <c r="S23" s="4">
        <f t="shared" ref="S23:T25" si="21">F23+H23</f>
        <v>0</v>
      </c>
      <c r="T23">
        <f t="shared" si="21"/>
        <v>117</v>
      </c>
      <c r="V23" s="1"/>
      <c r="W23" s="1">
        <f>(S23/$D$23)*100</f>
        <v>0</v>
      </c>
      <c r="X23" s="1">
        <f>(T23/$D$23)*100</f>
        <v>100</v>
      </c>
      <c r="Z23">
        <f>D23+D28</f>
        <v>211</v>
      </c>
      <c r="AA23" s="1">
        <f>(D23/Z23)*100</f>
        <v>55.45023696682464</v>
      </c>
      <c r="AB23">
        <f t="shared" ref="AB23:AB25" si="22">F23+G23</f>
        <v>52</v>
      </c>
    </row>
    <row r="24" spans="1:28">
      <c r="C24" t="s">
        <v>10</v>
      </c>
      <c r="D24">
        <v>89</v>
      </c>
      <c r="E24">
        <f t="shared" ref="E24:E25" si="23">F24+G24</f>
        <v>45</v>
      </c>
      <c r="F24" s="27">
        <v>0</v>
      </c>
      <c r="G24" s="27">
        <v>45</v>
      </c>
      <c r="H24" s="27">
        <v>1</v>
      </c>
      <c r="I24" s="27">
        <v>43</v>
      </c>
      <c r="J24" s="27"/>
      <c r="K24" s="24">
        <f>(E24/D24)*100</f>
        <v>50.561797752808992</v>
      </c>
      <c r="N24" s="1">
        <f t="shared" si="19"/>
        <v>0</v>
      </c>
      <c r="O24" s="1">
        <f t="shared" si="20"/>
        <v>100</v>
      </c>
      <c r="P24" s="1"/>
      <c r="Q24" s="1"/>
      <c r="S24" s="4">
        <f t="shared" si="21"/>
        <v>1</v>
      </c>
      <c r="T24">
        <f t="shared" si="21"/>
        <v>88</v>
      </c>
      <c r="W24" s="1">
        <f>(S24/$D$24)*100</f>
        <v>1.1235955056179776</v>
      </c>
      <c r="X24" s="1">
        <f>(T24/$D$24)*100</f>
        <v>98.876404494382015</v>
      </c>
      <c r="Z24">
        <f>D24+D29</f>
        <v>239</v>
      </c>
      <c r="AA24" s="1">
        <f>(D24/Z24)*100</f>
        <v>37.238493723849366</v>
      </c>
      <c r="AB24">
        <f t="shared" si="22"/>
        <v>45</v>
      </c>
    </row>
    <row r="25" spans="1:28">
      <c r="C25" t="s">
        <v>11</v>
      </c>
      <c r="D25">
        <v>152</v>
      </c>
      <c r="E25">
        <f t="shared" si="23"/>
        <v>61</v>
      </c>
      <c r="F25" s="27">
        <v>0</v>
      </c>
      <c r="G25" s="27">
        <v>61</v>
      </c>
      <c r="H25" s="27">
        <v>0</v>
      </c>
      <c r="I25" s="27">
        <v>91</v>
      </c>
      <c r="J25" s="27"/>
      <c r="K25" s="24">
        <f>(E25/D25)*100</f>
        <v>40.131578947368425</v>
      </c>
      <c r="M25" s="2"/>
      <c r="N25" s="3">
        <f t="shared" si="19"/>
        <v>0</v>
      </c>
      <c r="O25" s="3">
        <f t="shared" si="20"/>
        <v>100</v>
      </c>
      <c r="P25" s="3"/>
      <c r="Q25" s="3"/>
      <c r="S25" s="4">
        <f t="shared" si="21"/>
        <v>0</v>
      </c>
      <c r="T25">
        <f t="shared" si="21"/>
        <v>152</v>
      </c>
      <c r="V25" s="2"/>
      <c r="W25" s="3">
        <f>(S25/$D$25)*100</f>
        <v>0</v>
      </c>
      <c r="X25" s="3">
        <f>(T25/$D$25)*100</f>
        <v>100</v>
      </c>
      <c r="Y25" s="2"/>
      <c r="Z25" s="2">
        <f>D25+D30</f>
        <v>282</v>
      </c>
      <c r="AA25" s="3">
        <f>(D25/Z25)*100</f>
        <v>53.900709219858157</v>
      </c>
      <c r="AB25">
        <f t="shared" si="22"/>
        <v>61</v>
      </c>
    </row>
    <row r="26" spans="1:28">
      <c r="F26" s="27"/>
      <c r="G26" s="27"/>
      <c r="H26" s="27"/>
      <c r="I26" s="27"/>
      <c r="J26" s="27"/>
      <c r="K26" s="24">
        <f>AVERAGE(K23:K25)</f>
        <v>45.045940381540618</v>
      </c>
      <c r="M26" t="s">
        <v>64</v>
      </c>
      <c r="N26" s="1">
        <f>AVERAGE(N23:N25)</f>
        <v>0</v>
      </c>
      <c r="O26" s="1">
        <f>AVERAGE(O23:O25)</f>
        <v>100</v>
      </c>
      <c r="P26" s="1"/>
      <c r="Q26" s="1"/>
      <c r="V26" t="s">
        <v>64</v>
      </c>
      <c r="W26" s="1">
        <f>AVERAGE(W23:W25)</f>
        <v>0.37453183520599254</v>
      </c>
      <c r="X26" s="1">
        <f>AVERAGE(X23:X25)</f>
        <v>99.625468164794015</v>
      </c>
      <c r="Z26" s="1">
        <f>SUM(Z23:Z25)</f>
        <v>732</v>
      </c>
      <c r="AA26" s="1">
        <f>AVERAGE(AA23:AA25)</f>
        <v>48.863146636844057</v>
      </c>
      <c r="AB26" s="1">
        <f>SUM(AB23:AB25)</f>
        <v>158</v>
      </c>
    </row>
    <row r="27" spans="1:28">
      <c r="C27" s="2"/>
      <c r="D27" s="2" t="s">
        <v>4</v>
      </c>
      <c r="E27" s="2" t="s">
        <v>38</v>
      </c>
      <c r="F27" s="25"/>
      <c r="G27" s="25"/>
      <c r="H27" s="25"/>
      <c r="I27" s="25"/>
      <c r="J27" s="25"/>
      <c r="K27" s="25"/>
      <c r="Z27" t="s">
        <v>70</v>
      </c>
      <c r="AA27" t="s">
        <v>21</v>
      </c>
    </row>
    <row r="28" spans="1:28">
      <c r="C28" t="s">
        <v>9</v>
      </c>
      <c r="D28">
        <v>94</v>
      </c>
      <c r="E28">
        <f>F28+G28</f>
        <v>31</v>
      </c>
      <c r="F28" s="27">
        <v>1</v>
      </c>
      <c r="G28" s="27">
        <v>30</v>
      </c>
      <c r="H28" s="27">
        <v>6</v>
      </c>
      <c r="I28" s="27">
        <v>57</v>
      </c>
      <c r="J28" s="27"/>
      <c r="K28" s="24"/>
      <c r="N28" s="1">
        <f t="shared" ref="N28:N30" si="24">(F28/E28)*100</f>
        <v>3.225806451612903</v>
      </c>
      <c r="O28" s="1">
        <f t="shared" ref="O28:O30" si="25">(G28/E28)*100</f>
        <v>96.774193548387103</v>
      </c>
      <c r="P28" s="1"/>
      <c r="Q28" s="1"/>
      <c r="S28" s="4">
        <f t="shared" ref="S28:T30" si="26">F28+H28</f>
        <v>7</v>
      </c>
      <c r="T28">
        <f t="shared" si="26"/>
        <v>87</v>
      </c>
      <c r="V28" s="1"/>
      <c r="W28" s="1">
        <f>(S28/$D$28)*100</f>
        <v>7.4468085106382977</v>
      </c>
      <c r="X28" s="1">
        <f>(T28/$D$28)*100</f>
        <v>92.553191489361694</v>
      </c>
      <c r="Z28">
        <f>D23+D28</f>
        <v>211</v>
      </c>
      <c r="AA28" s="1">
        <f>(D28/Z28)*100</f>
        <v>44.549763033175353</v>
      </c>
      <c r="AB28">
        <f t="shared" ref="AB28:AB30" si="27">F28+G28</f>
        <v>31</v>
      </c>
    </row>
    <row r="29" spans="1:28">
      <c r="C29" t="s">
        <v>10</v>
      </c>
      <c r="D29">
        <v>150</v>
      </c>
      <c r="E29">
        <f t="shared" ref="E29:E30" si="28">F29+G29</f>
        <v>32</v>
      </c>
      <c r="F29" s="27">
        <v>3</v>
      </c>
      <c r="G29" s="27">
        <v>29</v>
      </c>
      <c r="H29" s="27">
        <v>4</v>
      </c>
      <c r="I29" s="27">
        <v>114</v>
      </c>
      <c r="J29" s="27"/>
      <c r="K29" s="24"/>
      <c r="N29" s="1">
        <f t="shared" si="24"/>
        <v>9.375</v>
      </c>
      <c r="O29" s="1">
        <f t="shared" si="25"/>
        <v>90.625</v>
      </c>
      <c r="P29" s="1"/>
      <c r="Q29" s="1"/>
      <c r="S29" s="4">
        <f t="shared" si="26"/>
        <v>7</v>
      </c>
      <c r="T29">
        <f t="shared" si="26"/>
        <v>143</v>
      </c>
      <c r="W29" s="1">
        <f>(S29/$D$29)*100</f>
        <v>4.666666666666667</v>
      </c>
      <c r="X29" s="1">
        <f>(T29/$D$29)*100</f>
        <v>95.333333333333343</v>
      </c>
      <c r="Z29">
        <f>D24+D29</f>
        <v>239</v>
      </c>
      <c r="AA29" s="1">
        <f>(D29/Z29)*100</f>
        <v>62.761506276150627</v>
      </c>
      <c r="AB29">
        <f t="shared" si="27"/>
        <v>32</v>
      </c>
    </row>
    <row r="30" spans="1:28">
      <c r="C30" t="s">
        <v>11</v>
      </c>
      <c r="D30">
        <v>130</v>
      </c>
      <c r="E30">
        <f t="shared" si="28"/>
        <v>36</v>
      </c>
      <c r="F30" s="27">
        <v>8</v>
      </c>
      <c r="G30" s="27">
        <v>28</v>
      </c>
      <c r="H30" s="27">
        <v>3</v>
      </c>
      <c r="I30" s="27">
        <v>91</v>
      </c>
      <c r="J30" s="27"/>
      <c r="K30" s="24"/>
      <c r="M30" s="2"/>
      <c r="N30" s="3">
        <f t="shared" si="24"/>
        <v>22.222222222222221</v>
      </c>
      <c r="O30" s="3">
        <f t="shared" si="25"/>
        <v>77.777777777777786</v>
      </c>
      <c r="P30" s="3"/>
      <c r="Q30" s="3"/>
      <c r="S30" s="4">
        <f t="shared" si="26"/>
        <v>11</v>
      </c>
      <c r="T30">
        <f t="shared" si="26"/>
        <v>119</v>
      </c>
      <c r="V30" s="2"/>
      <c r="W30" s="3">
        <f>(S30/$D$30)*100</f>
        <v>8.4615384615384617</v>
      </c>
      <c r="X30" s="3">
        <f>(T30/$D$30)*100</f>
        <v>91.538461538461533</v>
      </c>
      <c r="Y30" s="2"/>
      <c r="Z30" s="2">
        <f>D25+D30</f>
        <v>282</v>
      </c>
      <c r="AA30" s="3">
        <f>(D30/Z30)*100</f>
        <v>46.099290780141843</v>
      </c>
      <c r="AB30">
        <f t="shared" si="27"/>
        <v>36</v>
      </c>
    </row>
    <row r="31" spans="1:28">
      <c r="F31" s="27"/>
      <c r="G31" s="27"/>
      <c r="H31" s="27"/>
      <c r="I31" s="27"/>
      <c r="J31" s="27"/>
      <c r="K31" s="24"/>
      <c r="M31" t="s">
        <v>64</v>
      </c>
      <c r="N31" s="1">
        <f>AVERAGE(N28:N30)</f>
        <v>11.607676224611708</v>
      </c>
      <c r="O31" s="1">
        <f>AVERAGE(O28:O30)</f>
        <v>88.392323775388306</v>
      </c>
      <c r="P31" s="1"/>
      <c r="Q31" s="1"/>
      <c r="V31" t="s">
        <v>64</v>
      </c>
      <c r="W31" s="1">
        <f>AVERAGE(W28:W30)</f>
        <v>6.8583378796144752</v>
      </c>
      <c r="X31" s="1">
        <f>AVERAGE(X28:X30)</f>
        <v>93.141662120385533</v>
      </c>
      <c r="Z31" s="1">
        <f>SUM(Z28:Z30)</f>
        <v>732</v>
      </c>
      <c r="AA31" s="1">
        <f>AVERAGE(AA28:AA30)</f>
        <v>51.136853363155943</v>
      </c>
      <c r="AB31" s="1">
        <f>SUM(AB28:AB30)</f>
        <v>99</v>
      </c>
    </row>
    <row r="32" spans="1:28">
      <c r="F32" s="27"/>
      <c r="G32" s="27"/>
      <c r="H32" s="27"/>
      <c r="I32" s="27"/>
      <c r="J32" s="27"/>
      <c r="K32" s="27"/>
    </row>
    <row r="33" spans="4:31">
      <c r="E33" s="27"/>
      <c r="F33" s="27"/>
      <c r="G33" s="27"/>
      <c r="H33" s="27"/>
      <c r="I33" s="27"/>
      <c r="J33" s="27"/>
      <c r="K33" s="27"/>
    </row>
    <row r="34" spans="4:31">
      <c r="D34" t="s">
        <v>0</v>
      </c>
      <c r="E34" s="27"/>
      <c r="F34" s="27"/>
      <c r="G34" s="27"/>
      <c r="H34" s="27"/>
      <c r="I34" s="27"/>
      <c r="J34" s="27"/>
      <c r="K34" s="27"/>
      <c r="O34" t="s">
        <v>45</v>
      </c>
      <c r="T34" s="27"/>
      <c r="U34" s="27" t="s">
        <v>48</v>
      </c>
      <c r="V34" s="27"/>
      <c r="W34" s="27"/>
      <c r="X34" s="27"/>
      <c r="Y34" s="27"/>
      <c r="Z34" s="27"/>
      <c r="AA34" s="27" t="s">
        <v>48</v>
      </c>
      <c r="AB34" s="27"/>
      <c r="AC34" s="27"/>
      <c r="AD34" s="27"/>
    </row>
    <row r="35" spans="4:31">
      <c r="D35" s="2" t="s">
        <v>19</v>
      </c>
      <c r="E35" s="25"/>
      <c r="F35" s="25" t="s">
        <v>41</v>
      </c>
      <c r="G35" s="25" t="s">
        <v>42</v>
      </c>
      <c r="H35" s="25" t="s">
        <v>43</v>
      </c>
      <c r="I35" s="25" t="s">
        <v>44</v>
      </c>
      <c r="J35" s="25" t="s">
        <v>40</v>
      </c>
      <c r="K35" s="27"/>
      <c r="N35" s="27"/>
      <c r="O35" s="25" t="s">
        <v>41</v>
      </c>
      <c r="P35" s="25" t="s">
        <v>42</v>
      </c>
      <c r="Q35" s="25" t="s">
        <v>43</v>
      </c>
      <c r="R35" s="25" t="s">
        <v>44</v>
      </c>
      <c r="S35" s="25"/>
      <c r="T35" s="27"/>
      <c r="U35" s="25" t="s">
        <v>15</v>
      </c>
      <c r="V35" s="25" t="s">
        <v>3</v>
      </c>
      <c r="W35" s="25" t="s">
        <v>4</v>
      </c>
      <c r="X35" s="25" t="s">
        <v>49</v>
      </c>
      <c r="Y35" s="25"/>
      <c r="Z35" s="27"/>
      <c r="AA35" s="25" t="s">
        <v>3</v>
      </c>
      <c r="AB35" s="25" t="s">
        <v>15</v>
      </c>
      <c r="AC35" s="25" t="s">
        <v>16</v>
      </c>
      <c r="AD35" s="25" t="s">
        <v>50</v>
      </c>
      <c r="AE35" s="2"/>
    </row>
    <row r="36" spans="4:31">
      <c r="D36" t="s">
        <v>2</v>
      </c>
      <c r="E36" s="27" t="s">
        <v>9</v>
      </c>
      <c r="F36" s="41">
        <v>8</v>
      </c>
      <c r="G36" s="41">
        <v>0</v>
      </c>
      <c r="H36" s="41">
        <v>37</v>
      </c>
      <c r="I36" s="41">
        <v>33</v>
      </c>
      <c r="J36" s="27">
        <f>SUM(F36:I36)</f>
        <v>78</v>
      </c>
      <c r="K36" s="27"/>
      <c r="N36" s="27"/>
      <c r="O36" s="29">
        <f>(F36/$J$36)*100</f>
        <v>10.256410256410255</v>
      </c>
      <c r="P36" s="29">
        <f>(G36/$J$36)*100</f>
        <v>0</v>
      </c>
      <c r="Q36" s="29">
        <f>(H36/$J$36)*100</f>
        <v>47.435897435897431</v>
      </c>
      <c r="R36" s="29">
        <f>(I36/$J$36)*100</f>
        <v>42.307692307692307</v>
      </c>
      <c r="S36" s="27"/>
      <c r="T36" s="27" t="s">
        <v>2</v>
      </c>
      <c r="U36" s="27" t="s">
        <v>9</v>
      </c>
      <c r="V36" s="41">
        <v>0</v>
      </c>
      <c r="W36" s="41">
        <v>8</v>
      </c>
      <c r="X36" s="27">
        <f>(0/8)*100</f>
        <v>0</v>
      </c>
      <c r="Y36" s="27"/>
      <c r="Z36" s="27"/>
      <c r="AA36" s="41">
        <v>33</v>
      </c>
      <c r="AB36" s="27">
        <f>(0/8)*100</f>
        <v>0</v>
      </c>
      <c r="AC36" s="41">
        <v>33</v>
      </c>
      <c r="AD36" s="27">
        <f>(0/8)*100</f>
        <v>0</v>
      </c>
    </row>
    <row r="37" spans="4:31">
      <c r="E37" s="27" t="s">
        <v>10</v>
      </c>
      <c r="F37" s="41">
        <v>4</v>
      </c>
      <c r="G37" s="41">
        <v>0</v>
      </c>
      <c r="H37" s="41">
        <v>57</v>
      </c>
      <c r="I37" s="41">
        <v>30</v>
      </c>
      <c r="J37" s="27">
        <f>SUM(F37:I37)</f>
        <v>91</v>
      </c>
      <c r="K37" s="27"/>
      <c r="N37" s="27"/>
      <c r="O37" s="29">
        <f>(F37/$J$37)*100</f>
        <v>4.395604395604396</v>
      </c>
      <c r="P37" s="29">
        <f>(G37/$J$37)*100</f>
        <v>0</v>
      </c>
      <c r="Q37" s="29">
        <f>(H37/$J$37)*100</f>
        <v>62.637362637362635</v>
      </c>
      <c r="R37" s="29">
        <f>(I37/$J$37)*100</f>
        <v>32.967032967032964</v>
      </c>
      <c r="S37" s="27"/>
      <c r="T37" s="27"/>
      <c r="U37" s="27" t="s">
        <v>10</v>
      </c>
      <c r="V37" s="41">
        <v>0</v>
      </c>
      <c r="W37" s="41">
        <v>4</v>
      </c>
      <c r="X37" s="27">
        <f t="shared" ref="X37:X38" si="29">(0/8)*100</f>
        <v>0</v>
      </c>
      <c r="Y37" s="27"/>
      <c r="Z37" s="27"/>
      <c r="AA37" s="41">
        <v>30</v>
      </c>
      <c r="AB37" s="27">
        <f t="shared" ref="AB37:AB38" si="30">(0/8)*100</f>
        <v>0</v>
      </c>
      <c r="AC37" s="41">
        <v>30</v>
      </c>
      <c r="AD37" s="27">
        <f t="shared" ref="AD37:AD38" si="31">(0/8)*100</f>
        <v>0</v>
      </c>
    </row>
    <row r="38" spans="4:31">
      <c r="E38" s="27" t="s">
        <v>11</v>
      </c>
      <c r="F38" s="41">
        <v>9</v>
      </c>
      <c r="G38" s="41">
        <v>0</v>
      </c>
      <c r="H38" s="41">
        <v>60</v>
      </c>
      <c r="I38" s="41">
        <v>25</v>
      </c>
      <c r="J38" s="27">
        <f>SUM(F38:I38)</f>
        <v>94</v>
      </c>
      <c r="K38" s="27"/>
      <c r="N38" s="27"/>
      <c r="O38" s="29">
        <f>(F38/$J$38)*100</f>
        <v>9.5744680851063837</v>
      </c>
      <c r="P38" s="29">
        <f>(G38/$J$38)*100</f>
        <v>0</v>
      </c>
      <c r="Q38" s="29">
        <f t="shared" ref="Q38" si="32">(H38/$J$38)*100</f>
        <v>63.829787234042556</v>
      </c>
      <c r="R38" s="29">
        <f>(I38/$J$38)*100</f>
        <v>26.595744680851062</v>
      </c>
      <c r="S38" s="27"/>
      <c r="T38" s="27"/>
      <c r="U38" s="27" t="s">
        <v>11</v>
      </c>
      <c r="V38" s="41">
        <v>0</v>
      </c>
      <c r="W38" s="41">
        <v>9</v>
      </c>
      <c r="X38" s="27">
        <f t="shared" si="29"/>
        <v>0</v>
      </c>
      <c r="Y38" s="27"/>
      <c r="Z38" s="27"/>
      <c r="AA38" s="41">
        <v>25</v>
      </c>
      <c r="AB38" s="27">
        <f t="shared" si="30"/>
        <v>0</v>
      </c>
      <c r="AC38" s="41">
        <v>25</v>
      </c>
      <c r="AD38" s="27">
        <f t="shared" si="31"/>
        <v>0</v>
      </c>
    </row>
    <row r="39" spans="4:31">
      <c r="E39" s="27"/>
      <c r="F39" s="27"/>
      <c r="G39" s="27"/>
      <c r="H39" s="27"/>
      <c r="I39" s="27"/>
      <c r="J39" s="27">
        <f>SUM(J36:J38)</f>
        <v>263</v>
      </c>
      <c r="K39" s="27"/>
      <c r="N39" s="27"/>
      <c r="O39" s="29">
        <f>AVERAGE(O36:O38)</f>
        <v>8.0754942457070111</v>
      </c>
      <c r="P39" s="29">
        <f>AVERAGE(P36:P38)</f>
        <v>0</v>
      </c>
      <c r="Q39" s="29">
        <f t="shared" ref="Q39" si="33">AVERAGE(Q36:Q38)</f>
        <v>57.967682435767536</v>
      </c>
      <c r="R39" s="29">
        <f>AVERAGE(R36:R38)</f>
        <v>33.956823318525444</v>
      </c>
      <c r="S39" s="27"/>
      <c r="T39" s="27"/>
      <c r="U39" s="27"/>
      <c r="V39" s="41"/>
      <c r="W39" s="27">
        <f>SUM(W36:W38)</f>
        <v>21</v>
      </c>
      <c r="X39" s="27"/>
      <c r="Y39" s="27"/>
      <c r="Z39" s="27"/>
      <c r="AA39" s="27"/>
      <c r="AB39" s="27"/>
      <c r="AC39" s="27">
        <f>SUM(AC36:AC38)</f>
        <v>88</v>
      </c>
      <c r="AD39" s="27"/>
    </row>
    <row r="40" spans="4:31">
      <c r="D40" s="2"/>
      <c r="E40" s="25"/>
      <c r="F40" s="25"/>
      <c r="G40" s="25"/>
      <c r="H40" s="25"/>
      <c r="I40" s="25"/>
      <c r="J40" s="25"/>
      <c r="K40" s="27"/>
      <c r="N40" s="27"/>
      <c r="O40" s="25"/>
      <c r="P40" s="25"/>
      <c r="Q40" s="25"/>
      <c r="R40" s="25"/>
      <c r="S40" s="25"/>
      <c r="T40" s="27"/>
      <c r="U40" s="25"/>
      <c r="V40" s="42"/>
      <c r="W40" s="25"/>
      <c r="X40" s="25"/>
      <c r="Y40" s="25"/>
      <c r="Z40" s="27"/>
      <c r="AA40" s="25"/>
      <c r="AB40" s="25"/>
      <c r="AC40" s="25"/>
      <c r="AD40" s="25"/>
      <c r="AE40" s="2"/>
    </row>
    <row r="41" spans="4:31">
      <c r="D41" t="s">
        <v>12</v>
      </c>
      <c r="E41" s="27" t="s">
        <v>9</v>
      </c>
      <c r="F41" s="41">
        <v>7</v>
      </c>
      <c r="G41" s="41">
        <v>0</v>
      </c>
      <c r="H41" s="41">
        <v>22</v>
      </c>
      <c r="I41" s="41">
        <v>39</v>
      </c>
      <c r="J41" s="27">
        <f>SUM(F41:I41)</f>
        <v>68</v>
      </c>
      <c r="K41" s="27"/>
      <c r="N41" s="27"/>
      <c r="O41" s="29">
        <f>(F41/$J$41)*100</f>
        <v>10.294117647058822</v>
      </c>
      <c r="P41" s="29">
        <f>(G41/$J$41)*100</f>
        <v>0</v>
      </c>
      <c r="Q41" s="29">
        <f>(H41/$J$41)*100</f>
        <v>32.352941176470587</v>
      </c>
      <c r="R41" s="29">
        <f>(I41/$J$41)*100</f>
        <v>57.352941176470587</v>
      </c>
      <c r="S41" s="27"/>
      <c r="T41" s="27" t="s">
        <v>12</v>
      </c>
      <c r="U41" s="27" t="s">
        <v>9</v>
      </c>
      <c r="V41" s="41">
        <v>0</v>
      </c>
      <c r="W41" s="41">
        <v>7</v>
      </c>
      <c r="X41" s="27">
        <f t="shared" ref="X41:X43" si="34">(0/8)*100</f>
        <v>0</v>
      </c>
      <c r="Y41" s="27"/>
      <c r="Z41" s="27"/>
      <c r="AA41" s="41">
        <v>39</v>
      </c>
      <c r="AB41" s="27">
        <f>(0/8)*100</f>
        <v>0</v>
      </c>
      <c r="AC41" s="41">
        <v>39</v>
      </c>
      <c r="AD41" s="27">
        <f t="shared" ref="AD41:AD43" si="35">(0/8)*100</f>
        <v>0</v>
      </c>
    </row>
    <row r="42" spans="4:31">
      <c r="E42" s="27" t="s">
        <v>10</v>
      </c>
      <c r="F42" s="41">
        <v>8</v>
      </c>
      <c r="G42" s="41">
        <v>0</v>
      </c>
      <c r="H42" s="41">
        <v>23</v>
      </c>
      <c r="I42" s="41">
        <v>37</v>
      </c>
      <c r="J42" s="27">
        <f>SUM(F42:I42)</f>
        <v>68</v>
      </c>
      <c r="K42" s="27"/>
      <c r="N42" s="27"/>
      <c r="O42" s="29">
        <f>(F42/$J$42)*100</f>
        <v>11.76470588235294</v>
      </c>
      <c r="P42" s="29">
        <f>(G42/$J$42)*100</f>
        <v>0</v>
      </c>
      <c r="Q42" s="29">
        <f>(H42/$J$42)*100</f>
        <v>33.82352941176471</v>
      </c>
      <c r="R42" s="29">
        <f>(I42/$J$42)*100</f>
        <v>54.411764705882348</v>
      </c>
      <c r="S42" s="27"/>
      <c r="T42" s="27"/>
      <c r="U42" s="27" t="s">
        <v>10</v>
      </c>
      <c r="V42" s="41">
        <v>0</v>
      </c>
      <c r="W42" s="41">
        <v>8</v>
      </c>
      <c r="X42" s="27">
        <f t="shared" si="34"/>
        <v>0</v>
      </c>
      <c r="Y42" s="27"/>
      <c r="Z42" s="27"/>
      <c r="AA42" s="41">
        <v>37</v>
      </c>
      <c r="AB42" s="27">
        <f t="shared" ref="AB42:AB43" si="36">(0/8)*100</f>
        <v>0</v>
      </c>
      <c r="AC42" s="41">
        <v>37</v>
      </c>
      <c r="AD42" s="27">
        <f t="shared" si="35"/>
        <v>0</v>
      </c>
    </row>
    <row r="43" spans="4:31">
      <c r="E43" s="27" t="s">
        <v>11</v>
      </c>
      <c r="F43" s="41">
        <v>9</v>
      </c>
      <c r="G43" s="41">
        <v>0</v>
      </c>
      <c r="H43" s="41">
        <v>25</v>
      </c>
      <c r="I43" s="41">
        <v>35</v>
      </c>
      <c r="J43" s="27">
        <f>SUM(F43:I43)</f>
        <v>69</v>
      </c>
      <c r="K43" s="27"/>
      <c r="N43" s="27"/>
      <c r="O43" s="29">
        <f>(F43/$J$43)*100</f>
        <v>13.043478260869565</v>
      </c>
      <c r="P43" s="29">
        <f>(G43/$J$43)*100</f>
        <v>0</v>
      </c>
      <c r="Q43" s="29">
        <f>(H43/$J$43)*100</f>
        <v>36.231884057971016</v>
      </c>
      <c r="R43" s="29">
        <f>(I43/$J$43)*100</f>
        <v>50.724637681159422</v>
      </c>
      <c r="S43" s="27"/>
      <c r="T43" s="27"/>
      <c r="U43" s="27" t="s">
        <v>11</v>
      </c>
      <c r="V43" s="41">
        <v>0</v>
      </c>
      <c r="W43" s="41">
        <v>9</v>
      </c>
      <c r="X43" s="27">
        <f t="shared" si="34"/>
        <v>0</v>
      </c>
      <c r="Y43" s="27"/>
      <c r="Z43" s="27"/>
      <c r="AA43" s="41">
        <v>35</v>
      </c>
      <c r="AB43" s="27">
        <f t="shared" si="36"/>
        <v>0</v>
      </c>
      <c r="AC43" s="41">
        <v>35</v>
      </c>
      <c r="AD43" s="27">
        <f t="shared" si="35"/>
        <v>0</v>
      </c>
    </row>
    <row r="44" spans="4:31">
      <c r="E44" s="27"/>
      <c r="F44" s="27"/>
      <c r="G44" s="27"/>
      <c r="H44" s="40"/>
      <c r="I44" s="27"/>
      <c r="J44" s="27">
        <f>SUM(J41:J43)</f>
        <v>205</v>
      </c>
      <c r="K44" s="27"/>
      <c r="N44" s="27"/>
      <c r="O44" s="29">
        <f>AVERAGE(O41:O43)</f>
        <v>11.700767263427108</v>
      </c>
      <c r="P44" s="29">
        <f>AVERAGE(P41:P43)</f>
        <v>0</v>
      </c>
      <c r="Q44" s="29">
        <f t="shared" ref="Q44" si="37">AVERAGE(Q41:Q43)</f>
        <v>34.136118215402107</v>
      </c>
      <c r="R44" s="29">
        <f>AVERAGE(R41:R43)</f>
        <v>54.16311452117079</v>
      </c>
      <c r="S44" s="27"/>
      <c r="T44" s="27"/>
      <c r="U44" s="27"/>
      <c r="V44" s="41"/>
      <c r="W44" s="27">
        <f>SUM(W41:W43)</f>
        <v>24</v>
      </c>
      <c r="X44" s="27"/>
      <c r="Y44" s="27"/>
      <c r="Z44" s="27"/>
      <c r="AA44" s="27"/>
      <c r="AB44" s="27"/>
      <c r="AC44" s="27">
        <f>SUM(AC41:AC43)</f>
        <v>111</v>
      </c>
      <c r="AD44" s="27"/>
    </row>
    <row r="45" spans="4:31">
      <c r="D45" s="2"/>
      <c r="E45" s="25"/>
      <c r="F45" s="25"/>
      <c r="G45" s="25"/>
      <c r="H45" s="25"/>
      <c r="I45" s="25"/>
      <c r="J45" s="25"/>
      <c r="K45" s="27"/>
      <c r="N45" s="27"/>
      <c r="O45" s="25"/>
      <c r="P45" s="25"/>
      <c r="Q45" s="25"/>
      <c r="R45" s="25"/>
      <c r="S45" s="25"/>
      <c r="T45" s="27"/>
      <c r="U45" s="25"/>
      <c r="V45" s="42"/>
      <c r="W45" s="25"/>
      <c r="X45" s="25"/>
      <c r="Y45" s="25"/>
      <c r="Z45" s="27"/>
      <c r="AA45" s="25"/>
      <c r="AB45" s="25"/>
      <c r="AC45" s="25"/>
      <c r="AD45" s="25"/>
      <c r="AE45" s="2"/>
    </row>
    <row r="46" spans="4:31">
      <c r="D46" t="s">
        <v>13</v>
      </c>
      <c r="E46" s="27" t="s">
        <v>9</v>
      </c>
      <c r="F46" s="41">
        <v>1</v>
      </c>
      <c r="G46" s="41">
        <v>0</v>
      </c>
      <c r="H46" s="41">
        <v>30</v>
      </c>
      <c r="I46" s="41">
        <v>52</v>
      </c>
      <c r="J46" s="27">
        <f>SUM(F46:I46)</f>
        <v>83</v>
      </c>
      <c r="K46" s="27"/>
      <c r="N46" s="27"/>
      <c r="O46" s="29">
        <f>(F46/$J$46)*100</f>
        <v>1.2048192771084338</v>
      </c>
      <c r="P46" s="29">
        <f>(G46/$J$46)*100</f>
        <v>0</v>
      </c>
      <c r="Q46" s="29">
        <f>(H46/$J$46)*100</f>
        <v>36.144578313253014</v>
      </c>
      <c r="R46" s="29">
        <f>(I46/$J$46)*100</f>
        <v>62.650602409638559</v>
      </c>
      <c r="S46" s="27"/>
      <c r="T46" s="27" t="s">
        <v>13</v>
      </c>
      <c r="U46" s="27" t="s">
        <v>9</v>
      </c>
      <c r="V46" s="41">
        <v>0</v>
      </c>
      <c r="W46" s="41">
        <v>1</v>
      </c>
      <c r="X46" s="27">
        <f t="shared" ref="X46:X48" si="38">(0/8)*100</f>
        <v>0</v>
      </c>
      <c r="Y46" s="27"/>
      <c r="Z46" s="27"/>
      <c r="AA46" s="41">
        <v>52</v>
      </c>
      <c r="AB46" s="27">
        <f>(0/8)*100</f>
        <v>0</v>
      </c>
      <c r="AC46" s="41">
        <v>52</v>
      </c>
      <c r="AD46" s="27">
        <f t="shared" ref="AD46:AD48" si="39">(0/8)*100</f>
        <v>0</v>
      </c>
    </row>
    <row r="47" spans="4:31">
      <c r="E47" s="27" t="s">
        <v>10</v>
      </c>
      <c r="F47" s="41">
        <v>3</v>
      </c>
      <c r="G47" s="41">
        <v>0</v>
      </c>
      <c r="H47" s="41">
        <v>29</v>
      </c>
      <c r="I47" s="41">
        <v>45</v>
      </c>
      <c r="J47" s="27">
        <f>SUM(F47:I47)</f>
        <v>77</v>
      </c>
      <c r="K47" s="27"/>
      <c r="N47" s="27"/>
      <c r="O47" s="29">
        <f>(F47/$J$47)*100</f>
        <v>3.8961038961038961</v>
      </c>
      <c r="P47" s="29">
        <f>(G47/$J$47)*100</f>
        <v>0</v>
      </c>
      <c r="Q47" s="29">
        <f>(H47/$J$47)*100</f>
        <v>37.662337662337663</v>
      </c>
      <c r="R47" s="29">
        <f>(I47/$J$47)*100</f>
        <v>58.441558441558442</v>
      </c>
      <c r="S47" s="27"/>
      <c r="T47" s="27"/>
      <c r="U47" s="27" t="s">
        <v>10</v>
      </c>
      <c r="V47" s="41">
        <v>0</v>
      </c>
      <c r="W47" s="41">
        <v>3</v>
      </c>
      <c r="X47" s="27">
        <f t="shared" si="38"/>
        <v>0</v>
      </c>
      <c r="Y47" s="27"/>
      <c r="Z47" s="27"/>
      <c r="AA47" s="41">
        <v>45</v>
      </c>
      <c r="AB47" s="27">
        <f t="shared" ref="AB47:AB48" si="40">(0/8)*100</f>
        <v>0</v>
      </c>
      <c r="AC47" s="41">
        <v>45</v>
      </c>
      <c r="AD47" s="27">
        <f t="shared" si="39"/>
        <v>0</v>
      </c>
    </row>
    <row r="48" spans="4:31">
      <c r="E48" s="27" t="s">
        <v>11</v>
      </c>
      <c r="F48" s="41">
        <v>8</v>
      </c>
      <c r="G48" s="41">
        <v>0</v>
      </c>
      <c r="H48" s="41">
        <v>28</v>
      </c>
      <c r="I48" s="41">
        <v>61</v>
      </c>
      <c r="J48" s="27">
        <f>SUM(F48:I48)</f>
        <v>97</v>
      </c>
      <c r="K48" s="27"/>
      <c r="N48" s="27"/>
      <c r="O48" s="29">
        <f>(F48/$J$48)*100</f>
        <v>8.2474226804123703</v>
      </c>
      <c r="P48" s="29">
        <f>(G48/$J$48)*100</f>
        <v>0</v>
      </c>
      <c r="Q48" s="29">
        <f>(H48/$J$48)*100</f>
        <v>28.865979381443296</v>
      </c>
      <c r="R48" s="29">
        <f>(I48/$J$48)*100</f>
        <v>62.886597938144327</v>
      </c>
      <c r="S48" s="27"/>
      <c r="T48" s="27"/>
      <c r="U48" s="27" t="s">
        <v>11</v>
      </c>
      <c r="V48" s="41">
        <v>0</v>
      </c>
      <c r="W48" s="41">
        <v>8</v>
      </c>
      <c r="X48" s="27">
        <f t="shared" si="38"/>
        <v>0</v>
      </c>
      <c r="Y48" s="27"/>
      <c r="Z48" s="27"/>
      <c r="AA48" s="41">
        <v>61</v>
      </c>
      <c r="AB48" s="27">
        <f t="shared" si="40"/>
        <v>0</v>
      </c>
      <c r="AC48" s="41">
        <v>61</v>
      </c>
      <c r="AD48" s="27">
        <f t="shared" si="39"/>
        <v>0</v>
      </c>
    </row>
    <row r="49" spans="5:30">
      <c r="E49" s="27"/>
      <c r="F49" s="27"/>
      <c r="G49" s="27"/>
      <c r="H49" s="27"/>
      <c r="I49" s="27"/>
      <c r="J49" s="27">
        <f>SUM(J46:J48)</f>
        <v>257</v>
      </c>
      <c r="K49" s="27"/>
      <c r="N49" s="27"/>
      <c r="O49" s="29">
        <f>AVERAGE(O46:O48)</f>
        <v>4.4494486178749</v>
      </c>
      <c r="P49" s="29">
        <f>AVERAGE(P46:P48)</f>
        <v>0</v>
      </c>
      <c r="Q49" s="29">
        <f t="shared" ref="Q49" si="41">AVERAGE(Q46:Q48)</f>
        <v>34.224298452344655</v>
      </c>
      <c r="R49" s="29">
        <f>AVERAGE(R46:R48)</f>
        <v>61.326252929780445</v>
      </c>
      <c r="S49" s="27"/>
      <c r="T49" s="27"/>
      <c r="U49" s="27"/>
      <c r="V49" s="41"/>
      <c r="W49" s="27">
        <f>SUM(W46:W48)</f>
        <v>12</v>
      </c>
      <c r="X49" s="27"/>
      <c r="Y49" s="27"/>
      <c r="Z49" s="27"/>
      <c r="AA49" s="27"/>
      <c r="AB49" s="27"/>
      <c r="AC49" s="27">
        <f>SUM(AC46:AC48)</f>
        <v>158</v>
      </c>
      <c r="AD49" s="27"/>
    </row>
    <row r="50" spans="5:30">
      <c r="E50" s="27" t="s">
        <v>46</v>
      </c>
      <c r="F50" s="27">
        <f>SUM(F36:F48)</f>
        <v>57</v>
      </c>
      <c r="G50" s="27">
        <f>SUM(G36:G48)</f>
        <v>0</v>
      </c>
      <c r="H50" s="27">
        <f>SUM(H36:H48)</f>
        <v>311</v>
      </c>
      <c r="I50" s="27">
        <f>SUM(I36:I48)</f>
        <v>357</v>
      </c>
      <c r="J50" s="27">
        <f>SUM(J39,J44,J49)</f>
        <v>725</v>
      </c>
      <c r="K50" s="27"/>
      <c r="T50" s="27"/>
      <c r="U50" s="27"/>
      <c r="V50" s="41"/>
      <c r="W50" s="27"/>
      <c r="X50" s="27"/>
      <c r="Y50" s="27"/>
      <c r="Z50" s="27"/>
      <c r="AA50" s="27"/>
      <c r="AB50" s="27"/>
      <c r="AC50" s="27"/>
      <c r="AD50" s="27"/>
    </row>
    <row r="51" spans="5:30">
      <c r="E51" s="27"/>
      <c r="F51" s="27"/>
      <c r="G51" s="27"/>
      <c r="H51" s="27"/>
      <c r="I51" s="27"/>
      <c r="J51" s="27"/>
      <c r="K51" s="27"/>
      <c r="T51" s="27" t="s">
        <v>46</v>
      </c>
      <c r="U51" s="27"/>
      <c r="V51" s="27">
        <f>SUM(V36:V48)</f>
        <v>0</v>
      </c>
      <c r="W51" s="27">
        <f>SUM(W39,W44,W49,)</f>
        <v>57</v>
      </c>
      <c r="X51" s="27">
        <f>(0/8)*100</f>
        <v>0</v>
      </c>
      <c r="Y51" s="27"/>
      <c r="Z51" s="27"/>
      <c r="AA51" s="27"/>
      <c r="AB51" s="27"/>
      <c r="AC51" s="27"/>
      <c r="AD51" s="27">
        <f>(0/8)*100</f>
        <v>0</v>
      </c>
    </row>
    <row r="52" spans="5:30">
      <c r="E52" s="27"/>
      <c r="F52" s="27"/>
      <c r="G52" s="27"/>
      <c r="H52" s="27"/>
      <c r="I52" s="27"/>
      <c r="J52" s="27"/>
      <c r="K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</row>
    <row r="53" spans="5:30">
      <c r="E53" t="s">
        <v>0</v>
      </c>
      <c r="F53" t="s">
        <v>45</v>
      </c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</row>
    <row r="54" spans="5:30">
      <c r="E54" s="2" t="s">
        <v>19</v>
      </c>
      <c r="F54" s="2" t="s">
        <v>41</v>
      </c>
      <c r="G54" s="2" t="s">
        <v>42</v>
      </c>
      <c r="H54" s="2" t="s">
        <v>43</v>
      </c>
      <c r="I54" s="2" t="s">
        <v>44</v>
      </c>
    </row>
    <row r="55" spans="5:30">
      <c r="E55" t="s">
        <v>2</v>
      </c>
      <c r="F55" s="1">
        <v>8.0754942457070111</v>
      </c>
      <c r="G55" s="1">
        <v>0</v>
      </c>
      <c r="H55" s="1">
        <v>57.967682435767536</v>
      </c>
      <c r="I55" s="1">
        <v>33.956823318525444</v>
      </c>
    </row>
    <row r="56" spans="5:30">
      <c r="E56" t="s">
        <v>12</v>
      </c>
      <c r="F56" s="1">
        <v>11.700767263427108</v>
      </c>
      <c r="G56" s="1">
        <v>0</v>
      </c>
      <c r="H56" s="1">
        <v>34.136118215402107</v>
      </c>
      <c r="I56" s="1">
        <v>54.16311452117079</v>
      </c>
    </row>
    <row r="57" spans="5:30">
      <c r="E57" t="s">
        <v>13</v>
      </c>
      <c r="F57" s="1">
        <v>4.4494486178749</v>
      </c>
      <c r="G57" s="1">
        <v>0</v>
      </c>
      <c r="H57" s="1">
        <v>34.224298452344655</v>
      </c>
      <c r="I57" s="1">
        <v>61.326252929780445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659E-6D63-274F-A68F-53FE87DF9D48}">
  <dimension ref="A1:AE57"/>
  <sheetViews>
    <sheetView topLeftCell="L1" workbookViewId="0">
      <selection activeCell="B44" sqref="B44"/>
    </sheetView>
  </sheetViews>
  <sheetFormatPr baseColWidth="10" defaultRowHeight="20"/>
  <cols>
    <col min="5" max="5" width="12.7109375" customWidth="1"/>
    <col min="6" max="9" width="18" customWidth="1"/>
    <col min="14" max="14" width="14.42578125" customWidth="1"/>
    <col min="15" max="18" width="14.140625" customWidth="1"/>
    <col min="27" max="27" width="15.28515625" customWidth="1"/>
    <col min="28" max="28" width="19.28515625" customWidth="1"/>
  </cols>
  <sheetData>
    <row r="1" spans="1:28">
      <c r="A1" t="s">
        <v>0</v>
      </c>
    </row>
    <row r="2" spans="1:28">
      <c r="A2" s="2" t="s">
        <v>22</v>
      </c>
      <c r="B2" s="2"/>
      <c r="C2" s="2"/>
      <c r="D2" s="2" t="s">
        <v>3</v>
      </c>
      <c r="E2" s="2" t="s">
        <v>39</v>
      </c>
      <c r="F2" s="25" t="s">
        <v>5</v>
      </c>
      <c r="G2" s="25" t="s">
        <v>6</v>
      </c>
      <c r="H2" s="42" t="s">
        <v>7</v>
      </c>
      <c r="I2" s="42" t="s">
        <v>8</v>
      </c>
      <c r="J2" s="42"/>
      <c r="K2" s="42" t="s">
        <v>63</v>
      </c>
      <c r="N2" t="s">
        <v>5</v>
      </c>
      <c r="O2" t="s">
        <v>6</v>
      </c>
      <c r="P2" t="s">
        <v>7</v>
      </c>
      <c r="Q2" t="s">
        <v>8</v>
      </c>
      <c r="S2" t="s">
        <v>15</v>
      </c>
      <c r="T2" t="s">
        <v>16</v>
      </c>
      <c r="W2" t="s">
        <v>24</v>
      </c>
      <c r="X2" t="s">
        <v>25</v>
      </c>
      <c r="Z2" t="s">
        <v>70</v>
      </c>
      <c r="AA2" t="s">
        <v>20</v>
      </c>
      <c r="AB2" s="6" t="s">
        <v>69</v>
      </c>
    </row>
    <row r="3" spans="1:28">
      <c r="A3" t="s">
        <v>2</v>
      </c>
      <c r="C3" t="s">
        <v>9</v>
      </c>
      <c r="D3">
        <v>73</v>
      </c>
      <c r="E3">
        <f>F3+G3</f>
        <v>42</v>
      </c>
      <c r="F3" s="27">
        <v>0</v>
      </c>
      <c r="G3" s="27">
        <v>42</v>
      </c>
      <c r="H3" s="41">
        <v>0</v>
      </c>
      <c r="I3" s="41">
        <v>31</v>
      </c>
      <c r="J3" s="41"/>
      <c r="K3" s="29">
        <f>(E3/D3)*100</f>
        <v>57.534246575342465</v>
      </c>
      <c r="L3" s="1"/>
      <c r="N3" s="1">
        <f t="shared" ref="N3:N5" si="0">(F3/E3)*100</f>
        <v>0</v>
      </c>
      <c r="O3" s="1">
        <f>(G3/E3)*100</f>
        <v>100</v>
      </c>
      <c r="P3" s="1"/>
      <c r="Q3" s="1"/>
      <c r="S3" s="4">
        <f t="shared" ref="S3:T5" si="1">F3+H3</f>
        <v>0</v>
      </c>
      <c r="T3">
        <f t="shared" si="1"/>
        <v>73</v>
      </c>
      <c r="V3" s="1"/>
      <c r="W3" s="1">
        <f>(S3/$D$3)*100</f>
        <v>0</v>
      </c>
      <c r="X3" s="1">
        <f>(T3/$D$3)*100</f>
        <v>100</v>
      </c>
      <c r="Z3">
        <f>D3+D8</f>
        <v>300</v>
      </c>
      <c r="AA3" s="1">
        <f>(D3/Z3)*100</f>
        <v>24.333333333333336</v>
      </c>
      <c r="AB3" s="6">
        <v>22</v>
      </c>
    </row>
    <row r="4" spans="1:28">
      <c r="C4" t="s">
        <v>10</v>
      </c>
      <c r="D4">
        <v>51</v>
      </c>
      <c r="E4">
        <f t="shared" ref="E4:E5" si="2">F4+G4</f>
        <v>32</v>
      </c>
      <c r="F4" s="27">
        <v>0</v>
      </c>
      <c r="G4" s="27">
        <v>32</v>
      </c>
      <c r="H4" s="41">
        <v>0</v>
      </c>
      <c r="I4" s="41">
        <v>19</v>
      </c>
      <c r="J4" s="41"/>
      <c r="K4" s="29">
        <f>(E4/D4)*100</f>
        <v>62.745098039215684</v>
      </c>
      <c r="L4" s="1"/>
      <c r="N4" s="1">
        <f t="shared" si="0"/>
        <v>0</v>
      </c>
      <c r="O4" s="1">
        <f>(G4/E4)*100</f>
        <v>100</v>
      </c>
      <c r="P4" s="1"/>
      <c r="Q4" s="1"/>
      <c r="S4" s="4">
        <f t="shared" si="1"/>
        <v>0</v>
      </c>
      <c r="T4">
        <f t="shared" si="1"/>
        <v>51</v>
      </c>
      <c r="W4" s="1">
        <f>(S4/$D$4)*100</f>
        <v>0</v>
      </c>
      <c r="X4" s="1">
        <f>(T4/$D$4)*100</f>
        <v>100</v>
      </c>
      <c r="Z4">
        <f>D4+D9</f>
        <v>301</v>
      </c>
      <c r="AA4" s="1">
        <f>(D4/Z4)*100</f>
        <v>16.943521594684384</v>
      </c>
      <c r="AB4" s="6">
        <v>31</v>
      </c>
    </row>
    <row r="5" spans="1:28">
      <c r="C5" t="s">
        <v>11</v>
      </c>
      <c r="D5">
        <v>64</v>
      </c>
      <c r="E5">
        <f t="shared" si="2"/>
        <v>44</v>
      </c>
      <c r="F5" s="27">
        <v>0</v>
      </c>
      <c r="G5" s="27">
        <v>44</v>
      </c>
      <c r="H5" s="41">
        <v>0</v>
      </c>
      <c r="I5" s="41">
        <v>20</v>
      </c>
      <c r="J5" s="41"/>
      <c r="K5" s="29">
        <f>(E5/D5)*100</f>
        <v>68.75</v>
      </c>
      <c r="L5" s="1"/>
      <c r="M5" s="2"/>
      <c r="N5" s="3">
        <f t="shared" si="0"/>
        <v>0</v>
      </c>
      <c r="O5" s="3">
        <f>(G5/E5)*100</f>
        <v>100</v>
      </c>
      <c r="P5" s="3"/>
      <c r="Q5" s="3"/>
      <c r="S5" s="4">
        <f t="shared" si="1"/>
        <v>0</v>
      </c>
      <c r="T5">
        <f t="shared" si="1"/>
        <v>64</v>
      </c>
      <c r="V5" s="2"/>
      <c r="W5" s="3">
        <f>(S5/$D$5)*100</f>
        <v>0</v>
      </c>
      <c r="X5" s="3">
        <f>(T5/$D$5)*100</f>
        <v>100</v>
      </c>
      <c r="Y5" s="2"/>
      <c r="Z5" s="2">
        <f>D5+D10</f>
        <v>246</v>
      </c>
      <c r="AA5" s="3">
        <f>(D5/Z5)*100</f>
        <v>26.016260162601629</v>
      </c>
      <c r="AB5" s="6">
        <v>37</v>
      </c>
    </row>
    <row r="6" spans="1:28">
      <c r="F6" s="27"/>
      <c r="G6" s="27"/>
      <c r="H6" s="41"/>
      <c r="I6" s="41"/>
      <c r="J6" s="41"/>
      <c r="K6" s="29">
        <f>AVERAGE(K3:K5)</f>
        <v>63.009781538186047</v>
      </c>
      <c r="L6" s="17"/>
      <c r="M6" t="s">
        <v>64</v>
      </c>
      <c r="N6" s="1">
        <f>AVERAGE(N3:N5)</f>
        <v>0</v>
      </c>
      <c r="O6" s="1">
        <f>AVERAGE(O3:O5)</f>
        <v>100</v>
      </c>
      <c r="P6" s="1"/>
      <c r="Q6" s="1"/>
      <c r="S6" s="4"/>
      <c r="V6" t="s">
        <v>64</v>
      </c>
      <c r="W6" s="1">
        <f>AVERAGE(W3:W5)</f>
        <v>0</v>
      </c>
      <c r="X6" s="1">
        <f>AVERAGE(X3:X5)</f>
        <v>100</v>
      </c>
      <c r="Y6" t="s">
        <v>23</v>
      </c>
      <c r="Z6" s="1">
        <f>SUM(Z3:Z5)</f>
        <v>847</v>
      </c>
      <c r="AA6" s="1">
        <f>AVERAGE(AA3:AA5)</f>
        <v>22.431038363539784</v>
      </c>
      <c r="AB6" s="14">
        <v>90</v>
      </c>
    </row>
    <row r="7" spans="1:28">
      <c r="A7" s="7"/>
      <c r="B7" s="7"/>
      <c r="C7" s="2"/>
      <c r="D7" s="2" t="s">
        <v>4</v>
      </c>
      <c r="E7" s="2" t="s">
        <v>38</v>
      </c>
      <c r="F7" s="25"/>
      <c r="G7" s="25"/>
      <c r="H7" s="42"/>
      <c r="I7" s="42"/>
      <c r="J7" s="42"/>
      <c r="K7" s="42"/>
      <c r="S7" s="4"/>
      <c r="Z7" t="s">
        <v>70</v>
      </c>
      <c r="AA7" t="s">
        <v>21</v>
      </c>
      <c r="AB7" s="6"/>
    </row>
    <row r="8" spans="1:28">
      <c r="C8" t="s">
        <v>9</v>
      </c>
      <c r="D8">
        <v>227</v>
      </c>
      <c r="E8">
        <f>F8+G8</f>
        <v>88</v>
      </c>
      <c r="F8" s="27">
        <v>6</v>
      </c>
      <c r="G8" s="27">
        <v>82</v>
      </c>
      <c r="H8" s="41">
        <v>9</v>
      </c>
      <c r="I8" s="41">
        <v>130</v>
      </c>
      <c r="J8" s="41"/>
      <c r="K8" s="41"/>
      <c r="N8" s="1">
        <f t="shared" ref="N8:N10" si="3">(F8/E8)*100</f>
        <v>6.8181818181818175</v>
      </c>
      <c r="O8" s="1">
        <f>(G8/E8)*100</f>
        <v>93.181818181818173</v>
      </c>
      <c r="P8" s="1"/>
      <c r="Q8" s="1"/>
      <c r="S8" s="4">
        <f t="shared" ref="S8:T10" si="4">F8+H8</f>
        <v>15</v>
      </c>
      <c r="T8">
        <f t="shared" si="4"/>
        <v>212</v>
      </c>
      <c r="V8" s="1"/>
      <c r="W8" s="1">
        <f>(S8/$D$8)*100</f>
        <v>6.607929515418502</v>
      </c>
      <c r="X8" s="1">
        <f>(T8/$D$8)*100</f>
        <v>93.392070484581495</v>
      </c>
      <c r="Z8">
        <f>D3+D8</f>
        <v>300</v>
      </c>
      <c r="AA8" s="1">
        <f>(D8/Z8)*100</f>
        <v>75.666666666666671</v>
      </c>
      <c r="AB8" s="6">
        <v>51</v>
      </c>
    </row>
    <row r="9" spans="1:28">
      <c r="C9" t="s">
        <v>10</v>
      </c>
      <c r="D9">
        <v>250</v>
      </c>
      <c r="E9">
        <f t="shared" ref="E9:E10" si="5">F9+G9</f>
        <v>77</v>
      </c>
      <c r="F9" s="27">
        <v>9</v>
      </c>
      <c r="G9" s="27">
        <v>68</v>
      </c>
      <c r="H9" s="41">
        <v>8</v>
      </c>
      <c r="I9" s="41">
        <v>165</v>
      </c>
      <c r="J9" s="41"/>
      <c r="K9" s="41"/>
      <c r="N9" s="1">
        <f t="shared" si="3"/>
        <v>11.688311688311687</v>
      </c>
      <c r="O9" s="1">
        <f t="shared" ref="O9:O10" si="6">(G9/E9)*100</f>
        <v>88.311688311688314</v>
      </c>
      <c r="P9" s="1"/>
      <c r="Q9" s="1"/>
      <c r="S9" s="4">
        <f t="shared" si="4"/>
        <v>17</v>
      </c>
      <c r="T9">
        <f t="shared" si="4"/>
        <v>233</v>
      </c>
      <c r="W9" s="1">
        <f>(S9/$D$9)*100</f>
        <v>6.8000000000000007</v>
      </c>
      <c r="X9" s="1">
        <f>(T9/$D$9)*100</f>
        <v>93.2</v>
      </c>
      <c r="Z9">
        <f>D4+D9</f>
        <v>301</v>
      </c>
      <c r="AA9" s="1">
        <f>(D9/Z9)*100</f>
        <v>83.056478405315616</v>
      </c>
      <c r="AB9" s="6">
        <v>91</v>
      </c>
    </row>
    <row r="10" spans="1:28">
      <c r="C10" t="s">
        <v>11</v>
      </c>
      <c r="D10">
        <v>182</v>
      </c>
      <c r="E10">
        <f t="shared" si="5"/>
        <v>67</v>
      </c>
      <c r="F10" s="27">
        <v>8</v>
      </c>
      <c r="G10" s="27">
        <v>59</v>
      </c>
      <c r="H10" s="41">
        <v>1</v>
      </c>
      <c r="I10" s="41">
        <v>114</v>
      </c>
      <c r="J10" s="41"/>
      <c r="K10" s="41"/>
      <c r="M10" s="2"/>
      <c r="N10" s="3">
        <f t="shared" si="3"/>
        <v>11.940298507462686</v>
      </c>
      <c r="O10" s="3">
        <f t="shared" si="6"/>
        <v>88.059701492537314</v>
      </c>
      <c r="P10" s="3"/>
      <c r="Q10" s="3"/>
      <c r="S10" s="4">
        <f t="shared" si="4"/>
        <v>9</v>
      </c>
      <c r="T10">
        <f t="shared" si="4"/>
        <v>173</v>
      </c>
      <c r="V10" s="2"/>
      <c r="W10" s="3">
        <f>(S10/$D$10)*100</f>
        <v>4.9450549450549453</v>
      </c>
      <c r="X10" s="3">
        <f>(T10/$D$10)*100</f>
        <v>95.054945054945051</v>
      </c>
      <c r="Y10" s="2"/>
      <c r="Z10" s="2">
        <f>D5+D10</f>
        <v>246</v>
      </c>
      <c r="AA10" s="3">
        <f>(D10/Z10)*100</f>
        <v>73.983739837398375</v>
      </c>
      <c r="AB10" s="6">
        <v>34</v>
      </c>
    </row>
    <row r="11" spans="1:28">
      <c r="F11" s="27"/>
      <c r="G11" s="27"/>
      <c r="H11" s="41"/>
      <c r="I11" s="41"/>
      <c r="J11" s="41"/>
      <c r="K11" s="41"/>
      <c r="M11" t="s">
        <v>64</v>
      </c>
      <c r="N11" s="1">
        <f>AVERAGE(N8:N10)</f>
        <v>10.14893067131873</v>
      </c>
      <c r="O11" s="1">
        <f>AVERAGE(O8:O10)</f>
        <v>89.851069328681263</v>
      </c>
      <c r="P11" s="1"/>
      <c r="Q11" s="1"/>
      <c r="V11" t="s">
        <v>64</v>
      </c>
      <c r="W11" s="1">
        <f>AVERAGE(W8:W10)</f>
        <v>6.1176614868244821</v>
      </c>
      <c r="X11" s="1">
        <f>AVERAGE(X8:X10)</f>
        <v>93.882338513175512</v>
      </c>
      <c r="Y11" t="s">
        <v>23</v>
      </c>
      <c r="Z11" s="1">
        <f>SUM(Z8:Z10)</f>
        <v>847</v>
      </c>
      <c r="AA11" s="1">
        <f>AVERAGE(AA8:AA10)</f>
        <v>77.56896163646023</v>
      </c>
      <c r="AB11" s="14">
        <v>176</v>
      </c>
    </row>
    <row r="12" spans="1:28">
      <c r="A12" s="2"/>
      <c r="B12" s="2"/>
      <c r="C12" s="2"/>
      <c r="D12" s="2" t="s">
        <v>3</v>
      </c>
      <c r="E12" s="2" t="s">
        <v>39</v>
      </c>
      <c r="F12" s="25"/>
      <c r="G12" s="25"/>
      <c r="H12" s="42"/>
      <c r="I12" s="42"/>
      <c r="J12" s="42"/>
      <c r="K12" s="42"/>
      <c r="Z12" t="s">
        <v>70</v>
      </c>
      <c r="AA12" t="s">
        <v>20</v>
      </c>
      <c r="AB12" s="6"/>
    </row>
    <row r="13" spans="1:28">
      <c r="A13" t="s">
        <v>12</v>
      </c>
      <c r="C13" t="s">
        <v>9</v>
      </c>
      <c r="D13">
        <v>84</v>
      </c>
      <c r="E13">
        <f>F13+G13</f>
        <v>37</v>
      </c>
      <c r="F13" s="27">
        <v>0</v>
      </c>
      <c r="G13" s="27">
        <v>37</v>
      </c>
      <c r="H13" s="41">
        <v>0</v>
      </c>
      <c r="I13" s="41">
        <v>47</v>
      </c>
      <c r="J13" s="41"/>
      <c r="K13" s="29">
        <f>(E13/D13)*100</f>
        <v>44.047619047619044</v>
      </c>
      <c r="N13" s="1">
        <f t="shared" ref="N13:N15" si="7">(F13/E13)*100</f>
        <v>0</v>
      </c>
      <c r="O13" s="1">
        <f t="shared" ref="O13:O15" si="8">(G13/E13)*100</f>
        <v>100</v>
      </c>
      <c r="P13" s="1"/>
      <c r="Q13" s="1"/>
      <c r="S13" s="4">
        <f t="shared" ref="S13:T15" si="9">F13+H13</f>
        <v>0</v>
      </c>
      <c r="T13">
        <f t="shared" si="9"/>
        <v>84</v>
      </c>
      <c r="V13" s="1"/>
      <c r="W13" s="1">
        <f>(S13/$D$13)*100</f>
        <v>0</v>
      </c>
      <c r="X13" s="1">
        <f>(T13/$D$13)*100</f>
        <v>100</v>
      </c>
      <c r="Z13">
        <f>D13+D18</f>
        <v>211</v>
      </c>
      <c r="AA13" s="1">
        <f>(D13/Z13)*100</f>
        <v>39.810426540284361</v>
      </c>
      <c r="AB13" s="6">
        <v>20</v>
      </c>
    </row>
    <row r="14" spans="1:28">
      <c r="C14" t="s">
        <v>10</v>
      </c>
      <c r="D14">
        <v>63</v>
      </c>
      <c r="E14">
        <f t="shared" ref="E14:E15" si="10">F14+G14</f>
        <v>36</v>
      </c>
      <c r="F14" s="27">
        <v>0</v>
      </c>
      <c r="G14" s="27">
        <v>36</v>
      </c>
      <c r="H14" s="41">
        <v>0</v>
      </c>
      <c r="I14" s="41">
        <v>27</v>
      </c>
      <c r="J14" s="41"/>
      <c r="K14" s="29">
        <f>(E14/D14)*100</f>
        <v>57.142857142857139</v>
      </c>
      <c r="N14" s="1">
        <f t="shared" si="7"/>
        <v>0</v>
      </c>
      <c r="O14" s="1">
        <f t="shared" si="8"/>
        <v>100</v>
      </c>
      <c r="P14" s="1"/>
      <c r="Q14" s="1"/>
      <c r="S14" s="4">
        <f t="shared" si="9"/>
        <v>0</v>
      </c>
      <c r="T14">
        <f t="shared" si="9"/>
        <v>63</v>
      </c>
      <c r="W14" s="1">
        <f>(S14/$D$14)*100</f>
        <v>0</v>
      </c>
      <c r="X14" s="1">
        <f>(T14/$D$14)*100</f>
        <v>100</v>
      </c>
      <c r="Z14">
        <f>D14+D19</f>
        <v>220</v>
      </c>
      <c r="AA14" s="1">
        <f>(D14/Z14)*100</f>
        <v>28.636363636363637</v>
      </c>
      <c r="AB14" s="6">
        <v>37</v>
      </c>
    </row>
    <row r="15" spans="1:28">
      <c r="C15" t="s">
        <v>11</v>
      </c>
      <c r="D15">
        <v>69</v>
      </c>
      <c r="E15">
        <f t="shared" si="10"/>
        <v>36</v>
      </c>
      <c r="F15" s="27">
        <v>0</v>
      </c>
      <c r="G15" s="27">
        <v>36</v>
      </c>
      <c r="H15" s="41">
        <v>0</v>
      </c>
      <c r="I15" s="41">
        <v>33</v>
      </c>
      <c r="J15" s="41"/>
      <c r="K15" s="29">
        <f>(E15/D15)*100</f>
        <v>52.173913043478258</v>
      </c>
      <c r="M15" s="2"/>
      <c r="N15" s="3">
        <f t="shared" si="7"/>
        <v>0</v>
      </c>
      <c r="O15" s="3">
        <f t="shared" si="8"/>
        <v>100</v>
      </c>
      <c r="P15" s="3"/>
      <c r="Q15" s="3"/>
      <c r="S15" s="4">
        <f t="shared" si="9"/>
        <v>0</v>
      </c>
      <c r="T15">
        <f t="shared" si="9"/>
        <v>69</v>
      </c>
      <c r="V15" s="2"/>
      <c r="W15" s="3">
        <f>(S15/$D$15)*100</f>
        <v>0</v>
      </c>
      <c r="X15" s="3">
        <f>(T15/$D$15)*100</f>
        <v>100</v>
      </c>
      <c r="Y15" s="2"/>
      <c r="Z15" s="2">
        <f>D15+D20</f>
        <v>194</v>
      </c>
      <c r="AA15" s="3">
        <f>(D15/Z15)*100</f>
        <v>35.567010309278352</v>
      </c>
      <c r="AB15" s="6">
        <v>42</v>
      </c>
    </row>
    <row r="16" spans="1:28">
      <c r="F16" s="27"/>
      <c r="G16" s="27"/>
      <c r="H16" s="41"/>
      <c r="I16" s="41"/>
      <c r="J16" s="41"/>
      <c r="K16" s="29">
        <f>AVERAGE(K13:K15)</f>
        <v>51.121463077984806</v>
      </c>
      <c r="M16" t="s">
        <v>64</v>
      </c>
      <c r="N16" s="1">
        <f>AVERAGE(N13:N15)</f>
        <v>0</v>
      </c>
      <c r="O16" s="1">
        <f>AVERAGE(O13:O15)</f>
        <v>100</v>
      </c>
      <c r="P16" s="1"/>
      <c r="Q16" s="1"/>
      <c r="S16" s="4"/>
      <c r="V16" t="s">
        <v>64</v>
      </c>
      <c r="W16" s="1">
        <f>AVERAGE(W13:W15)</f>
        <v>0</v>
      </c>
      <c r="X16" s="1">
        <f>AVERAGE(X13:X15)</f>
        <v>100</v>
      </c>
      <c r="Y16" t="s">
        <v>23</v>
      </c>
      <c r="Z16" s="1">
        <f>SUM(Z13:Z15)</f>
        <v>625</v>
      </c>
      <c r="AA16" s="1">
        <f>AVERAGE(AA13:AA15)</f>
        <v>34.671266828642111</v>
      </c>
      <c r="AB16" s="14">
        <v>99</v>
      </c>
    </row>
    <row r="17" spans="1:28">
      <c r="C17" s="2"/>
      <c r="D17" s="2" t="s">
        <v>4</v>
      </c>
      <c r="E17" s="2" t="s">
        <v>38</v>
      </c>
      <c r="F17" s="25"/>
      <c r="G17" s="25"/>
      <c r="H17" s="42"/>
      <c r="I17" s="42"/>
      <c r="J17" s="42"/>
      <c r="K17" s="42"/>
      <c r="Z17" t="s">
        <v>70</v>
      </c>
      <c r="AA17" t="s">
        <v>21</v>
      </c>
      <c r="AB17" s="6"/>
    </row>
    <row r="18" spans="1:28">
      <c r="C18" t="s">
        <v>9</v>
      </c>
      <c r="D18">
        <v>127</v>
      </c>
      <c r="E18">
        <f>F18+G18</f>
        <v>24</v>
      </c>
      <c r="F18" s="27">
        <v>4</v>
      </c>
      <c r="G18" s="27">
        <v>20</v>
      </c>
      <c r="H18" s="41">
        <v>9</v>
      </c>
      <c r="I18" s="41">
        <v>94</v>
      </c>
      <c r="J18" s="41"/>
      <c r="K18" s="41"/>
      <c r="N18" s="1">
        <f t="shared" ref="N18:N20" si="11">(F18/E18)*100</f>
        <v>16.666666666666664</v>
      </c>
      <c r="O18" s="1">
        <f t="shared" ref="O18:O20" si="12">(G18/E18)*100</f>
        <v>83.333333333333343</v>
      </c>
      <c r="P18" s="1"/>
      <c r="Q18" s="1"/>
      <c r="S18" s="4">
        <f t="shared" ref="S18:T20" si="13">F18+H18</f>
        <v>13</v>
      </c>
      <c r="T18">
        <f t="shared" si="13"/>
        <v>114</v>
      </c>
      <c r="V18" s="1"/>
      <c r="W18" s="1">
        <f>(S18/$D$18)*100</f>
        <v>10.236220472440944</v>
      </c>
      <c r="X18" s="1">
        <f>(T18/$D$18)*100</f>
        <v>89.763779527559052</v>
      </c>
      <c r="Z18">
        <f>D13+D18</f>
        <v>211</v>
      </c>
      <c r="AA18" s="1">
        <f>(D18/Z18)*100</f>
        <v>60.189573459715639</v>
      </c>
      <c r="AB18" s="6">
        <v>45</v>
      </c>
    </row>
    <row r="19" spans="1:28">
      <c r="C19" t="s">
        <v>10</v>
      </c>
      <c r="D19">
        <v>157</v>
      </c>
      <c r="E19">
        <f t="shared" ref="E19:E20" si="14">F19+G19</f>
        <v>58</v>
      </c>
      <c r="F19" s="27">
        <v>9</v>
      </c>
      <c r="G19" s="27">
        <v>49</v>
      </c>
      <c r="H19" s="41">
        <v>8</v>
      </c>
      <c r="I19" s="41">
        <v>91</v>
      </c>
      <c r="J19" s="41"/>
      <c r="K19" s="41"/>
      <c r="N19" s="1">
        <f t="shared" si="11"/>
        <v>15.517241379310345</v>
      </c>
      <c r="O19" s="1">
        <f t="shared" si="12"/>
        <v>84.482758620689651</v>
      </c>
      <c r="P19" s="1"/>
      <c r="Q19" s="1"/>
      <c r="S19" s="4">
        <f t="shared" si="13"/>
        <v>17</v>
      </c>
      <c r="T19">
        <f t="shared" si="13"/>
        <v>140</v>
      </c>
      <c r="W19" s="1">
        <f>(S19/$D$19)*100</f>
        <v>10.828025477707007</v>
      </c>
      <c r="X19" s="1">
        <f>(T19/$D$19)*100</f>
        <v>89.171974522292999</v>
      </c>
      <c r="Z19">
        <f>D14+D19</f>
        <v>220</v>
      </c>
      <c r="AA19" s="1">
        <f>(D19/Z19)*100</f>
        <v>71.36363636363636</v>
      </c>
      <c r="AB19" s="6">
        <v>29</v>
      </c>
    </row>
    <row r="20" spans="1:28">
      <c r="C20" t="s">
        <v>11</v>
      </c>
      <c r="D20">
        <v>125</v>
      </c>
      <c r="E20">
        <f t="shared" si="14"/>
        <v>27</v>
      </c>
      <c r="F20" s="27">
        <v>5</v>
      </c>
      <c r="G20" s="27">
        <v>22</v>
      </c>
      <c r="H20" s="41">
        <v>6</v>
      </c>
      <c r="I20" s="41">
        <v>92</v>
      </c>
      <c r="J20" s="41"/>
      <c r="K20" s="41"/>
      <c r="M20" s="2"/>
      <c r="N20" s="3">
        <f t="shared" si="11"/>
        <v>18.518518518518519</v>
      </c>
      <c r="O20" s="3">
        <f t="shared" si="12"/>
        <v>81.481481481481481</v>
      </c>
      <c r="P20" s="3"/>
      <c r="Q20" s="3"/>
      <c r="S20" s="4">
        <f t="shared" si="13"/>
        <v>11</v>
      </c>
      <c r="T20">
        <f t="shared" si="13"/>
        <v>114</v>
      </c>
      <c r="V20" s="2"/>
      <c r="W20" s="3">
        <f>(S20/$D$20)*100</f>
        <v>8.7999999999999989</v>
      </c>
      <c r="X20" s="3">
        <f>(T20/$D$20)*100</f>
        <v>91.2</v>
      </c>
      <c r="Y20" s="2"/>
      <c r="Z20" s="2">
        <f>D15+D20</f>
        <v>194</v>
      </c>
      <c r="AA20" s="3">
        <f>(D20/Z20)*100</f>
        <v>64.432989690721655</v>
      </c>
      <c r="AB20" s="6">
        <v>18</v>
      </c>
    </row>
    <row r="21" spans="1:28">
      <c r="F21" s="27"/>
      <c r="G21" s="27"/>
      <c r="H21" s="41"/>
      <c r="I21" s="41"/>
      <c r="J21" s="41"/>
      <c r="K21" s="41"/>
      <c r="M21" t="s">
        <v>64</v>
      </c>
      <c r="N21" s="1">
        <f>AVERAGE(N18:N20)</f>
        <v>16.90080885483184</v>
      </c>
      <c r="O21" s="1">
        <f>AVERAGE(O18:O20)</f>
        <v>83.099191145168163</v>
      </c>
      <c r="P21" s="1"/>
      <c r="Q21" s="1"/>
      <c r="S21" s="4"/>
      <c r="V21" t="s">
        <v>64</v>
      </c>
      <c r="W21" s="1">
        <f>AVERAGE(W18:W20)</f>
        <v>9.9547486500493161</v>
      </c>
      <c r="X21" s="1">
        <f>AVERAGE(X18:X20)</f>
        <v>90.045251349950675</v>
      </c>
      <c r="Y21" t="s">
        <v>23</v>
      </c>
      <c r="Z21" s="1">
        <f>SUM(Z18:Z20)</f>
        <v>625</v>
      </c>
      <c r="AA21" s="1">
        <f>AVERAGE(AA18:AA20)</f>
        <v>65.328733171357882</v>
      </c>
      <c r="AB21" s="14">
        <v>92</v>
      </c>
    </row>
    <row r="22" spans="1:28">
      <c r="A22" s="2"/>
      <c r="B22" s="2"/>
      <c r="C22" s="2"/>
      <c r="D22" s="2" t="s">
        <v>3</v>
      </c>
      <c r="E22" s="2" t="s">
        <v>39</v>
      </c>
      <c r="F22" s="25"/>
      <c r="G22" s="25"/>
      <c r="H22" s="42"/>
      <c r="I22" s="42"/>
      <c r="J22" s="42"/>
      <c r="K22" s="42"/>
      <c r="Z22" t="s">
        <v>70</v>
      </c>
      <c r="AA22" t="s">
        <v>20</v>
      </c>
      <c r="AB22" s="6"/>
    </row>
    <row r="23" spans="1:28">
      <c r="A23" t="s">
        <v>13</v>
      </c>
      <c r="C23" t="s">
        <v>9</v>
      </c>
      <c r="D23">
        <v>160</v>
      </c>
      <c r="E23">
        <f>F23+G23</f>
        <v>87</v>
      </c>
      <c r="F23" s="27">
        <v>0</v>
      </c>
      <c r="G23" s="27">
        <v>87</v>
      </c>
      <c r="H23" s="41">
        <v>0</v>
      </c>
      <c r="I23" s="41">
        <v>73</v>
      </c>
      <c r="J23" s="41"/>
      <c r="K23" s="29">
        <f>(E23/D23)*100</f>
        <v>54.374999999999993</v>
      </c>
      <c r="N23" s="1">
        <f t="shared" ref="N23:N25" si="15">(F23/E23)*100</f>
        <v>0</v>
      </c>
      <c r="O23" s="1">
        <f t="shared" ref="O23:O25" si="16">(G23/E23)*100</f>
        <v>100</v>
      </c>
      <c r="P23" s="1"/>
      <c r="Q23" s="1"/>
      <c r="S23" s="4">
        <f t="shared" ref="S23:T25" si="17">F23+H23</f>
        <v>0</v>
      </c>
      <c r="T23">
        <f t="shared" si="17"/>
        <v>160</v>
      </c>
      <c r="V23" s="1"/>
      <c r="W23" s="1">
        <f>(S23/$D$23)*100</f>
        <v>0</v>
      </c>
      <c r="X23" s="1">
        <f>(T23/$D$23)*100</f>
        <v>100</v>
      </c>
      <c r="Z23">
        <f>D23+D28</f>
        <v>298</v>
      </c>
      <c r="AA23" s="1">
        <f>(D23/Z23)*100</f>
        <v>53.691275167785236</v>
      </c>
      <c r="AB23" s="6">
        <v>42</v>
      </c>
    </row>
    <row r="24" spans="1:28">
      <c r="C24" t="s">
        <v>10</v>
      </c>
      <c r="D24">
        <v>173</v>
      </c>
      <c r="E24">
        <f t="shared" ref="E24:E25" si="18">F24+G24</f>
        <v>86</v>
      </c>
      <c r="F24" s="27">
        <v>0</v>
      </c>
      <c r="G24" s="27">
        <v>86</v>
      </c>
      <c r="H24" s="41">
        <v>1</v>
      </c>
      <c r="I24" s="41">
        <v>86</v>
      </c>
      <c r="J24" s="41"/>
      <c r="K24" s="29">
        <f>(E24/D24)*100</f>
        <v>49.710982658959537</v>
      </c>
      <c r="N24" s="1">
        <f t="shared" si="15"/>
        <v>0</v>
      </c>
      <c r="O24" s="1">
        <f t="shared" si="16"/>
        <v>100</v>
      </c>
      <c r="P24" s="1"/>
      <c r="Q24" s="1"/>
      <c r="S24" s="4">
        <f t="shared" si="17"/>
        <v>1</v>
      </c>
      <c r="T24">
        <f t="shared" si="17"/>
        <v>172</v>
      </c>
      <c r="W24" s="1">
        <f>(S24/$D$24)*100</f>
        <v>0.57803468208092479</v>
      </c>
      <c r="X24" s="1">
        <f>(T24/$D$24)*100</f>
        <v>99.421965317919074</v>
      </c>
      <c r="Z24">
        <f>D24+D29</f>
        <v>305</v>
      </c>
      <c r="AA24" s="1">
        <f>(D24/Z24)*100</f>
        <v>56.721311475409841</v>
      </c>
      <c r="AB24" s="6">
        <v>48</v>
      </c>
    </row>
    <row r="25" spans="1:28">
      <c r="C25" t="s">
        <v>11</v>
      </c>
      <c r="D25">
        <v>163</v>
      </c>
      <c r="E25">
        <f t="shared" si="18"/>
        <v>90</v>
      </c>
      <c r="F25" s="27">
        <v>0</v>
      </c>
      <c r="G25" s="27">
        <v>90</v>
      </c>
      <c r="H25" s="41">
        <v>0</v>
      </c>
      <c r="I25" s="41">
        <v>73</v>
      </c>
      <c r="J25" s="41"/>
      <c r="K25" s="29">
        <f>(E25/D25)*100</f>
        <v>55.214723926380373</v>
      </c>
      <c r="M25" s="2"/>
      <c r="N25" s="3">
        <f t="shared" si="15"/>
        <v>0</v>
      </c>
      <c r="O25" s="3">
        <f t="shared" si="16"/>
        <v>100</v>
      </c>
      <c r="P25" s="3"/>
      <c r="Q25" s="3"/>
      <c r="S25" s="4">
        <f t="shared" si="17"/>
        <v>0</v>
      </c>
      <c r="T25">
        <f t="shared" si="17"/>
        <v>163</v>
      </c>
      <c r="V25" s="2"/>
      <c r="W25" s="3">
        <f>(S25/$D$25)*100</f>
        <v>0</v>
      </c>
      <c r="X25" s="3">
        <f>(T25/$D$25)*100</f>
        <v>100</v>
      </c>
      <c r="Y25" s="2"/>
      <c r="Z25" s="2">
        <f>D25+D30</f>
        <v>284</v>
      </c>
      <c r="AA25" s="3">
        <f>(D25/Z25)*100</f>
        <v>57.394366197183103</v>
      </c>
      <c r="AB25" s="6">
        <v>41</v>
      </c>
    </row>
    <row r="26" spans="1:28">
      <c r="F26" s="27"/>
      <c r="G26" s="27"/>
      <c r="H26" s="41"/>
      <c r="I26" s="41"/>
      <c r="J26" s="41"/>
      <c r="K26" s="29">
        <f>AVERAGE(K23:K25)</f>
        <v>53.100235528446632</v>
      </c>
      <c r="M26" t="s">
        <v>64</v>
      </c>
      <c r="N26" s="1">
        <f>AVERAGE(N23:N25)</f>
        <v>0</v>
      </c>
      <c r="O26" s="1">
        <f>AVERAGE(O23:O25)</f>
        <v>100</v>
      </c>
      <c r="P26" s="1"/>
      <c r="Q26" s="1"/>
      <c r="V26" t="s">
        <v>64</v>
      </c>
      <c r="W26" s="1">
        <f>AVERAGE(W23:W25)</f>
        <v>0.19267822736030826</v>
      </c>
      <c r="X26" s="1">
        <f>AVERAGE(X23:X25)</f>
        <v>99.807321772639696</v>
      </c>
      <c r="Y26" t="s">
        <v>23</v>
      </c>
      <c r="Z26" s="1">
        <f>SUM(Z23:Z25)</f>
        <v>887</v>
      </c>
      <c r="AA26" s="1">
        <f>AVERAGE(AA23:AA25)</f>
        <v>55.935650946792727</v>
      </c>
      <c r="AB26" s="14">
        <v>131</v>
      </c>
    </row>
    <row r="27" spans="1:28">
      <c r="D27" t="s">
        <v>4</v>
      </c>
      <c r="E27" t="s">
        <v>38</v>
      </c>
      <c r="F27" s="27"/>
      <c r="G27" s="27"/>
      <c r="H27" s="41"/>
      <c r="I27" s="41"/>
      <c r="J27" s="41"/>
      <c r="K27" s="41"/>
      <c r="Z27" t="s">
        <v>70</v>
      </c>
      <c r="AA27" t="s">
        <v>21</v>
      </c>
      <c r="AB27" s="6"/>
    </row>
    <row r="28" spans="1:28">
      <c r="C28" t="s">
        <v>9</v>
      </c>
      <c r="D28">
        <v>138</v>
      </c>
      <c r="E28">
        <f>F28+G28</f>
        <v>25</v>
      </c>
      <c r="F28" s="27">
        <v>4</v>
      </c>
      <c r="G28" s="27">
        <v>21</v>
      </c>
      <c r="H28" s="41">
        <v>4</v>
      </c>
      <c r="I28" s="41">
        <v>109</v>
      </c>
      <c r="J28" s="41"/>
      <c r="K28" s="41"/>
      <c r="N28" s="1">
        <f t="shared" ref="N28:N30" si="19">(F28/E28)*100</f>
        <v>16</v>
      </c>
      <c r="O28" s="1">
        <f t="shared" ref="O28:O30" si="20">(G28/E28)*100</f>
        <v>84</v>
      </c>
      <c r="P28" s="1"/>
      <c r="Q28" s="1"/>
      <c r="S28" s="4">
        <f t="shared" ref="S28:T30" si="21">F28+H28</f>
        <v>8</v>
      </c>
      <c r="T28">
        <f t="shared" si="21"/>
        <v>130</v>
      </c>
      <c r="V28" s="1"/>
      <c r="W28" s="1">
        <f>(S28/$D$28)*100</f>
        <v>5.7971014492753623</v>
      </c>
      <c r="X28" s="1">
        <f>(T28/$D$28)*100</f>
        <v>94.20289855072464</v>
      </c>
      <c r="Z28">
        <f>D23+D28</f>
        <v>298</v>
      </c>
      <c r="AA28" s="1">
        <f>(D28/Z28)*100</f>
        <v>46.308724832214764</v>
      </c>
      <c r="AB28" s="6">
        <v>39</v>
      </c>
    </row>
    <row r="29" spans="1:28">
      <c r="C29" t="s">
        <v>10</v>
      </c>
      <c r="D29">
        <v>132</v>
      </c>
      <c r="E29">
        <f t="shared" ref="E29:E30" si="22">F29+G29</f>
        <v>28</v>
      </c>
      <c r="F29" s="27">
        <v>3</v>
      </c>
      <c r="G29" s="27">
        <v>25</v>
      </c>
      <c r="H29" s="41">
        <v>7</v>
      </c>
      <c r="I29" s="41">
        <v>97</v>
      </c>
      <c r="J29" s="41"/>
      <c r="K29" s="41"/>
      <c r="N29" s="1">
        <f t="shared" si="19"/>
        <v>10.714285714285714</v>
      </c>
      <c r="O29" s="1">
        <f t="shared" si="20"/>
        <v>89.285714285714292</v>
      </c>
      <c r="P29" s="1"/>
      <c r="Q29" s="1"/>
      <c r="S29" s="4">
        <f t="shared" si="21"/>
        <v>10</v>
      </c>
      <c r="T29">
        <f t="shared" si="21"/>
        <v>122</v>
      </c>
      <c r="W29" s="1">
        <f>(S29/$D$29)*100</f>
        <v>7.5757575757575761</v>
      </c>
      <c r="X29" s="1">
        <f>(T29/$D$29)*100</f>
        <v>92.424242424242422</v>
      </c>
      <c r="Z29">
        <f>D24+D29</f>
        <v>305</v>
      </c>
      <c r="AA29" s="1">
        <f>(D29/Z29)*100</f>
        <v>43.278688524590166</v>
      </c>
      <c r="AB29" s="6">
        <v>26</v>
      </c>
    </row>
    <row r="30" spans="1:28">
      <c r="C30" t="s">
        <v>11</v>
      </c>
      <c r="D30">
        <v>121</v>
      </c>
      <c r="E30">
        <f t="shared" si="22"/>
        <v>24</v>
      </c>
      <c r="F30" s="27">
        <v>5</v>
      </c>
      <c r="G30" s="27">
        <v>19</v>
      </c>
      <c r="H30" s="41">
        <v>5</v>
      </c>
      <c r="I30" s="41">
        <v>92</v>
      </c>
      <c r="J30" s="41"/>
      <c r="K30" s="41"/>
      <c r="M30" s="2"/>
      <c r="N30" s="3">
        <f t="shared" si="19"/>
        <v>20.833333333333336</v>
      </c>
      <c r="O30" s="3">
        <f t="shared" si="20"/>
        <v>79.166666666666657</v>
      </c>
      <c r="P30" s="3"/>
      <c r="Q30" s="3"/>
      <c r="S30" s="4">
        <f t="shared" si="21"/>
        <v>10</v>
      </c>
      <c r="T30">
        <f t="shared" si="21"/>
        <v>111</v>
      </c>
      <c r="V30" s="2"/>
      <c r="W30" s="3">
        <f>(S30/$D$30)*100</f>
        <v>8.2644628099173563</v>
      </c>
      <c r="X30" s="3">
        <f>(T30/$D$30)*100</f>
        <v>91.735537190082653</v>
      </c>
      <c r="Y30" s="2"/>
      <c r="Z30" s="2">
        <f>D25+D30</f>
        <v>284</v>
      </c>
      <c r="AA30" s="3">
        <f>(D30/Z30)*100</f>
        <v>42.605633802816897</v>
      </c>
      <c r="AB30" s="6">
        <v>23</v>
      </c>
    </row>
    <row r="31" spans="1:28">
      <c r="F31" s="41"/>
      <c r="G31" s="41"/>
      <c r="H31" s="41"/>
      <c r="I31" s="41"/>
      <c r="J31" s="41"/>
      <c r="K31" s="41"/>
      <c r="M31" t="s">
        <v>64</v>
      </c>
      <c r="N31" s="1">
        <f>AVERAGE(N28:N30)</f>
        <v>15.84920634920635</v>
      </c>
      <c r="O31" s="1">
        <f>AVERAGE(O28:O30)</f>
        <v>84.150793650793645</v>
      </c>
      <c r="P31" s="1"/>
      <c r="Q31" s="1"/>
      <c r="V31" t="s">
        <v>64</v>
      </c>
      <c r="W31" s="1">
        <f>AVERAGE(W28:W30)</f>
        <v>7.2124406116500976</v>
      </c>
      <c r="X31" s="1">
        <f>AVERAGE(X28:X30)</f>
        <v>92.787559388349905</v>
      </c>
      <c r="Y31" t="s">
        <v>23</v>
      </c>
      <c r="Z31" s="1">
        <f>SUM(Z28:Z30)</f>
        <v>887</v>
      </c>
      <c r="AA31" s="1">
        <f>AVERAGE(AA28:AA30)</f>
        <v>44.064349053207273</v>
      </c>
      <c r="AB31" s="14">
        <v>88</v>
      </c>
    </row>
    <row r="34" spans="4:31">
      <c r="D34" t="s">
        <v>0</v>
      </c>
      <c r="N34" s="27"/>
      <c r="O34" s="27" t="s">
        <v>45</v>
      </c>
      <c r="P34" s="27"/>
      <c r="Q34" s="27"/>
      <c r="R34" s="27"/>
      <c r="T34" s="27"/>
      <c r="U34" s="27" t="s">
        <v>48</v>
      </c>
      <c r="V34" s="27"/>
      <c r="W34" s="27"/>
      <c r="X34" s="27"/>
      <c r="Y34" s="27"/>
      <c r="Z34" s="27"/>
      <c r="AA34" s="27" t="s">
        <v>48</v>
      </c>
      <c r="AB34" s="27"/>
      <c r="AC34" s="27"/>
      <c r="AD34" s="27"/>
      <c r="AE34" s="27"/>
    </row>
    <row r="35" spans="4:31">
      <c r="D35" s="2" t="s">
        <v>22</v>
      </c>
      <c r="E35" s="2"/>
      <c r="F35" s="25" t="s">
        <v>41</v>
      </c>
      <c r="G35" s="25" t="s">
        <v>42</v>
      </c>
      <c r="H35" s="25" t="s">
        <v>43</v>
      </c>
      <c r="I35" s="25" t="s">
        <v>44</v>
      </c>
      <c r="J35" s="25" t="s">
        <v>40</v>
      </c>
      <c r="K35" s="27"/>
      <c r="N35" s="27"/>
      <c r="O35" s="25" t="s">
        <v>41</v>
      </c>
      <c r="P35" s="25" t="s">
        <v>42</v>
      </c>
      <c r="Q35" s="25" t="s">
        <v>43</v>
      </c>
      <c r="R35" s="25" t="s">
        <v>44</v>
      </c>
      <c r="T35" s="25"/>
      <c r="U35" s="25" t="s">
        <v>15</v>
      </c>
      <c r="V35" s="25" t="s">
        <v>3</v>
      </c>
      <c r="W35" s="25" t="s">
        <v>4</v>
      </c>
      <c r="X35" s="25" t="s">
        <v>49</v>
      </c>
      <c r="Y35" s="27"/>
      <c r="Z35" s="27"/>
      <c r="AA35" s="25" t="s">
        <v>3</v>
      </c>
      <c r="AB35" s="25" t="s">
        <v>15</v>
      </c>
      <c r="AC35" s="25" t="s">
        <v>16</v>
      </c>
      <c r="AD35" s="25" t="s">
        <v>50</v>
      </c>
      <c r="AE35" s="27"/>
    </row>
    <row r="36" spans="4:31">
      <c r="D36" t="s">
        <v>2</v>
      </c>
      <c r="E36" t="s">
        <v>9</v>
      </c>
      <c r="F36" s="41">
        <v>6</v>
      </c>
      <c r="G36" s="41">
        <v>0</v>
      </c>
      <c r="H36" s="41">
        <v>82</v>
      </c>
      <c r="I36" s="41">
        <v>42</v>
      </c>
      <c r="J36" s="27">
        <f>SUM(F36:I36)</f>
        <v>130</v>
      </c>
      <c r="K36" s="27"/>
      <c r="N36" s="27"/>
      <c r="O36" s="29">
        <f>(F36/$J$36)*100</f>
        <v>4.6153846153846159</v>
      </c>
      <c r="P36" s="29">
        <f>(G36/$J$36)*100</f>
        <v>0</v>
      </c>
      <c r="Q36" s="29">
        <f>(H36/$J$36)*100</f>
        <v>63.076923076923073</v>
      </c>
      <c r="R36" s="29">
        <f>(I36/$J$36)*100</f>
        <v>32.307692307692307</v>
      </c>
      <c r="T36" s="27" t="s">
        <v>2</v>
      </c>
      <c r="U36" s="27" t="s">
        <v>9</v>
      </c>
      <c r="V36" s="41">
        <v>0</v>
      </c>
      <c r="W36" s="41">
        <v>6</v>
      </c>
      <c r="X36" s="27">
        <f>(0/8)*100</f>
        <v>0</v>
      </c>
      <c r="Y36" s="27"/>
      <c r="Z36" s="27"/>
      <c r="AA36" s="41">
        <v>42</v>
      </c>
      <c r="AB36" s="27">
        <f>(0/8)*100</f>
        <v>0</v>
      </c>
      <c r="AC36" s="41">
        <v>42</v>
      </c>
      <c r="AD36" s="27">
        <f>(0/8)*100</f>
        <v>0</v>
      </c>
      <c r="AE36" s="27"/>
    </row>
    <row r="37" spans="4:31">
      <c r="E37" t="s">
        <v>10</v>
      </c>
      <c r="F37" s="41">
        <v>9</v>
      </c>
      <c r="G37" s="41">
        <v>0</v>
      </c>
      <c r="H37" s="41">
        <v>68</v>
      </c>
      <c r="I37" s="41">
        <v>32</v>
      </c>
      <c r="J37" s="27">
        <f>SUM(F37:I37)</f>
        <v>109</v>
      </c>
      <c r="K37" s="27"/>
      <c r="N37" s="27"/>
      <c r="O37" s="29">
        <f>(F37/$J$37)*100</f>
        <v>8.2568807339449553</v>
      </c>
      <c r="P37" s="29">
        <f>(G37/$J$37)*100</f>
        <v>0</v>
      </c>
      <c r="Q37" s="29">
        <f>(H37/$J$37)*100</f>
        <v>62.385321100917437</v>
      </c>
      <c r="R37" s="29">
        <f>(I37/$J$37)*100</f>
        <v>29.357798165137616</v>
      </c>
      <c r="T37" s="27"/>
      <c r="U37" s="27" t="s">
        <v>10</v>
      </c>
      <c r="V37" s="41">
        <v>0</v>
      </c>
      <c r="W37" s="41">
        <v>9</v>
      </c>
      <c r="X37" s="27">
        <f t="shared" ref="X37:X38" si="23">(0/8)*100</f>
        <v>0</v>
      </c>
      <c r="Y37" s="27"/>
      <c r="Z37" s="27"/>
      <c r="AA37" s="41">
        <v>32</v>
      </c>
      <c r="AB37" s="27">
        <f t="shared" ref="AB37:AB38" si="24">(0/8)*100</f>
        <v>0</v>
      </c>
      <c r="AC37" s="41">
        <v>32</v>
      </c>
      <c r="AD37" s="27">
        <f t="shared" ref="AD37:AD38" si="25">(0/8)*100</f>
        <v>0</v>
      </c>
      <c r="AE37" s="27"/>
    </row>
    <row r="38" spans="4:31">
      <c r="E38" t="s">
        <v>11</v>
      </c>
      <c r="F38" s="41">
        <v>8</v>
      </c>
      <c r="G38" s="41">
        <v>0</v>
      </c>
      <c r="H38" s="41">
        <v>59</v>
      </c>
      <c r="I38" s="41">
        <v>44</v>
      </c>
      <c r="J38" s="27">
        <f>SUM(F38:I38)</f>
        <v>111</v>
      </c>
      <c r="K38" s="27"/>
      <c r="N38" s="27"/>
      <c r="O38" s="29">
        <f>(F38/$J$38)*100</f>
        <v>7.2072072072072073</v>
      </c>
      <c r="P38" s="29">
        <f>(G38/$J$38)*100</f>
        <v>0</v>
      </c>
      <c r="Q38" s="29">
        <f t="shared" ref="Q38" si="26">(H38/$J$38)*100</f>
        <v>53.153153153153156</v>
      </c>
      <c r="R38" s="29">
        <f>(I38/$J$38)*100</f>
        <v>39.63963963963964</v>
      </c>
      <c r="T38" s="27"/>
      <c r="U38" s="27" t="s">
        <v>11</v>
      </c>
      <c r="V38" s="41">
        <v>0</v>
      </c>
      <c r="W38" s="41">
        <v>8</v>
      </c>
      <c r="X38" s="27">
        <f t="shared" si="23"/>
        <v>0</v>
      </c>
      <c r="Y38" s="27"/>
      <c r="Z38" s="27"/>
      <c r="AA38" s="41">
        <v>44</v>
      </c>
      <c r="AB38" s="27">
        <f t="shared" si="24"/>
        <v>0</v>
      </c>
      <c r="AC38" s="41">
        <v>44</v>
      </c>
      <c r="AD38" s="27">
        <f t="shared" si="25"/>
        <v>0</v>
      </c>
      <c r="AE38" s="27"/>
    </row>
    <row r="39" spans="4:31">
      <c r="F39" s="41"/>
      <c r="G39" s="41"/>
      <c r="H39" s="41"/>
      <c r="I39" s="41"/>
      <c r="J39" s="27">
        <f>SUM(J36:J38)</f>
        <v>350</v>
      </c>
      <c r="K39" s="27"/>
      <c r="N39" s="27"/>
      <c r="O39" s="29">
        <f>AVERAGE(O36:O38)</f>
        <v>6.6931575188455925</v>
      </c>
      <c r="P39" s="29">
        <f>AVERAGE(P36:P38)</f>
        <v>0</v>
      </c>
      <c r="Q39" s="29">
        <f t="shared" ref="Q39" si="27">AVERAGE(Q36:Q38)</f>
        <v>59.538465776997896</v>
      </c>
      <c r="R39" s="29">
        <f>AVERAGE(R36:R38)</f>
        <v>33.768376704156516</v>
      </c>
      <c r="T39" s="27"/>
      <c r="U39" s="27"/>
      <c r="V39" s="41"/>
      <c r="W39" s="27">
        <f>SUM(W36:W38)</f>
        <v>23</v>
      </c>
      <c r="X39" s="27"/>
      <c r="Y39" s="27"/>
      <c r="Z39" s="27"/>
      <c r="AA39" s="27"/>
      <c r="AB39" s="27"/>
      <c r="AC39" s="27">
        <f>SUM(AC36:AC38)</f>
        <v>118</v>
      </c>
      <c r="AD39" s="27"/>
      <c r="AE39" s="27"/>
    </row>
    <row r="40" spans="4:31">
      <c r="D40" s="2"/>
      <c r="E40" s="2"/>
      <c r="F40" s="42"/>
      <c r="G40" s="42"/>
      <c r="H40" s="42"/>
      <c r="I40" s="42"/>
      <c r="J40" s="25"/>
      <c r="K40" s="27"/>
      <c r="N40" s="27"/>
      <c r="O40" s="25"/>
      <c r="P40" s="25"/>
      <c r="Q40" s="25"/>
      <c r="R40" s="25"/>
      <c r="T40" s="25"/>
      <c r="U40" s="25"/>
      <c r="V40" s="42"/>
      <c r="W40" s="25"/>
      <c r="X40" s="25"/>
      <c r="Y40" s="27"/>
      <c r="Z40" s="27"/>
      <c r="AA40" s="2"/>
      <c r="AB40" s="25"/>
      <c r="AC40" s="25"/>
      <c r="AD40" s="25"/>
      <c r="AE40" s="27"/>
    </row>
    <row r="41" spans="4:31">
      <c r="D41" t="s">
        <v>12</v>
      </c>
      <c r="E41" t="s">
        <v>9</v>
      </c>
      <c r="F41" s="41">
        <v>4</v>
      </c>
      <c r="G41" s="41">
        <v>0</v>
      </c>
      <c r="H41" s="41">
        <v>20</v>
      </c>
      <c r="I41" s="41">
        <v>37</v>
      </c>
      <c r="J41" s="27">
        <f>SUM(F41:I41)</f>
        <v>61</v>
      </c>
      <c r="K41" s="27"/>
      <c r="N41" s="27"/>
      <c r="O41" s="29">
        <f>(F41/$J$41)*100</f>
        <v>6.557377049180328</v>
      </c>
      <c r="P41" s="29">
        <f>(G41/$J$41)*100</f>
        <v>0</v>
      </c>
      <c r="Q41" s="29">
        <f>(H41/$J$41)*100</f>
        <v>32.786885245901637</v>
      </c>
      <c r="R41" s="29">
        <f>(I41/$J$41)*100</f>
        <v>60.655737704918032</v>
      </c>
      <c r="T41" s="27" t="s">
        <v>12</v>
      </c>
      <c r="U41" s="27" t="s">
        <v>9</v>
      </c>
      <c r="V41" s="41">
        <v>0</v>
      </c>
      <c r="W41" s="41">
        <v>4</v>
      </c>
      <c r="X41" s="27">
        <f t="shared" ref="X41:X43" si="28">(0/8)*100</f>
        <v>0</v>
      </c>
      <c r="Y41" s="27"/>
      <c r="Z41" s="27"/>
      <c r="AA41" s="41">
        <v>37</v>
      </c>
      <c r="AB41" s="27">
        <f>(0/8)*100</f>
        <v>0</v>
      </c>
      <c r="AC41" s="41">
        <v>37</v>
      </c>
      <c r="AD41" s="27">
        <f t="shared" ref="AD41:AD43" si="29">(0/8)*100</f>
        <v>0</v>
      </c>
      <c r="AE41" s="27"/>
    </row>
    <row r="42" spans="4:31">
      <c r="E42" t="s">
        <v>10</v>
      </c>
      <c r="F42" s="41">
        <v>9</v>
      </c>
      <c r="G42" s="41">
        <v>0</v>
      </c>
      <c r="H42" s="41">
        <v>49</v>
      </c>
      <c r="I42" s="41">
        <v>36</v>
      </c>
      <c r="J42" s="27">
        <f>SUM(F42:I42)</f>
        <v>94</v>
      </c>
      <c r="K42" s="27"/>
      <c r="N42" s="27"/>
      <c r="O42" s="29">
        <f>(F42/$J$42)*100</f>
        <v>9.5744680851063837</v>
      </c>
      <c r="P42" s="29">
        <f>(G42/$J$42)*100</f>
        <v>0</v>
      </c>
      <c r="Q42" s="29">
        <f>(H42/$J$42)*100</f>
        <v>52.12765957446809</v>
      </c>
      <c r="R42" s="29">
        <f>(I42/$J$42)*100</f>
        <v>38.297872340425535</v>
      </c>
      <c r="T42" s="27"/>
      <c r="U42" s="27" t="s">
        <v>10</v>
      </c>
      <c r="V42" s="41">
        <v>0</v>
      </c>
      <c r="W42" s="41">
        <v>9</v>
      </c>
      <c r="X42" s="27">
        <f t="shared" si="28"/>
        <v>0</v>
      </c>
      <c r="Y42" s="27"/>
      <c r="Z42" s="27"/>
      <c r="AA42" s="41">
        <v>36</v>
      </c>
      <c r="AB42" s="27">
        <f t="shared" ref="AB42:AB43" si="30">(0/8)*100</f>
        <v>0</v>
      </c>
      <c r="AC42" s="41">
        <v>36</v>
      </c>
      <c r="AD42" s="27">
        <f t="shared" si="29"/>
        <v>0</v>
      </c>
      <c r="AE42" s="27"/>
    </row>
    <row r="43" spans="4:31">
      <c r="E43" t="s">
        <v>11</v>
      </c>
      <c r="F43" s="41">
        <v>5</v>
      </c>
      <c r="G43" s="41">
        <v>0</v>
      </c>
      <c r="H43" s="41">
        <v>22</v>
      </c>
      <c r="I43" s="41">
        <v>36</v>
      </c>
      <c r="J43" s="27">
        <f>SUM(F43:I43)</f>
        <v>63</v>
      </c>
      <c r="K43" s="27"/>
      <c r="N43" s="27"/>
      <c r="O43" s="29">
        <f>(F43/$J$43)*100</f>
        <v>7.9365079365079358</v>
      </c>
      <c r="P43" s="29">
        <f>(G43/$J$43)*100</f>
        <v>0</v>
      </c>
      <c r="Q43" s="29">
        <f>(H43/$J$43)*100</f>
        <v>34.920634920634917</v>
      </c>
      <c r="R43" s="29">
        <f>(I43/$J$43)*100</f>
        <v>57.142857142857139</v>
      </c>
      <c r="T43" s="27"/>
      <c r="U43" s="27" t="s">
        <v>11</v>
      </c>
      <c r="V43" s="41">
        <v>0</v>
      </c>
      <c r="W43" s="41">
        <v>5</v>
      </c>
      <c r="X43" s="27">
        <f t="shared" si="28"/>
        <v>0</v>
      </c>
      <c r="Y43" s="27"/>
      <c r="Z43" s="27"/>
      <c r="AA43" s="41">
        <v>36</v>
      </c>
      <c r="AB43" s="27">
        <f t="shared" si="30"/>
        <v>0</v>
      </c>
      <c r="AC43" s="41">
        <v>36</v>
      </c>
      <c r="AD43" s="27">
        <f t="shared" si="29"/>
        <v>0</v>
      </c>
      <c r="AE43" s="27"/>
    </row>
    <row r="44" spans="4:31">
      <c r="F44" s="41"/>
      <c r="G44" s="41"/>
      <c r="H44" s="40"/>
      <c r="I44" s="41"/>
      <c r="J44" s="27">
        <f>SUM(J41:J43)</f>
        <v>218</v>
      </c>
      <c r="K44" s="27"/>
      <c r="N44" s="27"/>
      <c r="O44" s="29">
        <f>AVERAGE(O41:O43)</f>
        <v>8.0227843569315507</v>
      </c>
      <c r="P44" s="29">
        <f>AVERAGE(P41:P43)</f>
        <v>0</v>
      </c>
      <c r="Q44" s="29">
        <f t="shared" ref="Q44" si="31">AVERAGE(Q41:Q43)</f>
        <v>39.945059913668217</v>
      </c>
      <c r="R44" s="29">
        <f>AVERAGE(R41:R43)</f>
        <v>52.032155729400237</v>
      </c>
      <c r="T44" s="27"/>
      <c r="U44" s="27"/>
      <c r="V44" s="41"/>
      <c r="W44" s="27">
        <f>SUM(W41:W43)</f>
        <v>18</v>
      </c>
      <c r="X44" s="27"/>
      <c r="Y44" s="27"/>
      <c r="Z44" s="27"/>
      <c r="AA44" s="27"/>
      <c r="AB44" s="27"/>
      <c r="AC44" s="27">
        <f>SUM(AC41:AC43)</f>
        <v>109</v>
      </c>
      <c r="AD44" s="27"/>
      <c r="AE44" s="27"/>
    </row>
    <row r="45" spans="4:31">
      <c r="D45" s="2"/>
      <c r="E45" s="2"/>
      <c r="F45" s="42"/>
      <c r="G45" s="42"/>
      <c r="H45" s="42"/>
      <c r="I45" s="42"/>
      <c r="J45" s="25"/>
      <c r="K45" s="27"/>
      <c r="N45" s="27"/>
      <c r="O45" s="25"/>
      <c r="P45" s="25"/>
      <c r="Q45" s="25"/>
      <c r="R45" s="25"/>
      <c r="T45" s="25"/>
      <c r="U45" s="25"/>
      <c r="V45" s="42"/>
      <c r="W45" s="25"/>
      <c r="X45" s="25"/>
      <c r="Y45" s="27"/>
      <c r="Z45" s="27"/>
      <c r="AA45" s="25"/>
      <c r="AB45" s="25"/>
      <c r="AC45" s="25"/>
      <c r="AD45" s="25"/>
      <c r="AE45" s="27"/>
    </row>
    <row r="46" spans="4:31">
      <c r="D46" t="s">
        <v>13</v>
      </c>
      <c r="E46" t="s">
        <v>9</v>
      </c>
      <c r="F46" s="41">
        <v>4</v>
      </c>
      <c r="G46" s="41">
        <v>0</v>
      </c>
      <c r="H46" s="41">
        <v>21</v>
      </c>
      <c r="I46" s="41">
        <v>87</v>
      </c>
      <c r="J46" s="27">
        <f>SUM(F46:I46)</f>
        <v>112</v>
      </c>
      <c r="K46" s="27"/>
      <c r="N46" s="27"/>
      <c r="O46" s="29">
        <f>(F46/$J$46)*100</f>
        <v>3.5714285714285712</v>
      </c>
      <c r="P46" s="29">
        <f>(G46/$J$46)*100</f>
        <v>0</v>
      </c>
      <c r="Q46" s="29">
        <f>(H46/$J$46)*100</f>
        <v>18.75</v>
      </c>
      <c r="R46" s="29">
        <f>(I46/$J$46)*100</f>
        <v>77.678571428571431</v>
      </c>
      <c r="T46" s="27" t="s">
        <v>13</v>
      </c>
      <c r="U46" s="27" t="s">
        <v>9</v>
      </c>
      <c r="V46" s="41">
        <v>0</v>
      </c>
      <c r="W46" s="41">
        <v>4</v>
      </c>
      <c r="X46" s="27">
        <f t="shared" ref="X46:X48" si="32">(0/8)*100</f>
        <v>0</v>
      </c>
      <c r="Y46" s="27"/>
      <c r="Z46" s="27"/>
      <c r="AA46" s="41">
        <v>87</v>
      </c>
      <c r="AB46" s="27">
        <f>(0/8)*100</f>
        <v>0</v>
      </c>
      <c r="AC46" s="41">
        <v>87</v>
      </c>
      <c r="AD46" s="27">
        <f t="shared" ref="AD46:AD48" si="33">(0/8)*100</f>
        <v>0</v>
      </c>
      <c r="AE46" s="27"/>
    </row>
    <row r="47" spans="4:31">
      <c r="E47" t="s">
        <v>10</v>
      </c>
      <c r="F47" s="41">
        <v>3</v>
      </c>
      <c r="G47" s="41">
        <v>0</v>
      </c>
      <c r="H47" s="41">
        <v>25</v>
      </c>
      <c r="I47" s="41">
        <v>86</v>
      </c>
      <c r="J47" s="27">
        <f>SUM(F47:I47)</f>
        <v>114</v>
      </c>
      <c r="K47" s="27"/>
      <c r="N47" s="27"/>
      <c r="O47" s="29">
        <f>(F47/$J$47)*100</f>
        <v>2.6315789473684208</v>
      </c>
      <c r="P47" s="29">
        <f>(G47/$J$47)*100</f>
        <v>0</v>
      </c>
      <c r="Q47" s="29">
        <f>(H47/$J$47)*100</f>
        <v>21.929824561403507</v>
      </c>
      <c r="R47" s="29">
        <f>(I47/$J$47)*100</f>
        <v>75.438596491228068</v>
      </c>
      <c r="T47" s="27"/>
      <c r="U47" s="27" t="s">
        <v>10</v>
      </c>
      <c r="V47" s="41">
        <v>0</v>
      </c>
      <c r="W47" s="41">
        <v>3</v>
      </c>
      <c r="X47" s="27">
        <f t="shared" si="32"/>
        <v>0</v>
      </c>
      <c r="Y47" s="27"/>
      <c r="Z47" s="27"/>
      <c r="AA47" s="41">
        <v>86</v>
      </c>
      <c r="AB47" s="27">
        <f t="shared" ref="AB47:AB48" si="34">(0/8)*100</f>
        <v>0</v>
      </c>
      <c r="AC47" s="41">
        <v>86</v>
      </c>
      <c r="AD47" s="27">
        <f t="shared" si="33"/>
        <v>0</v>
      </c>
      <c r="AE47" s="27"/>
    </row>
    <row r="48" spans="4:31">
      <c r="E48" t="s">
        <v>11</v>
      </c>
      <c r="F48" s="41">
        <v>5</v>
      </c>
      <c r="G48" s="41">
        <v>0</v>
      </c>
      <c r="H48" s="41">
        <v>19</v>
      </c>
      <c r="I48" s="41">
        <v>90</v>
      </c>
      <c r="J48" s="27">
        <f>SUM(F48:I48)</f>
        <v>114</v>
      </c>
      <c r="K48" s="27"/>
      <c r="N48" s="27"/>
      <c r="O48" s="29">
        <f>(F48/$J$48)*100</f>
        <v>4.3859649122807012</v>
      </c>
      <c r="P48" s="29">
        <f>(G48/$J$48)*100</f>
        <v>0</v>
      </c>
      <c r="Q48" s="29">
        <f>(H48/$J$48)*100</f>
        <v>16.666666666666664</v>
      </c>
      <c r="R48" s="29">
        <f>(I48/$J$48)*100</f>
        <v>78.94736842105263</v>
      </c>
      <c r="T48" s="27"/>
      <c r="U48" s="27" t="s">
        <v>11</v>
      </c>
      <c r="V48" s="41">
        <v>0</v>
      </c>
      <c r="W48" s="41">
        <v>5</v>
      </c>
      <c r="X48" s="27">
        <f t="shared" si="32"/>
        <v>0</v>
      </c>
      <c r="Y48" s="27"/>
      <c r="Z48" s="27"/>
      <c r="AA48" s="41">
        <v>90</v>
      </c>
      <c r="AB48" s="27">
        <f t="shared" si="34"/>
        <v>0</v>
      </c>
      <c r="AC48" s="41">
        <v>90</v>
      </c>
      <c r="AD48" s="27">
        <f t="shared" si="33"/>
        <v>0</v>
      </c>
      <c r="AE48" s="27"/>
    </row>
    <row r="49" spans="5:31">
      <c r="F49" s="27"/>
      <c r="G49" s="27"/>
      <c r="H49" s="27"/>
      <c r="I49" s="27"/>
      <c r="J49" s="27">
        <f>SUM(J46:J48)</f>
        <v>340</v>
      </c>
      <c r="K49" s="27"/>
      <c r="N49" s="27"/>
      <c r="O49" s="29">
        <f>AVERAGE(O46:O48)</f>
        <v>3.5296574770258977</v>
      </c>
      <c r="P49" s="29">
        <f>AVERAGE(P46:P48)</f>
        <v>0</v>
      </c>
      <c r="Q49" s="29">
        <f t="shared" ref="Q49" si="35">AVERAGE(Q46:Q48)</f>
        <v>19.115497076023392</v>
      </c>
      <c r="R49" s="29">
        <f>AVERAGE(R46:R48)</f>
        <v>77.354845446950705</v>
      </c>
      <c r="T49" s="27"/>
      <c r="U49" s="27"/>
      <c r="V49" s="41"/>
      <c r="W49" s="27">
        <f>SUM(W46:W48)</f>
        <v>12</v>
      </c>
      <c r="X49" s="27"/>
      <c r="Y49" s="27"/>
      <c r="Z49" s="27"/>
      <c r="AA49" s="27"/>
      <c r="AB49" s="27"/>
      <c r="AC49" s="27">
        <f>SUM(AC46:AC48)</f>
        <v>263</v>
      </c>
      <c r="AD49" s="27"/>
      <c r="AE49" s="27"/>
    </row>
    <row r="50" spans="5:31">
      <c r="E50" t="s">
        <v>46</v>
      </c>
      <c r="F50" s="27">
        <f>SUM(F36:F48)</f>
        <v>53</v>
      </c>
      <c r="G50" s="27">
        <f>SUM(G36:G48)</f>
        <v>0</v>
      </c>
      <c r="H50" s="27">
        <f>SUM(H36:H48)</f>
        <v>365</v>
      </c>
      <c r="I50" s="27">
        <f>SUM(I36:I48)</f>
        <v>490</v>
      </c>
      <c r="J50" s="27">
        <f>SUM(J39,J44,J49)</f>
        <v>908</v>
      </c>
      <c r="K50" s="27"/>
      <c r="N50" s="27"/>
      <c r="O50" s="27"/>
      <c r="P50" s="27"/>
      <c r="Q50" s="27"/>
      <c r="R50" s="27"/>
      <c r="T50" s="27"/>
      <c r="U50" s="27"/>
      <c r="V50" s="41"/>
      <c r="W50" s="27"/>
      <c r="X50" s="27"/>
      <c r="Y50" s="27"/>
      <c r="Z50" s="27"/>
      <c r="AA50" s="27"/>
      <c r="AB50" s="27"/>
      <c r="AC50" s="27"/>
      <c r="AD50" s="27"/>
      <c r="AE50" s="27"/>
    </row>
    <row r="51" spans="5:31">
      <c r="F51" s="27"/>
      <c r="G51" s="27"/>
      <c r="H51" s="27"/>
      <c r="I51" s="27"/>
      <c r="J51" s="27"/>
      <c r="K51" s="27"/>
      <c r="N51" s="27"/>
      <c r="O51" s="27"/>
      <c r="P51" s="27"/>
      <c r="Q51" s="27"/>
      <c r="R51" s="27"/>
      <c r="T51" s="27" t="s">
        <v>46</v>
      </c>
      <c r="U51" s="27"/>
      <c r="V51" s="27">
        <f>SUM(V36:V48)</f>
        <v>0</v>
      </c>
      <c r="W51" s="27">
        <f>SUM(W39,W44,W49,)</f>
        <v>53</v>
      </c>
      <c r="X51" s="27">
        <f>(0/8)*100</f>
        <v>0</v>
      </c>
      <c r="Y51" s="27"/>
      <c r="Z51" s="27"/>
      <c r="AA51" s="27"/>
      <c r="AB51" s="27"/>
      <c r="AC51" s="27"/>
      <c r="AD51" s="27">
        <f>(0/8)*100</f>
        <v>0</v>
      </c>
      <c r="AE51" s="27"/>
    </row>
    <row r="52" spans="5:31">
      <c r="F52" s="27"/>
      <c r="G52" s="27"/>
      <c r="H52" s="27"/>
      <c r="I52" s="27"/>
      <c r="J52" s="27"/>
      <c r="K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</row>
    <row r="53" spans="5:31">
      <c r="E53" t="s">
        <v>0</v>
      </c>
      <c r="F53" t="s">
        <v>45</v>
      </c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</row>
    <row r="54" spans="5:31">
      <c r="E54" s="2" t="s">
        <v>22</v>
      </c>
      <c r="F54" s="2" t="s">
        <v>41</v>
      </c>
      <c r="G54" s="2" t="s">
        <v>42</v>
      </c>
      <c r="H54" s="2" t="s">
        <v>43</v>
      </c>
      <c r="I54" s="2" t="s">
        <v>44</v>
      </c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</row>
    <row r="55" spans="5:31">
      <c r="E55" t="s">
        <v>2</v>
      </c>
      <c r="F55" s="1">
        <v>6.6931575188455925</v>
      </c>
      <c r="G55" s="1">
        <v>0</v>
      </c>
      <c r="H55" s="1">
        <v>59.538465776997896</v>
      </c>
      <c r="I55" s="1">
        <v>33.768376704156516</v>
      </c>
    </row>
    <row r="56" spans="5:31">
      <c r="E56" t="s">
        <v>12</v>
      </c>
      <c r="F56" s="1">
        <v>8.0227843569315507</v>
      </c>
      <c r="G56" s="1">
        <v>0</v>
      </c>
      <c r="H56" s="1">
        <v>39.945059913668217</v>
      </c>
      <c r="I56" s="1">
        <v>52.032155729400237</v>
      </c>
    </row>
    <row r="57" spans="5:31">
      <c r="E57" t="s">
        <v>13</v>
      </c>
      <c r="F57" s="1">
        <v>3.5296574770258977</v>
      </c>
      <c r="G57" s="1">
        <v>0</v>
      </c>
      <c r="H57" s="1">
        <v>19.115497076023392</v>
      </c>
      <c r="I57" s="1">
        <v>77.354845446950705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29A9-1DDF-1246-B5D2-77996A1C54C7}">
  <dimension ref="A4:X49"/>
  <sheetViews>
    <sheetView topLeftCell="D1" workbookViewId="0">
      <selection activeCell="B40" sqref="B40:D40"/>
    </sheetView>
  </sheetViews>
  <sheetFormatPr baseColWidth="10" defaultRowHeight="20"/>
  <cols>
    <col min="3" max="6" width="15" customWidth="1"/>
    <col min="9" max="11" width="15.85546875" customWidth="1"/>
    <col min="12" max="12" width="7" customWidth="1"/>
    <col min="13" max="13" width="11.7109375" customWidth="1"/>
    <col min="14" max="14" width="7.28515625" customWidth="1"/>
    <col min="15" max="15" width="4.7109375" customWidth="1"/>
    <col min="18" max="18" width="6.28515625" customWidth="1"/>
    <col min="19" max="19" width="7.42578125" style="18" customWidth="1"/>
    <col min="20" max="20" width="10.5703125" customWidth="1"/>
    <col min="21" max="21" width="10" customWidth="1"/>
    <col min="22" max="22" width="5" customWidth="1"/>
  </cols>
  <sheetData>
    <row r="4" spans="1:24">
      <c r="A4" t="s">
        <v>0</v>
      </c>
      <c r="C4" t="s">
        <v>45</v>
      </c>
      <c r="H4" t="s">
        <v>51</v>
      </c>
      <c r="M4" t="s">
        <v>59</v>
      </c>
      <c r="P4" t="s">
        <v>59</v>
      </c>
      <c r="W4" t="s">
        <v>59</v>
      </c>
    </row>
    <row r="5" spans="1:24">
      <c r="A5" s="2" t="s">
        <v>1</v>
      </c>
      <c r="B5" s="2"/>
      <c r="C5" s="2" t="s">
        <v>41</v>
      </c>
      <c r="D5" s="2" t="s">
        <v>42</v>
      </c>
      <c r="E5" s="2" t="s">
        <v>43</v>
      </c>
      <c r="F5" s="2" t="s">
        <v>44</v>
      </c>
      <c r="G5" s="2"/>
      <c r="H5" s="2" t="s">
        <v>52</v>
      </c>
      <c r="L5" s="2"/>
      <c r="M5" s="38" t="s">
        <v>58</v>
      </c>
      <c r="N5" s="38"/>
      <c r="P5" s="38" t="s">
        <v>61</v>
      </c>
      <c r="Q5" s="38"/>
      <c r="S5" s="19"/>
      <c r="T5" s="38" t="s">
        <v>60</v>
      </c>
      <c r="U5" s="38"/>
      <c r="V5" s="2"/>
      <c r="W5" s="38" t="s">
        <v>62</v>
      </c>
      <c r="X5" s="38"/>
    </row>
    <row r="6" spans="1:24">
      <c r="A6" t="s">
        <v>2</v>
      </c>
      <c r="B6" t="s">
        <v>1</v>
      </c>
      <c r="C6" s="1">
        <v>5.9580553912591503</v>
      </c>
      <c r="D6" s="1">
        <v>0</v>
      </c>
      <c r="E6" s="1">
        <v>58.155445134313631</v>
      </c>
      <c r="F6" s="1">
        <v>35.886499474427218</v>
      </c>
      <c r="H6">
        <v>266</v>
      </c>
      <c r="K6" s="18" t="s">
        <v>2</v>
      </c>
      <c r="L6" s="20" t="s">
        <v>1</v>
      </c>
      <c r="M6" s="1">
        <f>C6+D6</f>
        <v>5.9580553912591503</v>
      </c>
      <c r="N6" s="21"/>
      <c r="O6" s="21"/>
      <c r="P6" s="1">
        <f>F6+D6</f>
        <v>35.886499474427218</v>
      </c>
      <c r="Q6" s="21"/>
      <c r="R6" s="21"/>
      <c r="S6" s="20"/>
      <c r="T6" s="1">
        <f>E6+F6</f>
        <v>94.041944608740849</v>
      </c>
      <c r="U6" s="21"/>
      <c r="W6" s="1">
        <f>C6+E6</f>
        <v>64.113500525572775</v>
      </c>
    </row>
    <row r="7" spans="1:24">
      <c r="B7" t="s">
        <v>19</v>
      </c>
      <c r="C7" s="1">
        <v>8.0754942457070111</v>
      </c>
      <c r="D7" s="1">
        <v>0</v>
      </c>
      <c r="E7" s="1">
        <v>57.967682435767536</v>
      </c>
      <c r="F7" s="1">
        <v>33.956823318525444</v>
      </c>
      <c r="H7">
        <v>263</v>
      </c>
      <c r="K7" s="18"/>
      <c r="L7" s="20" t="s">
        <v>19</v>
      </c>
      <c r="M7" s="1">
        <f>C7+D7</f>
        <v>8.0754942457070111</v>
      </c>
      <c r="N7" s="21"/>
      <c r="O7" s="21"/>
      <c r="P7" s="1">
        <f>F7+D7</f>
        <v>33.956823318525444</v>
      </c>
      <c r="Q7" s="21"/>
      <c r="R7" s="21"/>
      <c r="S7" s="20"/>
      <c r="T7" s="1">
        <f>E7+F7</f>
        <v>91.92450575429298</v>
      </c>
      <c r="U7" s="21"/>
      <c r="W7" s="1">
        <f>C7+E7</f>
        <v>66.043176681474549</v>
      </c>
    </row>
    <row r="8" spans="1:24">
      <c r="A8" s="2"/>
      <c r="B8" s="2" t="s">
        <v>22</v>
      </c>
      <c r="C8" s="3">
        <v>6.6931575188455925</v>
      </c>
      <c r="D8" s="3">
        <v>0</v>
      </c>
      <c r="E8" s="3">
        <v>59.538465776997896</v>
      </c>
      <c r="F8" s="3">
        <v>33.768376704156516</v>
      </c>
      <c r="H8">
        <v>350</v>
      </c>
      <c r="I8">
        <f>SUM(H6:H8)</f>
        <v>879</v>
      </c>
      <c r="K8" s="19"/>
      <c r="L8" s="22" t="s">
        <v>22</v>
      </c>
      <c r="M8" s="3">
        <f>C8+D8</f>
        <v>6.6931575188455925</v>
      </c>
      <c r="N8" s="23"/>
      <c r="P8" s="3">
        <f>F8+D8</f>
        <v>33.768376704156516</v>
      </c>
      <c r="Q8" s="23"/>
      <c r="S8" s="22"/>
      <c r="T8" s="3">
        <f>E8+F8</f>
        <v>93.306842481154405</v>
      </c>
      <c r="U8" s="21"/>
      <c r="W8" s="3">
        <f>C8+E8</f>
        <v>66.231623295843491</v>
      </c>
      <c r="X8" s="2"/>
    </row>
    <row r="9" spans="1:24">
      <c r="B9" t="s">
        <v>47</v>
      </c>
      <c r="C9" s="24">
        <f>AVERAGE(C6:C8)</f>
        <v>6.9089023852705838</v>
      </c>
      <c r="D9" s="24">
        <f>AVERAGE(D6:D8)</f>
        <v>0</v>
      </c>
      <c r="E9" s="24">
        <f>AVERAGE(E6:E8)</f>
        <v>58.553864449026356</v>
      </c>
      <c r="F9" s="24">
        <f>AVERAGE(F6:F8)</f>
        <v>34.537233165703064</v>
      </c>
      <c r="L9" t="s">
        <v>47</v>
      </c>
      <c r="M9" s="24">
        <f>AVERAGE(M6:M8)</f>
        <v>6.9089023852705838</v>
      </c>
      <c r="N9" s="27"/>
      <c r="O9" s="27"/>
      <c r="P9" s="24">
        <f>AVERAGE(P6:P8)</f>
        <v>34.537233165703064</v>
      </c>
      <c r="Q9" s="27"/>
      <c r="R9" s="27"/>
      <c r="S9" s="28" t="s">
        <v>47</v>
      </c>
      <c r="T9" s="24">
        <f>AVERAGE(T6:T8)</f>
        <v>93.091097614729406</v>
      </c>
      <c r="U9" s="24"/>
      <c r="V9" s="27"/>
      <c r="W9" s="24">
        <f>AVERAGE(W6:W8)</f>
        <v>65.462766834296943</v>
      </c>
    </row>
    <row r="10" spans="1:24">
      <c r="B10" t="s">
        <v>32</v>
      </c>
      <c r="C10" s="24">
        <f>STDEV(C6:C8)</f>
        <v>1.0750796301311512</v>
      </c>
      <c r="D10" s="24">
        <f>STDEV(D6:D8)</f>
        <v>0</v>
      </c>
      <c r="E10" s="24">
        <f>STDEV(E6:E8)</f>
        <v>0.857842374229567</v>
      </c>
      <c r="F10" s="24">
        <f>STDEV(F6:F8)</f>
        <v>1.1722916490832669</v>
      </c>
      <c r="L10" t="s">
        <v>32</v>
      </c>
      <c r="M10" s="29">
        <f>STDEV(M6:M8)</f>
        <v>1.0750796301311512</v>
      </c>
      <c r="N10" s="27"/>
      <c r="O10" s="27"/>
      <c r="P10" s="29">
        <f>STDEV(P6:P8)</f>
        <v>1.1722916490832669</v>
      </c>
      <c r="Q10" s="27"/>
      <c r="R10" s="27"/>
      <c r="S10" s="28" t="s">
        <v>32</v>
      </c>
      <c r="T10" s="29">
        <f>STDEV(T6:T8)</f>
        <v>1.0750796301311496</v>
      </c>
      <c r="U10" s="29"/>
      <c r="V10" s="27"/>
      <c r="W10" s="29">
        <f>STDEV(W6:W8)</f>
        <v>1.1722916490832713</v>
      </c>
    </row>
    <row r="11" spans="1:24">
      <c r="B11" t="s">
        <v>34</v>
      </c>
      <c r="C11" s="24">
        <f>(C10/SQRT(3))</f>
        <v>0.6206975138565034</v>
      </c>
      <c r="D11" s="24">
        <f>(D10/SQRT(3))</f>
        <v>0</v>
      </c>
      <c r="E11" s="24">
        <f>(E10/SQRT(3))</f>
        <v>0.4952755256837082</v>
      </c>
      <c r="F11" s="24">
        <f>(F10/SQRT(3))</f>
        <v>0.67682289916697447</v>
      </c>
      <c r="L11" t="s">
        <v>34</v>
      </c>
      <c r="M11" s="30">
        <f>(M10/SQRT(3))</f>
        <v>0.6206975138565034</v>
      </c>
      <c r="N11" s="27"/>
      <c r="O11" s="27"/>
      <c r="P11" s="30">
        <f>(P10/SQRT(3))</f>
        <v>0.67682289916697447</v>
      </c>
      <c r="Q11" s="27"/>
      <c r="R11" s="27"/>
      <c r="S11" s="28" t="s">
        <v>34</v>
      </c>
      <c r="T11" s="29">
        <f>(T10/SQRT(3))</f>
        <v>0.62069751385650251</v>
      </c>
      <c r="U11" s="29"/>
      <c r="V11" s="27"/>
      <c r="W11" s="30">
        <f>(W10/SQRT(3))</f>
        <v>0.67682289916697702</v>
      </c>
    </row>
    <row r="12" spans="1:24">
      <c r="A12" s="2"/>
      <c r="B12" s="2"/>
      <c r="C12" s="25"/>
      <c r="D12" s="25"/>
      <c r="E12" s="25"/>
      <c r="F12" s="25"/>
      <c r="G12" s="2"/>
      <c r="H12" s="2"/>
      <c r="M12" s="27"/>
      <c r="N12" s="27"/>
      <c r="O12" s="27"/>
      <c r="P12" s="27"/>
      <c r="Q12" s="27"/>
      <c r="R12" s="27"/>
      <c r="S12" s="28"/>
      <c r="T12" s="27"/>
      <c r="U12" s="27"/>
      <c r="V12" s="27"/>
      <c r="W12" s="27"/>
    </row>
    <row r="13" spans="1:24">
      <c r="A13" t="s">
        <v>12</v>
      </c>
      <c r="B13" t="s">
        <v>1</v>
      </c>
      <c r="C13" s="24">
        <v>10.901320901320901</v>
      </c>
      <c r="D13" s="24">
        <v>0</v>
      </c>
      <c r="E13" s="24">
        <v>36.822066822066823</v>
      </c>
      <c r="F13" s="24">
        <v>52.276612276612276</v>
      </c>
      <c r="H13">
        <v>191</v>
      </c>
      <c r="K13" s="18" t="s">
        <v>12</v>
      </c>
      <c r="L13" s="20" t="s">
        <v>1</v>
      </c>
      <c r="M13" s="29">
        <f>C13+D13</f>
        <v>10.901320901320901</v>
      </c>
      <c r="N13" s="31"/>
      <c r="O13" s="31"/>
      <c r="P13" s="29">
        <f>F13+D13</f>
        <v>52.276612276612276</v>
      </c>
      <c r="Q13" s="31"/>
      <c r="R13" s="31"/>
      <c r="S13" s="32"/>
      <c r="T13" s="29">
        <f>E13+F13</f>
        <v>89.098679098679099</v>
      </c>
      <c r="U13" s="27"/>
      <c r="V13" s="27"/>
      <c r="W13" s="29">
        <f>C13+E13</f>
        <v>47.723387723387724</v>
      </c>
    </row>
    <row r="14" spans="1:24">
      <c r="B14" t="s">
        <v>19</v>
      </c>
      <c r="C14" s="24">
        <v>11.700767263427108</v>
      </c>
      <c r="D14" s="24">
        <v>0</v>
      </c>
      <c r="E14" s="24">
        <v>34.136118215402107</v>
      </c>
      <c r="F14" s="24">
        <v>54.16311452117079</v>
      </c>
      <c r="H14">
        <v>205</v>
      </c>
      <c r="K14" s="18"/>
      <c r="L14" s="20" t="s">
        <v>19</v>
      </c>
      <c r="M14" s="29">
        <f>C14+D14</f>
        <v>11.700767263427108</v>
      </c>
      <c r="N14" s="31"/>
      <c r="O14" s="31"/>
      <c r="P14" s="29">
        <f>F14+D14</f>
        <v>54.16311452117079</v>
      </c>
      <c r="Q14" s="31"/>
      <c r="R14" s="31"/>
      <c r="S14" s="32"/>
      <c r="T14" s="29">
        <f>E14+F14</f>
        <v>88.29923273657289</v>
      </c>
      <c r="U14" s="27"/>
      <c r="V14" s="27"/>
      <c r="W14" s="29">
        <f>C14+E14</f>
        <v>45.836885478829217</v>
      </c>
    </row>
    <row r="15" spans="1:24">
      <c r="A15" s="2"/>
      <c r="B15" s="2" t="s">
        <v>22</v>
      </c>
      <c r="C15" s="26">
        <v>8.0227843569315507</v>
      </c>
      <c r="D15" s="26">
        <v>0</v>
      </c>
      <c r="E15" s="26">
        <v>39.945059913668217</v>
      </c>
      <c r="F15" s="26">
        <v>52.032155729400237</v>
      </c>
      <c r="H15">
        <v>218</v>
      </c>
      <c r="I15">
        <f>SUM(H13:H15)</f>
        <v>614</v>
      </c>
      <c r="K15" s="19"/>
      <c r="L15" s="22" t="s">
        <v>22</v>
      </c>
      <c r="M15" s="33">
        <f>C15+D15</f>
        <v>8.0227843569315507</v>
      </c>
      <c r="N15" s="34"/>
      <c r="O15" s="27"/>
      <c r="P15" s="33">
        <f>F15+D15</f>
        <v>52.032155729400237</v>
      </c>
      <c r="Q15" s="34"/>
      <c r="R15" s="27"/>
      <c r="S15" s="35"/>
      <c r="T15" s="33">
        <f>E15+F15</f>
        <v>91.977215643068462</v>
      </c>
      <c r="U15" s="27"/>
      <c r="V15" s="27"/>
      <c r="W15" s="33">
        <f>C15+E15</f>
        <v>47.96784427059977</v>
      </c>
      <c r="X15" s="2"/>
    </row>
    <row r="16" spans="1:24">
      <c r="B16" t="s">
        <v>47</v>
      </c>
      <c r="C16" s="24">
        <f>AVERAGE(C13:C15)</f>
        <v>10.208290840559854</v>
      </c>
      <c r="D16" s="24">
        <f>AVERAGE(D13:D15)</f>
        <v>0</v>
      </c>
      <c r="E16" s="24">
        <f>AVERAGE(E13:E15)</f>
        <v>36.967748317045711</v>
      </c>
      <c r="F16" s="24">
        <f>AVERAGE(F13:F15)</f>
        <v>52.823960842394435</v>
      </c>
      <c r="L16" t="s">
        <v>47</v>
      </c>
      <c r="M16" s="24">
        <f>AVERAGE(M13:M15)</f>
        <v>10.208290840559854</v>
      </c>
      <c r="N16" s="27"/>
      <c r="O16" s="27"/>
      <c r="P16" s="24">
        <f>AVERAGE(P13:P15)</f>
        <v>52.823960842394435</v>
      </c>
      <c r="Q16" s="27"/>
      <c r="R16" s="27"/>
      <c r="S16" s="28" t="s">
        <v>47</v>
      </c>
      <c r="T16" s="24">
        <f>AVERAGE(T13:T15)</f>
        <v>89.791709159440146</v>
      </c>
      <c r="U16" s="24"/>
      <c r="V16" s="27"/>
      <c r="W16" s="24">
        <f>AVERAGE(W13:W15)</f>
        <v>47.176039157605565</v>
      </c>
    </row>
    <row r="17" spans="1:24">
      <c r="B17" t="s">
        <v>32</v>
      </c>
      <c r="C17" s="24">
        <f>STDEV(C13:C15)</f>
        <v>1.9344527815269044</v>
      </c>
      <c r="D17" s="24">
        <f>STDEV(D13:D15)</f>
        <v>0</v>
      </c>
      <c r="E17" s="24">
        <f>STDEV(E13:E15)</f>
        <v>2.9072096995139782</v>
      </c>
      <c r="F17" s="24">
        <f>STDEV(F13:F15)</f>
        <v>1.1661643033483289</v>
      </c>
      <c r="L17" t="s">
        <v>32</v>
      </c>
      <c r="M17" s="29">
        <f>STDEV(M13:M15)</f>
        <v>1.9344527815269044</v>
      </c>
      <c r="N17" s="27"/>
      <c r="O17" s="27"/>
      <c r="P17" s="29">
        <f>STDEV(P13:P15)</f>
        <v>1.1661643033483289</v>
      </c>
      <c r="Q17" s="27"/>
      <c r="R17" s="27"/>
      <c r="S17" s="28" t="s">
        <v>32</v>
      </c>
      <c r="T17" s="29">
        <f>STDEV(T13:T15)</f>
        <v>1.9344527815269239</v>
      </c>
      <c r="U17" s="29"/>
      <c r="V17" s="27"/>
      <c r="W17" s="29">
        <f>STDEV(W13:W15)</f>
        <v>1.1661643033483271</v>
      </c>
    </row>
    <row r="18" spans="1:24">
      <c r="B18" t="s">
        <v>34</v>
      </c>
      <c r="C18" s="24">
        <f>(C17/SQRT(3))</f>
        <v>1.1168568341491787</v>
      </c>
      <c r="D18" s="24">
        <f>(D17/SQRT(3))</f>
        <v>0</v>
      </c>
      <c r="E18" s="24">
        <f>(E17/SQRT(3))</f>
        <v>1.6784783026050865</v>
      </c>
      <c r="F18" s="24">
        <f>(F17/SQRT(3))</f>
        <v>0.67328527445749009</v>
      </c>
      <c r="L18" t="s">
        <v>34</v>
      </c>
      <c r="M18" s="29">
        <f>(M17/SQRT(3))</f>
        <v>1.1168568341491787</v>
      </c>
      <c r="N18" s="27"/>
      <c r="O18" s="27"/>
      <c r="P18" s="30">
        <f>(P17/SQRT(3))</f>
        <v>0.67328527445749009</v>
      </c>
      <c r="Q18" s="27"/>
      <c r="R18" s="27"/>
      <c r="S18" s="28" t="s">
        <v>34</v>
      </c>
      <c r="T18" s="29">
        <f>(T17/SQRT(3))</f>
        <v>1.1168568341491898</v>
      </c>
      <c r="U18" s="29"/>
      <c r="V18" s="27"/>
      <c r="W18" s="30">
        <f>(W17/SQRT(3))</f>
        <v>0.67328527445748909</v>
      </c>
    </row>
    <row r="19" spans="1:24">
      <c r="A19" s="2"/>
      <c r="B19" s="2"/>
      <c r="C19" s="25"/>
      <c r="D19" s="25"/>
      <c r="E19" s="25"/>
      <c r="F19" s="25"/>
      <c r="G19" s="2"/>
      <c r="H19" s="2"/>
      <c r="M19" s="27"/>
      <c r="N19" s="27"/>
      <c r="O19" s="27"/>
      <c r="P19" s="27"/>
      <c r="Q19" s="27"/>
      <c r="R19" s="27"/>
      <c r="S19" s="28"/>
      <c r="T19" s="27"/>
      <c r="U19" s="27"/>
      <c r="V19" s="27"/>
      <c r="W19" s="27"/>
    </row>
    <row r="20" spans="1:24">
      <c r="A20" t="s">
        <v>13</v>
      </c>
      <c r="B20" t="s">
        <v>1</v>
      </c>
      <c r="C20" s="24">
        <v>2.0129504504504503</v>
      </c>
      <c r="D20" s="24">
        <v>0</v>
      </c>
      <c r="E20" s="24">
        <v>37.727310643977312</v>
      </c>
      <c r="F20" s="24">
        <v>60.259738905572242</v>
      </c>
      <c r="H20">
        <v>219</v>
      </c>
      <c r="K20" s="18" t="s">
        <v>13</v>
      </c>
      <c r="L20" s="20" t="s">
        <v>1</v>
      </c>
      <c r="M20" s="29">
        <f>C20+D20</f>
        <v>2.0129504504504503</v>
      </c>
      <c r="N20" s="31"/>
      <c r="O20" s="31"/>
      <c r="P20" s="29">
        <f>F20+D20</f>
        <v>60.259738905572242</v>
      </c>
      <c r="Q20" s="31"/>
      <c r="R20" s="31"/>
      <c r="S20" s="32"/>
      <c r="T20" s="29">
        <f>E20+F20</f>
        <v>97.987049549549553</v>
      </c>
      <c r="U20" s="27"/>
      <c r="V20" s="27"/>
      <c r="W20" s="29">
        <f>C20+E20</f>
        <v>39.740261094427765</v>
      </c>
    </row>
    <row r="21" spans="1:24">
      <c r="B21" t="s">
        <v>19</v>
      </c>
      <c r="C21" s="24">
        <v>4.4494486178749</v>
      </c>
      <c r="D21" s="24">
        <v>0</v>
      </c>
      <c r="E21" s="24">
        <v>34.224298452344655</v>
      </c>
      <c r="F21" s="24">
        <v>61.326252929780445</v>
      </c>
      <c r="H21">
        <v>257</v>
      </c>
      <c r="K21" s="18"/>
      <c r="L21" s="20" t="s">
        <v>19</v>
      </c>
      <c r="M21" s="29">
        <f>C21+D21</f>
        <v>4.4494486178749</v>
      </c>
      <c r="N21" s="31"/>
      <c r="O21" s="31"/>
      <c r="P21" s="29">
        <f>F21+D21</f>
        <v>61.326252929780445</v>
      </c>
      <c r="Q21" s="31"/>
      <c r="R21" s="31"/>
      <c r="S21" s="32"/>
      <c r="T21" s="29">
        <f>E21+F21</f>
        <v>95.550551382125093</v>
      </c>
      <c r="U21" s="27"/>
      <c r="V21" s="27"/>
      <c r="W21" s="29">
        <f>C21+E21</f>
        <v>38.673747070219555</v>
      </c>
    </row>
    <row r="22" spans="1:24">
      <c r="A22" s="2"/>
      <c r="B22" s="2" t="s">
        <v>22</v>
      </c>
      <c r="C22" s="26">
        <v>3.5296574770258977</v>
      </c>
      <c r="D22" s="26">
        <v>0</v>
      </c>
      <c r="E22" s="26">
        <v>19.115497076023392</v>
      </c>
      <c r="F22" s="26">
        <v>77.354845446950705</v>
      </c>
      <c r="H22">
        <v>340</v>
      </c>
      <c r="I22">
        <f>SUM(H20:H22)</f>
        <v>816</v>
      </c>
      <c r="K22" s="19"/>
      <c r="L22" s="22" t="s">
        <v>22</v>
      </c>
      <c r="M22" s="33">
        <f>C22+D22</f>
        <v>3.5296574770258977</v>
      </c>
      <c r="N22" s="34"/>
      <c r="O22" s="27"/>
      <c r="P22" s="33">
        <f>F22+D22</f>
        <v>77.354845446950705</v>
      </c>
      <c r="Q22" s="34"/>
      <c r="R22" s="27"/>
      <c r="S22" s="35"/>
      <c r="T22" s="33">
        <f>E22+F22</f>
        <v>96.470342522974093</v>
      </c>
      <c r="U22" s="27"/>
      <c r="V22" s="27"/>
      <c r="W22" s="33">
        <f>C22+E22</f>
        <v>22.645154553049288</v>
      </c>
      <c r="X22" s="2"/>
    </row>
    <row r="23" spans="1:24">
      <c r="B23" t="s">
        <v>47</v>
      </c>
      <c r="C23" s="24">
        <f>AVERAGE(C20:C22)</f>
        <v>3.3306855151170827</v>
      </c>
      <c r="D23" s="24">
        <f>AVERAGE(D20:D22)</f>
        <v>0</v>
      </c>
      <c r="E23" s="24">
        <f>AVERAGE(E20:E22)</f>
        <v>30.35570205744845</v>
      </c>
      <c r="F23" s="24">
        <f>AVERAGE(F20:F22)</f>
        <v>66.313612427434464</v>
      </c>
      <c r="L23" t="s">
        <v>47</v>
      </c>
      <c r="M23" s="24">
        <f>AVERAGE(M20:M22)</f>
        <v>3.3306855151170827</v>
      </c>
      <c r="N23" s="27"/>
      <c r="O23" s="27"/>
      <c r="P23" s="24">
        <f>AVERAGE(P20:P22)</f>
        <v>66.313612427434464</v>
      </c>
      <c r="Q23" s="27"/>
      <c r="R23" s="27"/>
      <c r="S23" s="28" t="s">
        <v>47</v>
      </c>
      <c r="T23" s="24">
        <f>AVERAGE(T20:T22)</f>
        <v>96.669314484882918</v>
      </c>
      <c r="U23" s="27"/>
      <c r="V23" s="27"/>
      <c r="W23" s="24">
        <f>AVERAGE(W20:W22)</f>
        <v>33.686387572565536</v>
      </c>
    </row>
    <row r="24" spans="1:24">
      <c r="B24" t="s">
        <v>32</v>
      </c>
      <c r="C24" s="24">
        <f>STDEV(C20:C22)</f>
        <v>1.2303752318642698</v>
      </c>
      <c r="D24" s="24">
        <f>STDEV(D20:D22)</f>
        <v>0</v>
      </c>
      <c r="E24" s="24">
        <f>STDEV(E20:E22)</f>
        <v>9.8906233181747254</v>
      </c>
      <c r="F24" s="24">
        <f>STDEV(F20:F22)</f>
        <v>9.5768461919569052</v>
      </c>
      <c r="L24" t="s">
        <v>32</v>
      </c>
      <c r="M24" s="29">
        <f>STDEV(M20:M22)</f>
        <v>1.2303752318642698</v>
      </c>
      <c r="N24" s="27"/>
      <c r="O24" s="27"/>
      <c r="P24" s="29">
        <f>STDEV(P20:P22)</f>
        <v>9.5768461919569052</v>
      </c>
      <c r="Q24" s="27"/>
      <c r="R24" s="27"/>
      <c r="S24" s="28" t="s">
        <v>32</v>
      </c>
      <c r="T24" s="29">
        <f>STDEV(T20:T22)</f>
        <v>1.2303752318642764</v>
      </c>
      <c r="U24" s="27"/>
      <c r="V24" s="27"/>
      <c r="W24" s="29">
        <f>STDEV(W20:W22)</f>
        <v>9.5768461919569408</v>
      </c>
    </row>
    <row r="25" spans="1:24">
      <c r="B25" t="s">
        <v>34</v>
      </c>
      <c r="C25" s="1">
        <f>(C24/SQRT(3))</f>
        <v>0.7103574713210844</v>
      </c>
      <c r="D25" s="1">
        <f>(D24/SQRT(3))</f>
        <v>0</v>
      </c>
      <c r="E25" s="1">
        <f>(E24/SQRT(3))</f>
        <v>5.7103540352013678</v>
      </c>
      <c r="F25" s="1">
        <f>(F24/SQRT(3))</f>
        <v>5.5291947269139623</v>
      </c>
      <c r="L25" t="s">
        <v>34</v>
      </c>
      <c r="M25" s="9">
        <f>(M24/SQRT(3))</f>
        <v>0.7103574713210844</v>
      </c>
      <c r="P25" s="9">
        <f>(P24/SQRT(3))</f>
        <v>5.5291947269139623</v>
      </c>
      <c r="S25" s="18" t="s">
        <v>34</v>
      </c>
      <c r="T25" s="1">
        <f>(T24/SQRT(3))</f>
        <v>0.71035747132108829</v>
      </c>
      <c r="W25" s="9">
        <f>(W24/SQRT(3))</f>
        <v>5.5291947269139827</v>
      </c>
    </row>
    <row r="28" spans="1:24">
      <c r="B28" s="2" t="s">
        <v>45</v>
      </c>
      <c r="C28" s="2" t="s">
        <v>42</v>
      </c>
      <c r="D28" s="2" t="s">
        <v>41</v>
      </c>
      <c r="E28" s="2" t="s">
        <v>44</v>
      </c>
      <c r="F28" s="2" t="s">
        <v>43</v>
      </c>
    </row>
    <row r="29" spans="1:24">
      <c r="B29" t="s">
        <v>37</v>
      </c>
      <c r="C29" s="1">
        <v>0</v>
      </c>
      <c r="D29" s="1">
        <v>6.9089023852705802</v>
      </c>
      <c r="E29" s="1">
        <v>34.537233165703064</v>
      </c>
      <c r="F29" s="1">
        <v>58.553864449026356</v>
      </c>
    </row>
    <row r="30" spans="1:24">
      <c r="B30" t="s">
        <v>36</v>
      </c>
      <c r="C30" s="1">
        <v>0</v>
      </c>
      <c r="D30" s="1">
        <v>10.208290840559901</v>
      </c>
      <c r="E30" s="1">
        <v>52.823960842394435</v>
      </c>
      <c r="F30" s="1">
        <v>36.967748317045711</v>
      </c>
    </row>
    <row r="31" spans="1:24">
      <c r="B31" t="s">
        <v>35</v>
      </c>
      <c r="C31" s="1">
        <v>0</v>
      </c>
      <c r="D31" s="1">
        <v>3.3306855151170827</v>
      </c>
      <c r="E31" s="1">
        <v>66.313612427434464</v>
      </c>
      <c r="F31" s="1">
        <v>30.35570205744845</v>
      </c>
    </row>
    <row r="32" spans="1:24">
      <c r="B32" s="2" t="s">
        <v>34</v>
      </c>
      <c r="C32" s="2"/>
      <c r="D32" s="2"/>
      <c r="E32" s="2"/>
      <c r="F32" s="2"/>
    </row>
    <row r="33" spans="2:6">
      <c r="B33" t="s">
        <v>37</v>
      </c>
      <c r="C33" s="9">
        <v>0</v>
      </c>
      <c r="D33" s="9">
        <v>0.62069751385650296</v>
      </c>
      <c r="E33" s="9">
        <v>0.67682289916697447</v>
      </c>
      <c r="F33" s="9">
        <v>0.4952755256837082</v>
      </c>
    </row>
    <row r="34" spans="2:6">
      <c r="B34" t="s">
        <v>36</v>
      </c>
      <c r="C34" s="9">
        <v>0</v>
      </c>
      <c r="D34" s="9">
        <v>1.1168568341491787</v>
      </c>
      <c r="E34" s="9">
        <v>0.67328527445749009</v>
      </c>
      <c r="F34" s="9">
        <v>1.6784783026050865</v>
      </c>
    </row>
    <row r="35" spans="2:6">
      <c r="B35" t="s">
        <v>35</v>
      </c>
      <c r="C35" s="9">
        <v>0</v>
      </c>
      <c r="D35" s="9">
        <v>0.7103574713210844</v>
      </c>
      <c r="E35" s="9">
        <v>5.5291947269139623</v>
      </c>
      <c r="F35" s="9">
        <v>5.7103540352013678</v>
      </c>
    </row>
    <row r="40" spans="2:6">
      <c r="B40" s="43" t="s">
        <v>65</v>
      </c>
      <c r="C40" s="43"/>
      <c r="D40" s="43"/>
    </row>
    <row r="42" spans="2:6">
      <c r="B42" s="2" t="s">
        <v>45</v>
      </c>
      <c r="C42" s="2" t="s">
        <v>42</v>
      </c>
      <c r="D42" s="2" t="s">
        <v>44</v>
      </c>
      <c r="E42" s="2" t="s">
        <v>41</v>
      </c>
      <c r="F42" s="2" t="s">
        <v>43</v>
      </c>
    </row>
    <row r="43" spans="2:6">
      <c r="B43" t="s">
        <v>37</v>
      </c>
      <c r="C43" s="1">
        <v>0</v>
      </c>
      <c r="D43" s="1">
        <v>34.5372331657031</v>
      </c>
      <c r="E43" s="1">
        <v>6.9089023852705802</v>
      </c>
      <c r="F43" s="1">
        <v>58.553864449026356</v>
      </c>
    </row>
    <row r="44" spans="2:6">
      <c r="B44" t="s">
        <v>36</v>
      </c>
      <c r="C44" s="1">
        <v>0</v>
      </c>
      <c r="D44" s="1">
        <v>52.823960842394435</v>
      </c>
      <c r="E44" s="1">
        <v>10.208290840559854</v>
      </c>
      <c r="F44" s="1">
        <v>36.967748317045711</v>
      </c>
    </row>
    <row r="45" spans="2:6">
      <c r="B45" t="s">
        <v>35</v>
      </c>
      <c r="C45" s="1">
        <v>0</v>
      </c>
      <c r="D45" s="1">
        <v>66.313612427434464</v>
      </c>
      <c r="E45" s="1">
        <v>3.3306855151170827</v>
      </c>
      <c r="F45" s="1">
        <v>30.35570205744845</v>
      </c>
    </row>
    <row r="46" spans="2:6">
      <c r="B46" s="2" t="s">
        <v>34</v>
      </c>
      <c r="C46" s="2"/>
      <c r="D46" s="2"/>
      <c r="E46" s="2"/>
      <c r="F46" s="2"/>
    </row>
    <row r="47" spans="2:6">
      <c r="B47" t="s">
        <v>37</v>
      </c>
      <c r="C47" s="9">
        <v>0</v>
      </c>
      <c r="D47" s="9">
        <v>0.67682289916697447</v>
      </c>
      <c r="E47" s="9">
        <v>0.62069751385650296</v>
      </c>
      <c r="F47" s="9">
        <v>0.4952755256837082</v>
      </c>
    </row>
    <row r="48" spans="2:6">
      <c r="B48" t="s">
        <v>36</v>
      </c>
      <c r="C48" s="9">
        <v>0</v>
      </c>
      <c r="D48" s="9">
        <v>0.67328527445748998</v>
      </c>
      <c r="E48" s="9">
        <v>1.1168568341491787</v>
      </c>
      <c r="F48" s="9">
        <v>1.6784783026050865</v>
      </c>
    </row>
    <row r="49" spans="2:6">
      <c r="B49" t="s">
        <v>35</v>
      </c>
      <c r="C49" s="9">
        <v>0</v>
      </c>
      <c r="D49" s="9">
        <v>5.5291947269139623</v>
      </c>
      <c r="E49" s="9">
        <v>0.7103574713210844</v>
      </c>
      <c r="F49" s="9">
        <v>5.7103540352013678</v>
      </c>
    </row>
  </sheetData>
  <mergeCells count="5">
    <mergeCell ref="M5:N5"/>
    <mergeCell ref="T5:U5"/>
    <mergeCell ref="P5:Q5"/>
    <mergeCell ref="W5:X5"/>
    <mergeCell ref="B40:D40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017A-3142-E949-A38E-A04553F11CC9}">
  <dimension ref="A1:AE83"/>
  <sheetViews>
    <sheetView tabSelected="1" topLeftCell="E18" workbookViewId="0">
      <selection activeCell="S57" sqref="S57"/>
    </sheetView>
  </sheetViews>
  <sheetFormatPr baseColWidth="10" defaultRowHeight="20"/>
  <cols>
    <col min="1" max="1" width="29.5703125" customWidth="1"/>
    <col min="2" max="2" width="15.42578125" customWidth="1"/>
    <col min="3" max="3" width="14.85546875" customWidth="1"/>
    <col min="4" max="4" width="12.140625" customWidth="1"/>
    <col min="6" max="6" width="13.5703125" customWidth="1"/>
    <col min="7" max="7" width="15.7109375" customWidth="1"/>
    <col min="8" max="8" width="15.28515625" customWidth="1"/>
    <col min="9" max="9" width="14" customWidth="1"/>
    <col min="10" max="10" width="15.140625" customWidth="1"/>
    <col min="11" max="11" width="15.85546875" customWidth="1"/>
    <col min="12" max="12" width="14.28515625" customWidth="1"/>
    <col min="14" max="15" width="14.7109375" customWidth="1"/>
    <col min="24" max="24" width="6.5703125" customWidth="1"/>
    <col min="29" max="29" width="6.42578125" customWidth="1"/>
  </cols>
  <sheetData>
    <row r="1" spans="1:20">
      <c r="B1" t="s">
        <v>1</v>
      </c>
      <c r="C1" t="s">
        <v>1</v>
      </c>
      <c r="D1" t="s">
        <v>19</v>
      </c>
      <c r="E1" t="s">
        <v>19</v>
      </c>
      <c r="F1" t="s">
        <v>22</v>
      </c>
      <c r="G1" t="s">
        <v>22</v>
      </c>
      <c r="H1" s="7"/>
      <c r="I1" s="7"/>
      <c r="J1" s="7"/>
      <c r="K1" s="7"/>
      <c r="L1" s="7"/>
      <c r="M1" s="7"/>
      <c r="N1" s="7"/>
      <c r="O1" s="7"/>
      <c r="Q1" s="39" t="s">
        <v>68</v>
      </c>
      <c r="R1" s="39"/>
      <c r="S1" s="39"/>
    </row>
    <row r="2" spans="1:20">
      <c r="A2" s="2" t="s">
        <v>26</v>
      </c>
      <c r="B2" s="2" t="s">
        <v>17</v>
      </c>
      <c r="C2" s="2" t="s">
        <v>18</v>
      </c>
      <c r="D2" s="2"/>
      <c r="E2" s="2"/>
      <c r="F2" s="2"/>
      <c r="G2" s="2"/>
      <c r="H2" s="7"/>
      <c r="I2" s="7"/>
      <c r="J2" s="7"/>
      <c r="K2" s="7"/>
      <c r="L2" s="7"/>
      <c r="M2" s="7"/>
      <c r="N2" s="7"/>
      <c r="O2" s="2" t="s">
        <v>26</v>
      </c>
      <c r="P2" s="2"/>
      <c r="Q2" s="2" t="s">
        <v>1</v>
      </c>
      <c r="R2" s="2" t="s">
        <v>19</v>
      </c>
      <c r="S2" s="2" t="s">
        <v>22</v>
      </c>
    </row>
    <row r="3" spans="1:20">
      <c r="A3" t="s">
        <v>9</v>
      </c>
      <c r="B3" s="1">
        <v>0</v>
      </c>
      <c r="C3" s="1">
        <v>100</v>
      </c>
      <c r="D3" s="1">
        <v>0</v>
      </c>
      <c r="E3" s="1">
        <v>100</v>
      </c>
      <c r="F3" s="5">
        <v>0</v>
      </c>
      <c r="G3" s="5">
        <v>100</v>
      </c>
      <c r="H3" s="13"/>
      <c r="I3" s="13"/>
      <c r="J3" s="13"/>
      <c r="K3" s="13"/>
      <c r="L3" s="13"/>
      <c r="M3" s="7"/>
      <c r="N3" s="36"/>
      <c r="O3" s="13"/>
      <c r="P3" t="s">
        <v>9</v>
      </c>
      <c r="Q3">
        <v>22</v>
      </c>
      <c r="R3">
        <v>33</v>
      </c>
      <c r="S3">
        <v>22</v>
      </c>
    </row>
    <row r="4" spans="1:20">
      <c r="A4" t="s">
        <v>10</v>
      </c>
      <c r="B4" s="1">
        <v>0</v>
      </c>
      <c r="C4" s="1">
        <v>100</v>
      </c>
      <c r="D4" s="1">
        <v>0</v>
      </c>
      <c r="E4" s="1">
        <v>100</v>
      </c>
      <c r="F4" s="5">
        <v>0</v>
      </c>
      <c r="G4" s="5">
        <v>100</v>
      </c>
      <c r="H4" s="13"/>
      <c r="I4" s="13"/>
      <c r="J4" s="13"/>
      <c r="K4" s="13"/>
      <c r="L4" s="13"/>
      <c r="M4" s="7"/>
      <c r="N4" s="36"/>
      <c r="O4" s="13"/>
      <c r="P4" t="s">
        <v>10</v>
      </c>
      <c r="Q4">
        <v>31</v>
      </c>
      <c r="R4">
        <v>30</v>
      </c>
      <c r="S4">
        <v>31</v>
      </c>
    </row>
    <row r="5" spans="1:20">
      <c r="A5" s="7" t="s">
        <v>11</v>
      </c>
      <c r="B5" s="13">
        <v>0</v>
      </c>
      <c r="C5" s="13">
        <v>100</v>
      </c>
      <c r="D5" s="13">
        <v>0</v>
      </c>
      <c r="E5" s="13">
        <v>100</v>
      </c>
      <c r="F5" s="16">
        <v>0</v>
      </c>
      <c r="G5" s="16">
        <v>100</v>
      </c>
      <c r="H5" s="13"/>
      <c r="I5" s="13"/>
      <c r="J5" s="7"/>
      <c r="K5" s="13"/>
      <c r="L5" s="13"/>
      <c r="M5" s="7"/>
      <c r="N5" s="36"/>
      <c r="O5" s="13"/>
      <c r="P5" s="7" t="s">
        <v>11</v>
      </c>
      <c r="Q5" s="7">
        <v>37</v>
      </c>
      <c r="R5" s="7">
        <v>25</v>
      </c>
      <c r="S5" s="7">
        <v>37</v>
      </c>
    </row>
    <row r="6" spans="1:20">
      <c r="A6" s="7" t="s">
        <v>64</v>
      </c>
      <c r="B6" s="13">
        <v>0</v>
      </c>
      <c r="C6" s="13">
        <v>100</v>
      </c>
      <c r="D6" s="13">
        <v>0</v>
      </c>
      <c r="E6" s="13">
        <v>100</v>
      </c>
      <c r="F6" s="16">
        <v>0</v>
      </c>
      <c r="G6" s="16">
        <v>100</v>
      </c>
      <c r="H6" s="13"/>
      <c r="I6" s="13"/>
      <c r="J6" s="13"/>
      <c r="K6" s="13"/>
      <c r="L6" s="13"/>
      <c r="M6" s="7"/>
      <c r="N6" s="36"/>
      <c r="O6" s="13"/>
      <c r="P6" s="7" t="s">
        <v>64</v>
      </c>
      <c r="Q6">
        <f>SUM(Q3:Q5)</f>
        <v>90</v>
      </c>
      <c r="R6">
        <f>SUM(R3:R5)</f>
        <v>88</v>
      </c>
      <c r="S6">
        <f>SUM(S3:S5)</f>
        <v>90</v>
      </c>
      <c r="T6">
        <f>SUM(Q6:S6)</f>
        <v>268</v>
      </c>
    </row>
    <row r="7" spans="1:20">
      <c r="A7" s="7"/>
      <c r="B7" s="13"/>
      <c r="C7" s="13"/>
      <c r="D7" s="13"/>
      <c r="E7" s="13"/>
      <c r="F7" s="16"/>
      <c r="G7" s="16"/>
      <c r="H7" s="13"/>
      <c r="I7" s="13"/>
      <c r="J7" s="13"/>
      <c r="K7" s="13"/>
      <c r="L7" s="13"/>
      <c r="M7" s="7"/>
      <c r="N7" s="36"/>
      <c r="O7" s="13"/>
    </row>
    <row r="8" spans="1:20">
      <c r="A8" s="2" t="s">
        <v>27</v>
      </c>
      <c r="B8" s="3"/>
      <c r="C8" s="3"/>
      <c r="D8" s="2"/>
      <c r="E8" s="2"/>
      <c r="F8" s="2"/>
      <c r="G8" s="2"/>
      <c r="H8" s="13"/>
      <c r="I8" s="13"/>
      <c r="J8" s="13"/>
      <c r="K8" s="13"/>
      <c r="L8" s="13"/>
      <c r="M8" s="7"/>
      <c r="N8" s="36"/>
      <c r="O8" s="2" t="s">
        <v>27</v>
      </c>
      <c r="P8" s="2"/>
      <c r="Q8" s="2"/>
      <c r="R8" s="2"/>
      <c r="S8" s="2"/>
    </row>
    <row r="9" spans="1:20">
      <c r="A9" t="s">
        <v>9</v>
      </c>
      <c r="B9" s="13">
        <v>15.686274509803921</v>
      </c>
      <c r="C9" s="13">
        <v>84.313725490196077</v>
      </c>
      <c r="D9" s="13">
        <v>17.777777777777779</v>
      </c>
      <c r="E9" s="13">
        <v>82.222222222222214</v>
      </c>
      <c r="F9" s="16">
        <v>6.8181818181818175</v>
      </c>
      <c r="G9" s="16">
        <v>93.181818181818173</v>
      </c>
      <c r="H9" s="13"/>
      <c r="I9" s="13"/>
      <c r="J9" s="13"/>
      <c r="K9" s="13"/>
      <c r="L9" s="13"/>
      <c r="M9" s="7"/>
      <c r="N9" s="36"/>
      <c r="O9" s="13"/>
      <c r="P9" t="s">
        <v>9</v>
      </c>
      <c r="Q9">
        <v>51</v>
      </c>
      <c r="R9">
        <v>45</v>
      </c>
      <c r="S9">
        <v>51</v>
      </c>
    </row>
    <row r="10" spans="1:20">
      <c r="A10" t="s">
        <v>10</v>
      </c>
      <c r="B10" s="13">
        <v>5.4945054945054945</v>
      </c>
      <c r="C10" s="13">
        <v>94.505494505494497</v>
      </c>
      <c r="D10" s="13">
        <v>6.557377049180328</v>
      </c>
      <c r="E10" s="13">
        <v>93.442622950819683</v>
      </c>
      <c r="F10" s="16">
        <v>11.688311688311687</v>
      </c>
      <c r="G10" s="16">
        <v>88.311688311688314</v>
      </c>
      <c r="H10" s="13"/>
      <c r="I10" s="13"/>
      <c r="J10" s="13"/>
      <c r="K10" s="13"/>
      <c r="L10" s="13"/>
      <c r="M10" s="7"/>
      <c r="N10" s="36"/>
      <c r="O10" s="13"/>
      <c r="P10" t="s">
        <v>10</v>
      </c>
      <c r="Q10">
        <v>91</v>
      </c>
      <c r="R10">
        <v>61</v>
      </c>
      <c r="S10">
        <v>91</v>
      </c>
    </row>
    <row r="11" spans="1:20">
      <c r="A11" s="7" t="s">
        <v>11</v>
      </c>
      <c r="B11" s="13">
        <v>5.8823529411764701</v>
      </c>
      <c r="C11" s="13">
        <v>94.117647058823522</v>
      </c>
      <c r="D11" s="13">
        <v>13.043478260869565</v>
      </c>
      <c r="E11" s="13">
        <v>86.956521739130437</v>
      </c>
      <c r="F11" s="16">
        <v>11.940298507462686</v>
      </c>
      <c r="G11" s="16">
        <v>88.059701492537314</v>
      </c>
      <c r="H11" s="13"/>
      <c r="I11" s="13"/>
      <c r="J11" s="7"/>
      <c r="K11" s="13"/>
      <c r="L11" s="13"/>
      <c r="M11" s="7"/>
      <c r="N11" s="36"/>
      <c r="O11" s="13"/>
      <c r="P11" s="7" t="s">
        <v>11</v>
      </c>
      <c r="Q11" s="7">
        <v>34</v>
      </c>
      <c r="R11" s="7">
        <v>69</v>
      </c>
      <c r="S11" s="7">
        <v>34</v>
      </c>
    </row>
    <row r="12" spans="1:20">
      <c r="A12" s="7" t="s">
        <v>64</v>
      </c>
      <c r="B12" s="13">
        <v>9.0210443151619621</v>
      </c>
      <c r="C12" s="13">
        <v>90.978955684838027</v>
      </c>
      <c r="D12" s="13">
        <v>12.459544362609224</v>
      </c>
      <c r="E12" s="13">
        <v>87.540455637390778</v>
      </c>
      <c r="F12" s="16">
        <v>10.14893067131873</v>
      </c>
      <c r="G12" s="16">
        <v>89.851069328681263</v>
      </c>
      <c r="H12" s="13"/>
      <c r="I12" s="13"/>
      <c r="J12" s="13"/>
      <c r="K12" s="13"/>
      <c r="L12" s="13"/>
      <c r="M12" s="7"/>
      <c r="N12" s="36"/>
      <c r="O12" s="13"/>
      <c r="P12" s="7" t="s">
        <v>64</v>
      </c>
      <c r="Q12">
        <f>SUM(Q9:Q11)</f>
        <v>176</v>
      </c>
      <c r="R12">
        <f>SUM(R9:R11)</f>
        <v>175</v>
      </c>
      <c r="S12">
        <f>SUM(S9:S11)</f>
        <v>176</v>
      </c>
      <c r="T12">
        <f>SUM(Q12:S12)</f>
        <v>527</v>
      </c>
    </row>
    <row r="13" spans="1:20">
      <c r="A13" s="7"/>
      <c r="B13" s="1"/>
      <c r="C13" s="1"/>
      <c r="H13" s="13"/>
      <c r="I13" s="13"/>
      <c r="J13" s="13"/>
      <c r="K13" s="13"/>
      <c r="L13" s="13"/>
      <c r="M13" s="7"/>
      <c r="N13" s="36"/>
      <c r="O13" s="13"/>
    </row>
    <row r="14" spans="1:20">
      <c r="A14" s="2"/>
      <c r="B14" s="3"/>
      <c r="C14" s="3"/>
      <c r="D14" s="2"/>
      <c r="E14" s="2"/>
      <c r="F14" s="2"/>
      <c r="G14" s="2"/>
      <c r="H14" s="13"/>
      <c r="I14" s="13"/>
      <c r="J14" s="13"/>
      <c r="K14" s="13"/>
      <c r="L14" s="13"/>
      <c r="M14" s="7"/>
      <c r="N14" s="36"/>
      <c r="O14" s="13"/>
    </row>
    <row r="15" spans="1:20">
      <c r="A15" s="6" t="s">
        <v>28</v>
      </c>
      <c r="B15" s="1"/>
      <c r="C15" s="1"/>
      <c r="H15" s="13"/>
      <c r="I15" s="13"/>
      <c r="J15" s="13"/>
      <c r="K15" s="13"/>
      <c r="L15" s="13"/>
      <c r="M15" s="7"/>
      <c r="N15" s="36"/>
      <c r="O15" s="2" t="s">
        <v>26</v>
      </c>
      <c r="P15" s="2"/>
      <c r="Q15" s="2"/>
      <c r="R15" s="2"/>
      <c r="S15" s="2"/>
    </row>
    <row r="16" spans="1:20">
      <c r="A16" t="s">
        <v>9</v>
      </c>
      <c r="B16" s="13">
        <v>0</v>
      </c>
      <c r="C16" s="13">
        <v>100</v>
      </c>
      <c r="D16" s="13">
        <v>0</v>
      </c>
      <c r="E16" s="13">
        <v>100</v>
      </c>
      <c r="F16" s="16">
        <v>0</v>
      </c>
      <c r="G16" s="16">
        <v>100</v>
      </c>
      <c r="H16" s="13"/>
      <c r="I16" s="13"/>
      <c r="J16" s="13"/>
      <c r="K16" s="13"/>
      <c r="L16" s="13"/>
      <c r="M16" s="7"/>
      <c r="N16" s="36"/>
      <c r="O16" s="13"/>
      <c r="P16" t="s">
        <v>9</v>
      </c>
      <c r="Q16">
        <v>20</v>
      </c>
      <c r="R16">
        <v>39</v>
      </c>
      <c r="S16">
        <v>20</v>
      </c>
    </row>
    <row r="17" spans="1:20">
      <c r="A17" t="s">
        <v>10</v>
      </c>
      <c r="B17" s="13">
        <v>0</v>
      </c>
      <c r="C17" s="13">
        <v>100</v>
      </c>
      <c r="D17" s="13">
        <v>0</v>
      </c>
      <c r="E17" s="13">
        <v>100</v>
      </c>
      <c r="F17" s="16">
        <v>0</v>
      </c>
      <c r="G17" s="16">
        <v>100</v>
      </c>
      <c r="H17" s="13"/>
      <c r="I17" s="13"/>
      <c r="J17" s="13"/>
      <c r="K17" s="13"/>
      <c r="L17" s="13"/>
      <c r="M17" s="7"/>
      <c r="N17" s="36"/>
      <c r="O17" s="13"/>
      <c r="P17" t="s">
        <v>10</v>
      </c>
      <c r="Q17">
        <v>37</v>
      </c>
      <c r="R17">
        <v>37</v>
      </c>
      <c r="S17">
        <v>37</v>
      </c>
    </row>
    <row r="18" spans="1:20">
      <c r="A18" s="7" t="s">
        <v>11</v>
      </c>
      <c r="B18" s="13">
        <v>0</v>
      </c>
      <c r="C18" s="13">
        <v>100</v>
      </c>
      <c r="D18" s="13">
        <v>0</v>
      </c>
      <c r="E18" s="13">
        <v>100</v>
      </c>
      <c r="F18" s="16">
        <v>0</v>
      </c>
      <c r="G18" s="16">
        <v>100</v>
      </c>
      <c r="H18" s="13"/>
      <c r="I18" s="13"/>
      <c r="J18" s="7"/>
      <c r="K18" s="13"/>
      <c r="L18" s="13"/>
      <c r="M18" s="7"/>
      <c r="N18" s="36"/>
      <c r="O18" s="13"/>
      <c r="P18" s="7" t="s">
        <v>11</v>
      </c>
      <c r="Q18" s="7">
        <v>42</v>
      </c>
      <c r="R18" s="7">
        <v>35</v>
      </c>
      <c r="S18" s="7">
        <v>42</v>
      </c>
    </row>
    <row r="19" spans="1:20">
      <c r="A19" s="7" t="s">
        <v>64</v>
      </c>
      <c r="B19" s="13">
        <v>0</v>
      </c>
      <c r="C19" s="13">
        <v>100</v>
      </c>
      <c r="D19" s="13">
        <v>0</v>
      </c>
      <c r="E19" s="13">
        <v>100</v>
      </c>
      <c r="F19" s="16">
        <v>0</v>
      </c>
      <c r="G19" s="16">
        <v>100</v>
      </c>
      <c r="H19" s="13"/>
      <c r="I19" s="13"/>
      <c r="J19" s="13"/>
      <c r="K19" s="13"/>
      <c r="L19" s="13"/>
      <c r="M19" s="7"/>
      <c r="N19" s="36"/>
      <c r="O19" s="13"/>
      <c r="P19" s="7" t="s">
        <v>64</v>
      </c>
      <c r="Q19" s="7">
        <f>SUM(Q16:Q18)</f>
        <v>99</v>
      </c>
      <c r="R19" s="7">
        <f>SUM(R16:R18)</f>
        <v>111</v>
      </c>
      <c r="S19" s="7">
        <f>SUM(S16:S18)</f>
        <v>99</v>
      </c>
      <c r="T19">
        <f>SUM(Q19:S19)</f>
        <v>309</v>
      </c>
    </row>
    <row r="20" spans="1:20">
      <c r="A20" s="7"/>
      <c r="B20" s="1"/>
      <c r="C20" s="1"/>
      <c r="H20" s="7"/>
      <c r="I20" s="7"/>
      <c r="J20" s="7"/>
      <c r="K20" s="13"/>
      <c r="L20" s="13"/>
      <c r="M20" s="7"/>
      <c r="N20" s="36"/>
      <c r="O20" s="13"/>
    </row>
    <row r="21" spans="1:20">
      <c r="A21" s="37" t="s">
        <v>29</v>
      </c>
      <c r="B21" s="3"/>
      <c r="C21" s="3"/>
      <c r="D21" s="2"/>
      <c r="E21" s="2"/>
      <c r="F21" s="2"/>
      <c r="G21" s="2"/>
      <c r="H21" s="13"/>
      <c r="I21" s="13"/>
      <c r="J21" s="13"/>
      <c r="K21" s="13"/>
      <c r="L21" s="13"/>
      <c r="M21" s="7"/>
      <c r="N21" s="36"/>
      <c r="O21" s="2" t="s">
        <v>27</v>
      </c>
      <c r="P21" s="2"/>
      <c r="Q21" s="2"/>
      <c r="R21" s="2"/>
      <c r="S21" s="2"/>
    </row>
    <row r="22" spans="1:20">
      <c r="A22" t="s">
        <v>9</v>
      </c>
      <c r="B22" s="13">
        <v>26.666666666666668</v>
      </c>
      <c r="C22" s="13">
        <v>73.333333333333329</v>
      </c>
      <c r="D22" s="13">
        <v>24.137931034482758</v>
      </c>
      <c r="E22" s="13">
        <v>75.862068965517238</v>
      </c>
      <c r="F22" s="16">
        <v>16.666666666666664</v>
      </c>
      <c r="G22" s="16">
        <v>83.333333333333343</v>
      </c>
      <c r="H22" s="13"/>
      <c r="I22" s="13"/>
      <c r="J22" s="13"/>
      <c r="K22" s="13"/>
      <c r="L22" s="13"/>
      <c r="M22" s="7"/>
      <c r="N22" s="36"/>
      <c r="O22" s="13"/>
      <c r="P22" t="s">
        <v>9</v>
      </c>
      <c r="Q22">
        <v>45</v>
      </c>
      <c r="R22">
        <v>29</v>
      </c>
      <c r="S22">
        <v>45</v>
      </c>
    </row>
    <row r="23" spans="1:20">
      <c r="A23" t="s">
        <v>10</v>
      </c>
      <c r="B23" s="13">
        <v>17.241379310344829</v>
      </c>
      <c r="C23" s="13">
        <v>82.758620689655174</v>
      </c>
      <c r="D23" s="13">
        <v>25.806451612903224</v>
      </c>
      <c r="E23" s="13">
        <v>74.193548387096769</v>
      </c>
      <c r="F23" s="16">
        <v>15.517241379310345</v>
      </c>
      <c r="G23" s="16">
        <v>84.482758620689651</v>
      </c>
      <c r="H23" s="13"/>
      <c r="I23" s="13"/>
      <c r="J23" s="13"/>
      <c r="K23" s="13"/>
      <c r="L23" s="13"/>
      <c r="M23" s="7"/>
      <c r="N23" s="36"/>
      <c r="O23" s="13"/>
      <c r="P23" t="s">
        <v>10</v>
      </c>
      <c r="Q23">
        <v>29</v>
      </c>
      <c r="R23">
        <v>31</v>
      </c>
      <c r="S23">
        <v>29</v>
      </c>
    </row>
    <row r="24" spans="1:20">
      <c r="A24" s="7" t="s">
        <v>11</v>
      </c>
      <c r="B24" s="13">
        <v>22.222222222222221</v>
      </c>
      <c r="C24" s="13">
        <v>77.777777777777786</v>
      </c>
      <c r="D24" s="13">
        <v>26.47058823529412</v>
      </c>
      <c r="E24" s="13">
        <v>73.529411764705884</v>
      </c>
      <c r="F24" s="16">
        <v>18.518518518518519</v>
      </c>
      <c r="G24" s="16">
        <v>81.481481481481481</v>
      </c>
      <c r="H24" s="13"/>
      <c r="I24" s="13"/>
      <c r="J24" s="7"/>
      <c r="K24" s="13"/>
      <c r="L24" s="13"/>
      <c r="M24" s="7"/>
      <c r="N24" s="36"/>
      <c r="O24" s="13"/>
      <c r="P24" s="7" t="s">
        <v>11</v>
      </c>
      <c r="Q24" s="7">
        <v>18</v>
      </c>
      <c r="R24" s="7">
        <v>34</v>
      </c>
      <c r="S24" s="7">
        <v>18</v>
      </c>
    </row>
    <row r="25" spans="1:20">
      <c r="A25" s="7" t="s">
        <v>64</v>
      </c>
      <c r="B25" s="13">
        <v>22.043422733077904</v>
      </c>
      <c r="C25" s="13">
        <v>77.956577266922082</v>
      </c>
      <c r="D25" s="13">
        <v>25.471656960893366</v>
      </c>
      <c r="E25" s="13">
        <v>74.52834303910663</v>
      </c>
      <c r="F25" s="16">
        <v>16.90080885483184</v>
      </c>
      <c r="G25" s="16">
        <v>83.099191145168163</v>
      </c>
      <c r="H25" s="13"/>
      <c r="I25" s="13"/>
      <c r="J25" s="13"/>
      <c r="K25" s="13"/>
      <c r="L25" s="13"/>
      <c r="M25" s="7"/>
      <c r="N25" s="36"/>
      <c r="O25" s="13"/>
      <c r="P25" s="7" t="s">
        <v>64</v>
      </c>
      <c r="Q25">
        <f>SUM(Q22:Q24)</f>
        <v>92</v>
      </c>
      <c r="R25">
        <f>SUM(R22:R24)</f>
        <v>94</v>
      </c>
      <c r="S25">
        <f>SUM(S22:S24)</f>
        <v>92</v>
      </c>
      <c r="T25">
        <f>SUM(Q25:S25)</f>
        <v>278</v>
      </c>
    </row>
    <row r="26" spans="1:20">
      <c r="A26" s="7"/>
      <c r="B26" s="1"/>
      <c r="C26" s="1"/>
      <c r="H26" s="7"/>
      <c r="I26" s="7"/>
      <c r="J26" s="7"/>
      <c r="K26" s="13"/>
      <c r="L26" s="13"/>
      <c r="M26" s="7"/>
      <c r="N26" s="36"/>
      <c r="O26" s="13"/>
    </row>
    <row r="27" spans="1:20">
      <c r="A27" s="2"/>
      <c r="B27" s="3"/>
      <c r="C27" s="3"/>
      <c r="D27" s="2"/>
      <c r="E27" s="2"/>
      <c r="F27" s="2"/>
      <c r="G27" s="2"/>
      <c r="H27" s="7"/>
      <c r="I27" s="7"/>
      <c r="J27" s="7"/>
      <c r="K27" s="13"/>
      <c r="L27" s="13"/>
      <c r="M27" s="7"/>
      <c r="N27" s="36"/>
      <c r="O27" s="13"/>
    </row>
    <row r="28" spans="1:20">
      <c r="A28" s="6" t="s">
        <v>30</v>
      </c>
      <c r="B28" s="1"/>
      <c r="C28" s="1"/>
      <c r="H28" s="13"/>
      <c r="I28" s="13"/>
      <c r="J28" s="13"/>
      <c r="K28" s="13"/>
      <c r="L28" s="13"/>
      <c r="M28" s="7"/>
      <c r="N28" s="36"/>
      <c r="O28" s="2" t="s">
        <v>26</v>
      </c>
      <c r="P28" s="2"/>
      <c r="Q28" s="2"/>
      <c r="R28" s="2"/>
      <c r="S28" s="2"/>
    </row>
    <row r="29" spans="1:20">
      <c r="A29" t="s">
        <v>9</v>
      </c>
      <c r="B29" s="13">
        <v>0</v>
      </c>
      <c r="C29" s="13">
        <v>100</v>
      </c>
      <c r="D29" s="13">
        <v>0</v>
      </c>
      <c r="E29" s="13">
        <v>100</v>
      </c>
      <c r="F29" s="16">
        <v>0</v>
      </c>
      <c r="G29" s="16">
        <v>100</v>
      </c>
      <c r="H29" s="13"/>
      <c r="I29" s="13"/>
      <c r="J29" s="13"/>
      <c r="K29" s="13"/>
      <c r="L29" s="13"/>
      <c r="M29" s="7"/>
      <c r="N29" s="36"/>
      <c r="O29" s="13"/>
      <c r="P29" t="s">
        <v>9</v>
      </c>
      <c r="Q29">
        <v>42</v>
      </c>
      <c r="R29">
        <v>52</v>
      </c>
      <c r="S29">
        <v>42</v>
      </c>
    </row>
    <row r="30" spans="1:20">
      <c r="A30" t="s">
        <v>10</v>
      </c>
      <c r="B30" s="13">
        <v>0</v>
      </c>
      <c r="C30" s="13">
        <v>100</v>
      </c>
      <c r="D30" s="13">
        <v>0</v>
      </c>
      <c r="E30" s="13">
        <v>100</v>
      </c>
      <c r="F30" s="16">
        <v>0</v>
      </c>
      <c r="G30" s="16">
        <v>100</v>
      </c>
      <c r="H30" s="13"/>
      <c r="I30" s="13"/>
      <c r="J30" s="13"/>
      <c r="K30" s="13"/>
      <c r="L30" s="13"/>
      <c r="M30" s="7"/>
      <c r="N30" s="36"/>
      <c r="O30" s="13"/>
      <c r="P30" t="s">
        <v>10</v>
      </c>
      <c r="Q30">
        <v>48</v>
      </c>
      <c r="R30">
        <v>45</v>
      </c>
      <c r="S30">
        <v>48</v>
      </c>
    </row>
    <row r="31" spans="1:20">
      <c r="A31" s="7" t="s">
        <v>11</v>
      </c>
      <c r="B31" s="13">
        <v>0</v>
      </c>
      <c r="C31" s="13">
        <v>100</v>
      </c>
      <c r="D31" s="13">
        <v>0</v>
      </c>
      <c r="E31" s="13">
        <v>100</v>
      </c>
      <c r="F31" s="16">
        <v>0</v>
      </c>
      <c r="G31" s="16">
        <v>100</v>
      </c>
      <c r="H31" s="13"/>
      <c r="I31" s="13"/>
      <c r="J31" s="7"/>
      <c r="K31" s="13"/>
      <c r="L31" s="13"/>
      <c r="M31" s="7"/>
      <c r="N31" s="36"/>
      <c r="O31" s="13"/>
      <c r="P31" s="7" t="s">
        <v>11</v>
      </c>
      <c r="Q31" s="7">
        <v>41</v>
      </c>
      <c r="R31" s="7">
        <v>61</v>
      </c>
      <c r="S31" s="7">
        <v>41</v>
      </c>
    </row>
    <row r="32" spans="1:20">
      <c r="A32" s="7" t="s">
        <v>64</v>
      </c>
      <c r="B32" s="13">
        <v>0</v>
      </c>
      <c r="C32" s="13">
        <v>100</v>
      </c>
      <c r="D32" s="13">
        <v>0</v>
      </c>
      <c r="E32" s="13">
        <v>100</v>
      </c>
      <c r="F32" s="16">
        <v>0</v>
      </c>
      <c r="G32" s="16">
        <v>100</v>
      </c>
      <c r="H32" s="13"/>
      <c r="I32" s="13"/>
      <c r="J32" s="13"/>
      <c r="K32" s="13"/>
      <c r="L32" s="13"/>
      <c r="M32" s="7"/>
      <c r="N32" s="36"/>
      <c r="O32" s="13"/>
      <c r="P32" s="7" t="s">
        <v>64</v>
      </c>
      <c r="Q32" s="7">
        <f>SUM(Q29:Q31)</f>
        <v>131</v>
      </c>
      <c r="R32" s="7">
        <f>SUM(R29:R31)</f>
        <v>158</v>
      </c>
      <c r="S32" s="7">
        <f>SUM(S29:S31)</f>
        <v>131</v>
      </c>
      <c r="T32">
        <f>SUM(Q32:S32)</f>
        <v>420</v>
      </c>
    </row>
    <row r="33" spans="1:31">
      <c r="A33" s="7"/>
      <c r="B33" s="13"/>
      <c r="C33" s="13"/>
      <c r="D33" s="13"/>
      <c r="E33" s="13"/>
      <c r="F33" s="16"/>
      <c r="G33" s="16"/>
      <c r="H33" s="7"/>
      <c r="I33" s="7"/>
      <c r="J33" s="7"/>
      <c r="K33" s="13"/>
      <c r="L33" s="13"/>
      <c r="M33" s="7"/>
      <c r="N33" s="36"/>
      <c r="O33" s="13"/>
    </row>
    <row r="34" spans="1:31">
      <c r="A34" s="37" t="s">
        <v>31</v>
      </c>
      <c r="B34" s="3"/>
      <c r="C34" s="3"/>
      <c r="D34" s="3"/>
      <c r="E34" s="3"/>
      <c r="F34" s="3"/>
      <c r="G34" s="3"/>
      <c r="H34" s="13"/>
      <c r="I34" s="13"/>
      <c r="J34" s="13"/>
      <c r="K34" s="13"/>
      <c r="L34" s="13"/>
      <c r="M34" s="7"/>
      <c r="N34" s="36"/>
      <c r="O34" s="2" t="s">
        <v>27</v>
      </c>
      <c r="P34" s="2"/>
      <c r="Q34" s="2"/>
      <c r="R34" s="2"/>
      <c r="S34" s="2"/>
    </row>
    <row r="35" spans="1:31">
      <c r="A35" s="7" t="s">
        <v>9</v>
      </c>
      <c r="B35" s="13">
        <v>0</v>
      </c>
      <c r="C35" s="13">
        <v>100</v>
      </c>
      <c r="D35" s="13">
        <v>3.225806451612903</v>
      </c>
      <c r="E35" s="13">
        <v>96.774193548387103</v>
      </c>
      <c r="F35" s="16">
        <v>16</v>
      </c>
      <c r="G35" s="16">
        <v>84</v>
      </c>
      <c r="H35" s="13"/>
      <c r="I35" s="13"/>
      <c r="J35" s="13"/>
      <c r="K35" s="13"/>
      <c r="L35" s="13"/>
      <c r="M35" s="7"/>
      <c r="N35" s="36"/>
      <c r="O35" s="13"/>
      <c r="P35" t="s">
        <v>9</v>
      </c>
      <c r="Q35">
        <v>39</v>
      </c>
      <c r="R35">
        <v>31</v>
      </c>
      <c r="S35">
        <v>39</v>
      </c>
    </row>
    <row r="36" spans="1:31">
      <c r="A36" s="7" t="s">
        <v>10</v>
      </c>
      <c r="B36" s="13">
        <v>3.8461538461538463</v>
      </c>
      <c r="C36" s="13">
        <v>96.15384615384616</v>
      </c>
      <c r="D36" s="13">
        <v>9.375</v>
      </c>
      <c r="E36" s="13">
        <v>90.625</v>
      </c>
      <c r="F36" s="16">
        <v>10.714285714285714</v>
      </c>
      <c r="G36" s="16">
        <v>89.285714285714292</v>
      </c>
      <c r="H36" s="13"/>
      <c r="I36" s="13"/>
      <c r="J36" s="13"/>
      <c r="K36" s="13"/>
      <c r="L36" s="13"/>
      <c r="M36" s="7"/>
      <c r="N36" s="36"/>
      <c r="O36" s="13"/>
      <c r="P36" t="s">
        <v>10</v>
      </c>
      <c r="Q36">
        <v>26</v>
      </c>
      <c r="R36">
        <v>32</v>
      </c>
      <c r="S36">
        <v>26</v>
      </c>
    </row>
    <row r="37" spans="1:31">
      <c r="A37" s="7" t="s">
        <v>11</v>
      </c>
      <c r="B37" s="13">
        <v>13.043478260869565</v>
      </c>
      <c r="C37" s="13">
        <v>86.956521739130437</v>
      </c>
      <c r="D37" s="13">
        <v>22.222222222222221</v>
      </c>
      <c r="E37" s="13">
        <v>77.777777777777786</v>
      </c>
      <c r="F37" s="16">
        <v>20.833333333333336</v>
      </c>
      <c r="G37" s="16">
        <v>79.166666666666657</v>
      </c>
      <c r="H37" s="7"/>
      <c r="I37" s="7"/>
      <c r="J37" s="7"/>
      <c r="K37" s="13"/>
      <c r="L37" s="13"/>
      <c r="M37" s="7"/>
      <c r="N37" s="36"/>
      <c r="O37" s="13"/>
      <c r="P37" s="7" t="s">
        <v>11</v>
      </c>
      <c r="Q37" s="7">
        <v>23</v>
      </c>
      <c r="R37" s="7">
        <v>36</v>
      </c>
      <c r="S37" s="7">
        <v>23</v>
      </c>
    </row>
    <row r="38" spans="1:31">
      <c r="A38" s="7" t="s">
        <v>64</v>
      </c>
      <c r="B38" s="13">
        <v>5.6298773690078034</v>
      </c>
      <c r="C38" s="13">
        <v>94.370122630992185</v>
      </c>
      <c r="D38" s="13">
        <v>11.607676224611708</v>
      </c>
      <c r="E38" s="13">
        <v>88.392323775388306</v>
      </c>
      <c r="F38" s="16">
        <v>15.84920634920635</v>
      </c>
      <c r="G38" s="16">
        <v>84.150793650793645</v>
      </c>
      <c r="H38" s="7"/>
      <c r="I38" s="7"/>
      <c r="J38" s="7"/>
      <c r="K38" s="13"/>
      <c r="L38" s="13"/>
      <c r="M38" s="7"/>
      <c r="N38" s="13"/>
      <c r="O38" s="13"/>
      <c r="P38" s="7" t="s">
        <v>64</v>
      </c>
      <c r="Q38" s="7">
        <f>SUM(Q35:Q37)</f>
        <v>88</v>
      </c>
      <c r="R38" s="7">
        <f>SUM(R35:R37)</f>
        <v>99</v>
      </c>
      <c r="S38" s="7">
        <f>SUM(S35:S37)</f>
        <v>88</v>
      </c>
      <c r="T38">
        <f>SUM(Q38:S38)</f>
        <v>275</v>
      </c>
    </row>
    <row r="39" spans="1:31">
      <c r="A39" s="7"/>
      <c r="B39" s="13"/>
      <c r="C39" s="13"/>
      <c r="D39" s="7"/>
      <c r="E39" s="7"/>
      <c r="F39" s="7"/>
      <c r="G39" s="7"/>
      <c r="H39" s="7"/>
      <c r="I39" s="7"/>
      <c r="J39" s="7"/>
      <c r="K39" s="7"/>
      <c r="L39" s="7"/>
      <c r="M39" s="7"/>
      <c r="N39" s="36"/>
      <c r="O39" s="7"/>
    </row>
    <row r="40" spans="1:31">
      <c r="B40" s="1"/>
      <c r="C40" s="1"/>
    </row>
    <row r="42" spans="1:31">
      <c r="M42" s="43" t="s">
        <v>66</v>
      </c>
      <c r="N42" s="43"/>
      <c r="O42" s="43"/>
    </row>
    <row r="43" spans="1:31">
      <c r="N43" t="s">
        <v>3</v>
      </c>
      <c r="Q43" t="s">
        <v>4</v>
      </c>
    </row>
    <row r="44" spans="1:31">
      <c r="M44" s="2"/>
      <c r="N44" s="2" t="s">
        <v>53</v>
      </c>
      <c r="O44" s="2" t="s">
        <v>54</v>
      </c>
      <c r="Q44" s="2" t="s">
        <v>5</v>
      </c>
      <c r="R44" s="2" t="s">
        <v>18</v>
      </c>
      <c r="X44" t="s">
        <v>57</v>
      </c>
      <c r="Y44" t="s">
        <v>51</v>
      </c>
      <c r="AC44" t="s">
        <v>57</v>
      </c>
      <c r="AD44" t="s">
        <v>51</v>
      </c>
    </row>
    <row r="45" spans="1:31">
      <c r="A45" t="s">
        <v>26</v>
      </c>
      <c r="B45" t="s">
        <v>17</v>
      </c>
      <c r="C45" t="s">
        <v>18</v>
      </c>
      <c r="D45" s="10">
        <v>-1</v>
      </c>
      <c r="G45" t="s">
        <v>27</v>
      </c>
      <c r="H45" t="s">
        <v>17</v>
      </c>
      <c r="I45" t="s">
        <v>18</v>
      </c>
      <c r="J45" s="10">
        <v>-1</v>
      </c>
      <c r="K45" s="1"/>
      <c r="M45" t="s">
        <v>37</v>
      </c>
      <c r="N45">
        <v>0</v>
      </c>
      <c r="O45">
        <v>100</v>
      </c>
      <c r="Q45" s="1">
        <v>10.543173116363301</v>
      </c>
      <c r="R45" s="1">
        <v>89.45682688363668</v>
      </c>
      <c r="Y45" s="2" t="s">
        <v>48</v>
      </c>
      <c r="Z45" s="2" t="s">
        <v>15</v>
      </c>
      <c r="AD45" s="2" t="s">
        <v>48</v>
      </c>
      <c r="AE45" s="2" t="s">
        <v>3</v>
      </c>
    </row>
    <row r="46" spans="1:31">
      <c r="A46" t="s">
        <v>1</v>
      </c>
      <c r="B46" s="1">
        <v>0</v>
      </c>
      <c r="C46" s="1">
        <v>100</v>
      </c>
      <c r="G46" t="s">
        <v>1</v>
      </c>
      <c r="H46" s="13">
        <v>9.0210443151619621</v>
      </c>
      <c r="I46" s="13">
        <v>90.978955684838027</v>
      </c>
      <c r="M46" t="s">
        <v>36</v>
      </c>
      <c r="N46" s="4">
        <v>0</v>
      </c>
      <c r="O46" s="4">
        <v>100</v>
      </c>
      <c r="Q46" s="1">
        <v>21.471962849601038</v>
      </c>
      <c r="R46" s="1">
        <v>78.528037150398958</v>
      </c>
      <c r="Y46" t="s">
        <v>3</v>
      </c>
      <c r="Z46" t="s">
        <v>4</v>
      </c>
      <c r="AD46" t="s">
        <v>3</v>
      </c>
      <c r="AE46" t="s">
        <v>4</v>
      </c>
    </row>
    <row r="47" spans="1:31">
      <c r="A47" t="s">
        <v>19</v>
      </c>
      <c r="B47" s="1">
        <v>0</v>
      </c>
      <c r="C47" s="1">
        <v>100</v>
      </c>
      <c r="G47" t="s">
        <v>19</v>
      </c>
      <c r="H47" s="13">
        <v>12.459544362609224</v>
      </c>
      <c r="I47" s="13">
        <v>87.540455637390778</v>
      </c>
      <c r="K47" s="1"/>
      <c r="M47" t="s">
        <v>35</v>
      </c>
      <c r="N47" s="4">
        <v>0</v>
      </c>
      <c r="O47" s="4">
        <v>100</v>
      </c>
      <c r="Q47" s="1">
        <v>11.028919980941955</v>
      </c>
      <c r="R47" s="1">
        <v>88.971080019058036</v>
      </c>
      <c r="W47" t="s">
        <v>37</v>
      </c>
      <c r="X47">
        <v>1</v>
      </c>
      <c r="Y47">
        <v>0</v>
      </c>
      <c r="Z47">
        <v>15</v>
      </c>
      <c r="AB47" t="s">
        <v>37</v>
      </c>
      <c r="AC47">
        <v>1</v>
      </c>
      <c r="AD47">
        <v>0</v>
      </c>
      <c r="AE47">
        <v>90</v>
      </c>
    </row>
    <row r="48" spans="1:31">
      <c r="A48" s="2" t="s">
        <v>22</v>
      </c>
      <c r="B48" s="3">
        <v>0</v>
      </c>
      <c r="C48" s="3">
        <v>100</v>
      </c>
      <c r="D48" s="2"/>
      <c r="E48" s="2"/>
      <c r="F48" s="2"/>
      <c r="G48" s="2" t="s">
        <v>22</v>
      </c>
      <c r="H48" s="15">
        <v>10.14893067131873</v>
      </c>
      <c r="I48" s="15">
        <v>89.851069328681263</v>
      </c>
      <c r="J48" s="2"/>
      <c r="K48" s="3"/>
      <c r="X48">
        <v>2</v>
      </c>
      <c r="Y48">
        <v>0</v>
      </c>
      <c r="Z48">
        <v>21</v>
      </c>
      <c r="AC48">
        <v>2</v>
      </c>
      <c r="AD48">
        <v>0</v>
      </c>
      <c r="AE48">
        <v>88</v>
      </c>
    </row>
    <row r="49" spans="1:31">
      <c r="A49" s="7" t="s">
        <v>64</v>
      </c>
      <c r="B49" s="1">
        <f>AVERAGE(B46:B48)</f>
        <v>0</v>
      </c>
      <c r="C49" s="1">
        <f>AVERAGE(C46:C48)</f>
        <v>100</v>
      </c>
      <c r="D49" s="11">
        <f>100-C49</f>
        <v>0</v>
      </c>
      <c r="G49" s="7" t="s">
        <v>14</v>
      </c>
      <c r="H49" s="1">
        <f>AVERAGE(H46:H48)</f>
        <v>10.543173116363306</v>
      </c>
      <c r="I49" s="1">
        <f>AVERAGE(I46:I48)</f>
        <v>89.45682688363668</v>
      </c>
      <c r="J49" s="11">
        <f>100-(I49+H49)</f>
        <v>0</v>
      </c>
      <c r="K49" s="1"/>
      <c r="X49">
        <v>3</v>
      </c>
      <c r="Y49">
        <v>0</v>
      </c>
      <c r="Z49">
        <v>23</v>
      </c>
      <c r="AC49">
        <v>3</v>
      </c>
      <c r="AD49">
        <v>0</v>
      </c>
      <c r="AE49">
        <v>118</v>
      </c>
    </row>
    <row r="50" spans="1:31">
      <c r="A50" s="8" t="s">
        <v>32</v>
      </c>
      <c r="B50">
        <f>STDEV(B46:B48)</f>
        <v>0</v>
      </c>
      <c r="C50" s="9">
        <f>STDEV(C46:C48)</f>
        <v>0</v>
      </c>
      <c r="H50" s="1">
        <f>STDEV(H46:H48)</f>
        <v>1.752823714233614</v>
      </c>
      <c r="I50" s="1">
        <f>STDEV(I46:I48)</f>
        <v>1.7528237142336152</v>
      </c>
      <c r="Z50">
        <f>SUM(Z47:Z49)</f>
        <v>59</v>
      </c>
      <c r="AE50">
        <f>SUM(AE47:AE49)</f>
        <v>296</v>
      </c>
    </row>
    <row r="51" spans="1:31">
      <c r="A51" s="8" t="s">
        <v>33</v>
      </c>
      <c r="C51" s="9"/>
      <c r="H51" s="1"/>
      <c r="I51" s="1"/>
    </row>
    <row r="52" spans="1:31">
      <c r="A52" s="8" t="s">
        <v>34</v>
      </c>
      <c r="B52" s="1">
        <f>(B50/SQRT(3))</f>
        <v>0</v>
      </c>
      <c r="C52" s="9">
        <f>(C50/SQRT(3))</f>
        <v>0</v>
      </c>
      <c r="H52" s="1">
        <f>(H50/SQRT(3))</f>
        <v>1.0119932432547367</v>
      </c>
      <c r="I52" s="1">
        <f>(I50/SQRT(3))</f>
        <v>1.0119932432547374</v>
      </c>
    </row>
    <row r="53" spans="1:31">
      <c r="H53" s="1"/>
      <c r="I53" s="1"/>
    </row>
    <row r="54" spans="1:31">
      <c r="H54" s="1"/>
      <c r="I54" s="1"/>
      <c r="W54" t="s">
        <v>36</v>
      </c>
      <c r="X54">
        <v>1</v>
      </c>
      <c r="Y54">
        <v>0</v>
      </c>
      <c r="Z54">
        <v>21</v>
      </c>
      <c r="AB54" t="s">
        <v>36</v>
      </c>
      <c r="AC54">
        <v>1</v>
      </c>
      <c r="AD54">
        <v>0</v>
      </c>
      <c r="AE54">
        <v>99</v>
      </c>
    </row>
    <row r="55" spans="1:31">
      <c r="A55" s="6" t="s">
        <v>28</v>
      </c>
      <c r="B55" s="1"/>
      <c r="C55" s="1"/>
      <c r="D55" s="10">
        <v>-1</v>
      </c>
      <c r="E55" s="1"/>
      <c r="G55" t="s">
        <v>27</v>
      </c>
      <c r="H55" s="1"/>
      <c r="I55" s="1"/>
      <c r="J55" s="10"/>
      <c r="X55">
        <v>2</v>
      </c>
      <c r="Y55">
        <v>0</v>
      </c>
      <c r="Z55">
        <v>24</v>
      </c>
      <c r="AC55">
        <v>2</v>
      </c>
      <c r="AD55">
        <v>0</v>
      </c>
      <c r="AE55">
        <v>111</v>
      </c>
    </row>
    <row r="56" spans="1:31">
      <c r="A56" t="s">
        <v>1</v>
      </c>
      <c r="B56" s="1">
        <v>0</v>
      </c>
      <c r="C56" s="1">
        <v>100</v>
      </c>
      <c r="E56" s="1"/>
      <c r="G56" t="s">
        <v>1</v>
      </c>
      <c r="H56" s="13">
        <v>22.043422733077904</v>
      </c>
      <c r="I56" s="13">
        <v>77.956577266922082</v>
      </c>
      <c r="X56">
        <v>3</v>
      </c>
      <c r="Y56">
        <v>0</v>
      </c>
      <c r="Z56">
        <v>18</v>
      </c>
      <c r="AC56">
        <v>3</v>
      </c>
      <c r="AD56">
        <v>0</v>
      </c>
      <c r="AE56">
        <v>109</v>
      </c>
    </row>
    <row r="57" spans="1:31">
      <c r="A57" t="s">
        <v>19</v>
      </c>
      <c r="B57" s="13">
        <v>0</v>
      </c>
      <c r="C57" s="13">
        <v>100</v>
      </c>
      <c r="E57" s="1"/>
      <c r="G57" t="s">
        <v>19</v>
      </c>
      <c r="H57" s="13">
        <v>25.471656960893366</v>
      </c>
      <c r="I57" s="13">
        <v>74.52834303910663</v>
      </c>
      <c r="Z57">
        <f>SUM(Z54:Z56)</f>
        <v>63</v>
      </c>
      <c r="AE57">
        <f>SUM(AE54:AE56)</f>
        <v>319</v>
      </c>
    </row>
    <row r="58" spans="1:31">
      <c r="A58" s="2" t="s">
        <v>22</v>
      </c>
      <c r="B58" s="3">
        <v>0</v>
      </c>
      <c r="C58" s="3">
        <v>100</v>
      </c>
      <c r="D58" s="2"/>
      <c r="E58" s="3"/>
      <c r="F58" s="2"/>
      <c r="G58" s="2" t="s">
        <v>22</v>
      </c>
      <c r="H58" s="15">
        <v>16.90080885483184</v>
      </c>
      <c r="I58" s="15">
        <v>83.099191145168163</v>
      </c>
      <c r="J58" s="2"/>
    </row>
    <row r="59" spans="1:31">
      <c r="A59" s="7" t="s">
        <v>64</v>
      </c>
      <c r="B59" s="1">
        <v>0</v>
      </c>
      <c r="C59" s="1">
        <v>100</v>
      </c>
      <c r="D59" s="11">
        <f>100-C59</f>
        <v>0</v>
      </c>
      <c r="E59" s="1"/>
      <c r="G59" s="7" t="s">
        <v>14</v>
      </c>
      <c r="H59" s="1">
        <f>AVERAGE(H56:H58)</f>
        <v>21.471962849601038</v>
      </c>
      <c r="I59" s="1">
        <f>AVERAGE(I56:I58)</f>
        <v>78.528037150398958</v>
      </c>
      <c r="J59" s="11">
        <f>100-(I59+H59)</f>
        <v>0</v>
      </c>
      <c r="K59" s="1"/>
    </row>
    <row r="60" spans="1:31">
      <c r="A60" s="8" t="s">
        <v>32</v>
      </c>
      <c r="B60">
        <f>STDEV(B56:B58)</f>
        <v>0</v>
      </c>
      <c r="C60" s="9">
        <f>STDEV(C56:C58)</f>
        <v>0</v>
      </c>
      <c r="H60" s="1">
        <f>STDEV(H56:H58)</f>
        <v>4.3139058998907407</v>
      </c>
      <c r="I60" s="1">
        <f>STDEV(I56:I58)</f>
        <v>4.3139058998907469</v>
      </c>
    </row>
    <row r="61" spans="1:31">
      <c r="A61" s="8" t="s">
        <v>33</v>
      </c>
      <c r="C61" s="9"/>
      <c r="H61" s="1"/>
      <c r="I61" s="1"/>
      <c r="W61" t="s">
        <v>35</v>
      </c>
      <c r="X61">
        <v>1</v>
      </c>
      <c r="Y61">
        <v>0</v>
      </c>
      <c r="Z61">
        <v>4</v>
      </c>
      <c r="AB61" t="s">
        <v>35</v>
      </c>
      <c r="AC61">
        <v>1</v>
      </c>
      <c r="AD61">
        <v>0</v>
      </c>
      <c r="AE61">
        <v>131</v>
      </c>
    </row>
    <row r="62" spans="1:31">
      <c r="A62" s="8" t="s">
        <v>34</v>
      </c>
      <c r="B62" s="1">
        <f>(B60/SQRT(3))</f>
        <v>0</v>
      </c>
      <c r="C62" s="9">
        <f>(C60/SQRT(3))</f>
        <v>0</v>
      </c>
      <c r="G62" s="1"/>
      <c r="H62" s="1">
        <f>(H60/SQRT(3))</f>
        <v>2.4906347325606339</v>
      </c>
      <c r="I62" s="1">
        <f>(I60/SQRT(3))</f>
        <v>2.4906347325606375</v>
      </c>
      <c r="X62">
        <v>2</v>
      </c>
      <c r="Y62">
        <v>0</v>
      </c>
      <c r="Z62">
        <v>12</v>
      </c>
      <c r="AC62">
        <v>2</v>
      </c>
      <c r="AD62">
        <v>0</v>
      </c>
      <c r="AE62">
        <v>158</v>
      </c>
    </row>
    <row r="63" spans="1:31">
      <c r="H63" s="1"/>
      <c r="I63" s="1"/>
      <c r="X63">
        <v>3</v>
      </c>
      <c r="Y63">
        <v>0</v>
      </c>
      <c r="Z63">
        <v>12</v>
      </c>
      <c r="AC63">
        <v>3</v>
      </c>
      <c r="AD63">
        <v>0</v>
      </c>
      <c r="AE63">
        <v>263</v>
      </c>
    </row>
    <row r="64" spans="1:31">
      <c r="H64" s="1"/>
      <c r="I64" s="1"/>
      <c r="Z64">
        <f>SUM(Z61:Z63)</f>
        <v>28</v>
      </c>
      <c r="AE64">
        <f>SUM(AE61:AE63)</f>
        <v>552</v>
      </c>
    </row>
    <row r="65" spans="1:31">
      <c r="A65" s="6" t="s">
        <v>30</v>
      </c>
      <c r="B65" s="1"/>
      <c r="C65" s="1"/>
      <c r="D65" s="10">
        <v>-1</v>
      </c>
      <c r="G65" t="s">
        <v>27</v>
      </c>
      <c r="H65" s="1"/>
      <c r="I65" s="1"/>
      <c r="J65" s="10"/>
    </row>
    <row r="66" spans="1:31">
      <c r="A66" t="s">
        <v>1</v>
      </c>
      <c r="B66" s="1">
        <v>0</v>
      </c>
      <c r="C66" s="1">
        <v>100</v>
      </c>
      <c r="G66" t="s">
        <v>1</v>
      </c>
      <c r="H66" s="13">
        <v>5.6298773690078034</v>
      </c>
      <c r="I66" s="13">
        <v>94.370122630992185</v>
      </c>
      <c r="Z66">
        <f>SUM(Z47:Z49,Z54:Z56,Z61:Z63,)</f>
        <v>150</v>
      </c>
      <c r="AE66">
        <f>SUM(AE47:AE49,AE54:AE56,AE61:AE63,)</f>
        <v>1167</v>
      </c>
    </row>
    <row r="67" spans="1:31">
      <c r="A67" t="s">
        <v>19</v>
      </c>
      <c r="B67" s="1">
        <v>0</v>
      </c>
      <c r="C67" s="1">
        <v>100</v>
      </c>
      <c r="G67" t="s">
        <v>19</v>
      </c>
      <c r="H67" s="13">
        <v>11.607676224611708</v>
      </c>
      <c r="I67" s="13">
        <v>88.392323775388306</v>
      </c>
      <c r="M67" s="43" t="s">
        <v>67</v>
      </c>
      <c r="N67" s="43"/>
      <c r="O67" s="43"/>
    </row>
    <row r="68" spans="1:31">
      <c r="A68" s="2" t="s">
        <v>22</v>
      </c>
      <c r="B68" s="3">
        <v>0</v>
      </c>
      <c r="C68" s="3">
        <v>100</v>
      </c>
      <c r="D68" s="2"/>
      <c r="E68" s="2"/>
      <c r="F68" s="2"/>
      <c r="G68" s="2" t="s">
        <v>22</v>
      </c>
      <c r="H68" s="15">
        <v>15.84920634920635</v>
      </c>
      <c r="I68" s="15">
        <v>84.150793650793645</v>
      </c>
      <c r="J68" s="2"/>
      <c r="N68" t="s">
        <v>15</v>
      </c>
    </row>
    <row r="69" spans="1:31">
      <c r="A69" s="7" t="s">
        <v>64</v>
      </c>
      <c r="B69" s="1">
        <v>0</v>
      </c>
      <c r="C69" s="1">
        <v>100</v>
      </c>
      <c r="D69" s="11">
        <f>100-C69</f>
        <v>0</v>
      </c>
      <c r="G69" s="7" t="s">
        <v>14</v>
      </c>
      <c r="H69" s="1">
        <f>AVERAGE(H66:H68)</f>
        <v>11.028919980941955</v>
      </c>
      <c r="I69" s="1">
        <f>AVERAGE(I66:I68)</f>
        <v>88.971080019058036</v>
      </c>
      <c r="J69" s="12">
        <f>100-(I69+H69)</f>
        <v>0</v>
      </c>
      <c r="K69" s="1"/>
      <c r="M69" s="2"/>
      <c r="N69" s="2" t="s">
        <v>56</v>
      </c>
      <c r="O69" s="2" t="s">
        <v>55</v>
      </c>
    </row>
    <row r="70" spans="1:31">
      <c r="A70" s="8" t="s">
        <v>32</v>
      </c>
      <c r="B70">
        <f>STDEV(B66:B68)</f>
        <v>0</v>
      </c>
      <c r="C70" s="9">
        <f>STDEV(C66:C68)</f>
        <v>0</v>
      </c>
      <c r="H70" s="1">
        <f>STDEV(H66:H68)</f>
        <v>5.1341883772969856</v>
      </c>
      <c r="I70" s="1">
        <f>STDEV(I66:I68)</f>
        <v>5.1341883772969865</v>
      </c>
      <c r="M70" t="s">
        <v>37</v>
      </c>
      <c r="N70">
        <v>0</v>
      </c>
      <c r="O70">
        <v>100</v>
      </c>
    </row>
    <row r="71" spans="1:31">
      <c r="A71" s="8" t="s">
        <v>33</v>
      </c>
      <c r="C71" s="9"/>
      <c r="H71" s="1"/>
      <c r="I71" s="1"/>
      <c r="M71" t="s">
        <v>36</v>
      </c>
      <c r="N71" s="4">
        <v>0</v>
      </c>
      <c r="O71" s="4">
        <v>100</v>
      </c>
    </row>
    <row r="72" spans="1:31">
      <c r="A72" s="8" t="s">
        <v>34</v>
      </c>
      <c r="B72" s="1">
        <f>(B70/SQRT(3))</f>
        <v>0</v>
      </c>
      <c r="C72" s="9">
        <f>(C70/SQRT(3))</f>
        <v>0</v>
      </c>
      <c r="H72" s="1">
        <f>(H70/SQRT(3))</f>
        <v>2.9642250417026625</v>
      </c>
      <c r="I72" s="1">
        <f>(I70/SQRT(3))</f>
        <v>2.9642250417026634</v>
      </c>
      <c r="M72" t="s">
        <v>35</v>
      </c>
      <c r="N72" s="4">
        <v>0</v>
      </c>
      <c r="O72" s="4">
        <v>100</v>
      </c>
    </row>
    <row r="74" spans="1:31">
      <c r="B74" s="6"/>
    </row>
    <row r="81" spans="7:10">
      <c r="G81" s="1"/>
      <c r="H81" s="1"/>
      <c r="I81" s="1"/>
      <c r="J81" s="1"/>
    </row>
    <row r="82" spans="7:10">
      <c r="G82" s="1"/>
      <c r="H82" s="1"/>
      <c r="I82" s="1"/>
      <c r="J82" s="1"/>
    </row>
    <row r="83" spans="7:10">
      <c r="G83" s="1"/>
      <c r="H83" s="1"/>
      <c r="I83" s="1"/>
      <c r="J83" s="1"/>
    </row>
  </sheetData>
  <mergeCells count="3">
    <mergeCell ref="M42:O42"/>
    <mergeCell ref="M67:O67"/>
    <mergeCell ref="Q1:S1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1R1</vt:lpstr>
      <vt:lpstr>4R1</vt:lpstr>
      <vt:lpstr>6R</vt:lpstr>
      <vt:lpstr>Total</vt:lpstr>
      <vt:lpstr>in_TBR1,in_1A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</dc:creator>
  <cp:lastModifiedBy>Yamagata</cp:lastModifiedBy>
  <dcterms:created xsi:type="dcterms:W3CDTF">2021-11-04T09:24:20Z</dcterms:created>
  <dcterms:modified xsi:type="dcterms:W3CDTF">2023-03-10T05:42:47Z</dcterms:modified>
</cp:coreProperties>
</file>