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HDD2/Ogiwara_1A_GFP_scientificREports/eLIfe2023_2nd_submit/Source_data_files/"/>
    </mc:Choice>
  </mc:AlternateContent>
  <xr:revisionPtr revIDLastSave="0" documentId="13_ncr:1_{3A86C27C-2BBE-FA43-BFEE-6AF60047470E}" xr6:coauthVersionLast="36" xr6:coauthVersionMax="36" xr10:uidLastSave="{00000000-0000-0000-0000-000000000000}"/>
  <bookViews>
    <workbookView xWindow="13620" yWindow="1640" windowWidth="42780" windowHeight="25000" activeTab="3" xr2:uid="{002FF983-FA8F-2749-8017-15B56DC2D25D}"/>
  </bookViews>
  <sheets>
    <sheet name="4R1" sheetId="1" r:id="rId1"/>
    <sheet name="6R" sheetId="2" r:id="rId2"/>
    <sheet name="246R" sheetId="3" r:id="rId3"/>
    <sheet name="Total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" i="1" l="1"/>
  <c r="AE45" i="4"/>
  <c r="AC45" i="4"/>
  <c r="AE44" i="4"/>
  <c r="AD44" i="4"/>
  <c r="AD45" i="4" s="1"/>
  <c r="AC44" i="4"/>
  <c r="AC39" i="4"/>
  <c r="AE38" i="4"/>
  <c r="AE39" i="4" s="1"/>
  <c r="AD38" i="4"/>
  <c r="AD39" i="4" s="1"/>
  <c r="AC38" i="4"/>
  <c r="AE33" i="4"/>
  <c r="AC33" i="4"/>
  <c r="AE32" i="4"/>
  <c r="AD32" i="4"/>
  <c r="AD33" i="4" s="1"/>
  <c r="AC32" i="4"/>
  <c r="AC5" i="4"/>
  <c r="AE19" i="4"/>
  <c r="AC19" i="4"/>
  <c r="AE18" i="4"/>
  <c r="AD18" i="4"/>
  <c r="AD19" i="4" s="1"/>
  <c r="AC18" i="4"/>
  <c r="AD13" i="4"/>
  <c r="AC13" i="4"/>
  <c r="AE12" i="4"/>
  <c r="AE13" i="4" s="1"/>
  <c r="AD12" i="4"/>
  <c r="AC12" i="4"/>
  <c r="AE7" i="4"/>
  <c r="AE6" i="4"/>
  <c r="AD6" i="4"/>
  <c r="AD7" i="4" s="1"/>
  <c r="AC6" i="4"/>
  <c r="AC7" i="4" s="1"/>
  <c r="AF43" i="4"/>
  <c r="AF37" i="4"/>
  <c r="AF31" i="4"/>
  <c r="AF17" i="4"/>
  <c r="AF11" i="4"/>
  <c r="AF5" i="4"/>
  <c r="AF42" i="4"/>
  <c r="AF41" i="4"/>
  <c r="AF40" i="4"/>
  <c r="AF36" i="4"/>
  <c r="AF35" i="4"/>
  <c r="AF34" i="4"/>
  <c r="AF28" i="4"/>
  <c r="AF16" i="4"/>
  <c r="AF15" i="4"/>
  <c r="AF14" i="4"/>
  <c r="AF10" i="4"/>
  <c r="AF9" i="4"/>
  <c r="AF8" i="4"/>
  <c r="AF30" i="4"/>
  <c r="AF29" i="4"/>
  <c r="D8" i="4"/>
  <c r="AF2" i="4" s="1"/>
  <c r="AF4" i="4" l="1"/>
  <c r="AF3" i="4"/>
  <c r="T50" i="4"/>
  <c r="V49" i="4"/>
  <c r="U49" i="4"/>
  <c r="W48" i="4"/>
  <c r="W49" i="4" s="1"/>
  <c r="V48" i="4"/>
  <c r="U48" i="4"/>
  <c r="L50" i="4"/>
  <c r="N49" i="4"/>
  <c r="M49" i="4"/>
  <c r="O48" i="4"/>
  <c r="O49" i="4" s="1"/>
  <c r="N48" i="4"/>
  <c r="M48" i="4"/>
  <c r="D50" i="4"/>
  <c r="G49" i="4"/>
  <c r="F49" i="4"/>
  <c r="E49" i="4"/>
  <c r="G48" i="4"/>
  <c r="F48" i="4"/>
  <c r="E48" i="4"/>
  <c r="L42" i="4"/>
  <c r="T42" i="4"/>
  <c r="T34" i="4"/>
  <c r="L34" i="4"/>
  <c r="D42" i="4"/>
  <c r="D34" i="4"/>
  <c r="D24" i="4"/>
  <c r="D16" i="4"/>
  <c r="L24" i="4"/>
  <c r="L16" i="4"/>
  <c r="T24" i="4"/>
  <c r="T16" i="4"/>
  <c r="T8" i="4"/>
  <c r="L8" i="4"/>
  <c r="E15" i="4"/>
  <c r="E6" i="4"/>
  <c r="E7" i="4" s="1"/>
  <c r="V41" i="4"/>
  <c r="U41" i="4"/>
  <c r="W40" i="4"/>
  <c r="W41" i="4" s="1"/>
  <c r="V40" i="4"/>
  <c r="U40" i="4"/>
  <c r="V33" i="4"/>
  <c r="U33" i="4"/>
  <c r="W32" i="4"/>
  <c r="W33" i="4" s="1"/>
  <c r="V32" i="4"/>
  <c r="U32" i="4"/>
  <c r="O41" i="4"/>
  <c r="M41" i="4"/>
  <c r="O40" i="4"/>
  <c r="N40" i="4"/>
  <c r="N41" i="4" s="1"/>
  <c r="M40" i="4"/>
  <c r="O33" i="4"/>
  <c r="M33" i="4"/>
  <c r="O32" i="4"/>
  <c r="N32" i="4"/>
  <c r="N33" i="4" s="1"/>
  <c r="M32" i="4"/>
  <c r="F41" i="4"/>
  <c r="G40" i="4"/>
  <c r="G41" i="4" s="1"/>
  <c r="F40" i="4"/>
  <c r="E40" i="4"/>
  <c r="E41" i="4" s="1"/>
  <c r="G32" i="4"/>
  <c r="G33" i="4" s="1"/>
  <c r="F32" i="4"/>
  <c r="F33" i="4" s="1"/>
  <c r="E32" i="4"/>
  <c r="E33" i="4" s="1"/>
  <c r="W23" i="4"/>
  <c r="U23" i="4"/>
  <c r="W22" i="4"/>
  <c r="V22" i="4"/>
  <c r="V23" i="4" s="1"/>
  <c r="U22" i="4"/>
  <c r="V15" i="4"/>
  <c r="U15" i="4"/>
  <c r="W14" i="4"/>
  <c r="W15" i="4" s="1"/>
  <c r="V14" i="4"/>
  <c r="U14" i="4"/>
  <c r="W7" i="4"/>
  <c r="U7" i="4"/>
  <c r="W6" i="4"/>
  <c r="V6" i="4"/>
  <c r="V7" i="4" s="1"/>
  <c r="U6" i="4"/>
  <c r="N23" i="4"/>
  <c r="M23" i="4"/>
  <c r="O22" i="4"/>
  <c r="O23" i="4" s="1"/>
  <c r="N22" i="4"/>
  <c r="M22" i="4"/>
  <c r="O15" i="4"/>
  <c r="M15" i="4"/>
  <c r="O14" i="4"/>
  <c r="N14" i="4"/>
  <c r="N15" i="4" s="1"/>
  <c r="M14" i="4"/>
  <c r="N7" i="4"/>
  <c r="O6" i="4"/>
  <c r="O7" i="4" s="1"/>
  <c r="N6" i="4"/>
  <c r="M6" i="4"/>
  <c r="M7" i="4" s="1"/>
  <c r="G23" i="4"/>
  <c r="G22" i="4"/>
  <c r="F22" i="4"/>
  <c r="F23" i="4" s="1"/>
  <c r="E22" i="4"/>
  <c r="E23" i="4" s="1"/>
  <c r="G15" i="4"/>
  <c r="G14" i="4"/>
  <c r="F14" i="4"/>
  <c r="F15" i="4" s="1"/>
  <c r="E14" i="4"/>
  <c r="G6" i="4"/>
  <c r="G7" i="4" s="1"/>
  <c r="F6" i="4"/>
  <c r="F7" i="4" s="1"/>
  <c r="V32" i="1" l="1"/>
  <c r="X31" i="1"/>
  <c r="W31" i="1"/>
  <c r="Y33" i="1"/>
  <c r="X33" i="1"/>
  <c r="W33" i="1"/>
  <c r="AG31" i="4"/>
  <c r="Y31" i="1"/>
  <c r="V31" i="1"/>
  <c r="AD31" i="4"/>
  <c r="Q29" i="3"/>
  <c r="Q28" i="3"/>
  <c r="Q27" i="3"/>
  <c r="F28" i="3"/>
  <c r="F27" i="3"/>
  <c r="F29" i="3"/>
  <c r="F38" i="3"/>
  <c r="F37" i="3"/>
  <c r="F36" i="3"/>
  <c r="F46" i="3"/>
  <c r="F45" i="3"/>
  <c r="F44" i="3"/>
  <c r="Q46" i="3"/>
  <c r="Q45" i="3"/>
  <c r="Q44" i="3"/>
  <c r="Q38" i="3"/>
  <c r="Q37" i="3"/>
  <c r="Q36" i="3"/>
  <c r="F46" i="2"/>
  <c r="F45" i="2"/>
  <c r="F44" i="2"/>
  <c r="Q46" i="2"/>
  <c r="Q45" i="2"/>
  <c r="Q44" i="2"/>
  <c r="Q29" i="2"/>
  <c r="Q28" i="2"/>
  <c r="Q27" i="2"/>
  <c r="F29" i="2"/>
  <c r="F28" i="2"/>
  <c r="F27" i="2"/>
  <c r="F38" i="2"/>
  <c r="F37" i="2"/>
  <c r="F36" i="2"/>
  <c r="Q29" i="1"/>
  <c r="Q28" i="1"/>
  <c r="Q27" i="1"/>
  <c r="Q38" i="2"/>
  <c r="Q37" i="2"/>
  <c r="Q36" i="2"/>
  <c r="F29" i="1"/>
  <c r="F28" i="1"/>
  <c r="F27" i="1"/>
  <c r="F38" i="1"/>
  <c r="F37" i="1"/>
  <c r="F36" i="1"/>
  <c r="Q38" i="1"/>
  <c r="Q37" i="1"/>
  <c r="Q36" i="1"/>
  <c r="W18" i="1"/>
  <c r="AE43" i="4"/>
  <c r="AD43" i="4"/>
  <c r="AC43" i="4"/>
  <c r="AG43" i="4" s="1"/>
  <c r="AG37" i="4"/>
  <c r="AE37" i="4"/>
  <c r="AD37" i="4"/>
  <c r="AC37" i="4"/>
  <c r="AE31" i="4"/>
  <c r="AC31" i="4"/>
  <c r="AG11" i="4"/>
  <c r="AG17" i="4"/>
  <c r="AE17" i="4"/>
  <c r="AD17" i="4"/>
  <c r="AC17" i="4"/>
  <c r="AG5" i="4"/>
  <c r="AE11" i="4"/>
  <c r="AD11" i="4"/>
  <c r="AC11" i="4"/>
  <c r="AE5" i="4"/>
  <c r="AD5" i="4"/>
  <c r="W20" i="2"/>
  <c r="X12" i="2"/>
  <c r="W12" i="2"/>
  <c r="W48" i="2"/>
  <c r="W47" i="2"/>
  <c r="Y50" i="2"/>
  <c r="X50" i="2"/>
  <c r="W50" i="2"/>
  <c r="Y42" i="2"/>
  <c r="X42" i="2"/>
  <c r="W42" i="2"/>
  <c r="V49" i="2"/>
  <c r="Y49" i="2" s="1"/>
  <c r="V48" i="2"/>
  <c r="Y48" i="2" s="1"/>
  <c r="V41" i="2"/>
  <c r="Y41" i="2" s="1"/>
  <c r="V40" i="2"/>
  <c r="Y40" i="2" s="1"/>
  <c r="Y34" i="2"/>
  <c r="X34" i="2"/>
  <c r="W34" i="2"/>
  <c r="V33" i="2"/>
  <c r="Y33" i="2" s="1"/>
  <c r="V32" i="2"/>
  <c r="Y32" i="2" s="1"/>
  <c r="W49" i="2" l="1"/>
  <c r="X48" i="2"/>
  <c r="X49" i="2"/>
  <c r="W40" i="2"/>
  <c r="W41" i="2"/>
  <c r="X40" i="2"/>
  <c r="X41" i="2"/>
  <c r="W33" i="2"/>
  <c r="X33" i="2"/>
  <c r="W32" i="2"/>
  <c r="X32" i="2"/>
  <c r="Y21" i="2"/>
  <c r="X21" i="2"/>
  <c r="W21" i="2"/>
  <c r="Y13" i="2"/>
  <c r="X13" i="2"/>
  <c r="W13" i="2"/>
  <c r="Y5" i="2"/>
  <c r="X5" i="2"/>
  <c r="W5" i="2"/>
  <c r="E13" i="3"/>
  <c r="F13" i="3"/>
  <c r="Q50" i="3"/>
  <c r="P50" i="3"/>
  <c r="O50" i="3"/>
  <c r="F50" i="3"/>
  <c r="E50" i="3"/>
  <c r="D50" i="3"/>
  <c r="V49" i="3"/>
  <c r="X49" i="3" s="1"/>
  <c r="S49" i="3"/>
  <c r="H49" i="3"/>
  <c r="V48" i="3"/>
  <c r="Y48" i="3" s="1"/>
  <c r="S48" i="3"/>
  <c r="H48" i="3"/>
  <c r="V47" i="3"/>
  <c r="X47" i="3" s="1"/>
  <c r="S47" i="3"/>
  <c r="H47" i="3"/>
  <c r="Q42" i="3"/>
  <c r="P42" i="3"/>
  <c r="O42" i="3"/>
  <c r="F42" i="3"/>
  <c r="E42" i="3"/>
  <c r="D42" i="3"/>
  <c r="V41" i="3"/>
  <c r="Y41" i="3" s="1"/>
  <c r="S41" i="3"/>
  <c r="H41" i="3"/>
  <c r="V40" i="3"/>
  <c r="W40" i="3" s="1"/>
  <c r="S40" i="3"/>
  <c r="H40" i="3"/>
  <c r="V39" i="3"/>
  <c r="Y39" i="3" s="1"/>
  <c r="S39" i="3"/>
  <c r="H39" i="3"/>
  <c r="Q34" i="3"/>
  <c r="P34" i="3"/>
  <c r="O34" i="3"/>
  <c r="F34" i="3"/>
  <c r="E34" i="3"/>
  <c r="D34" i="3"/>
  <c r="Y33" i="3"/>
  <c r="V33" i="3"/>
  <c r="W33" i="3" s="1"/>
  <c r="S33" i="3"/>
  <c r="H33" i="3"/>
  <c r="V32" i="3"/>
  <c r="X32" i="3" s="1"/>
  <c r="S32" i="3"/>
  <c r="H32" i="3"/>
  <c r="V31" i="3"/>
  <c r="X31" i="3" s="1"/>
  <c r="S31" i="3"/>
  <c r="H31" i="3"/>
  <c r="Q21" i="3"/>
  <c r="P21" i="3"/>
  <c r="O21" i="3"/>
  <c r="F21" i="3"/>
  <c r="E21" i="3"/>
  <c r="D21" i="3"/>
  <c r="V20" i="3"/>
  <c r="W20" i="3" s="1"/>
  <c r="S20" i="3"/>
  <c r="H20" i="3"/>
  <c r="V19" i="3"/>
  <c r="Y19" i="3" s="1"/>
  <c r="S19" i="3"/>
  <c r="H19" i="3"/>
  <c r="V18" i="3"/>
  <c r="W18" i="3" s="1"/>
  <c r="S18" i="3"/>
  <c r="H18" i="3"/>
  <c r="Q13" i="3"/>
  <c r="P13" i="3"/>
  <c r="O13" i="3"/>
  <c r="D13" i="3"/>
  <c r="V12" i="3"/>
  <c r="X12" i="3" s="1"/>
  <c r="S12" i="3"/>
  <c r="H12" i="3"/>
  <c r="V11" i="3"/>
  <c r="W11" i="3" s="1"/>
  <c r="S11" i="3"/>
  <c r="H11" i="3"/>
  <c r="V10" i="3"/>
  <c r="X10" i="3" s="1"/>
  <c r="S10" i="3"/>
  <c r="S14" i="3" s="1"/>
  <c r="H10" i="3"/>
  <c r="Q5" i="3"/>
  <c r="P5" i="3"/>
  <c r="O5" i="3"/>
  <c r="F5" i="3"/>
  <c r="E5" i="3"/>
  <c r="D5" i="3"/>
  <c r="V4" i="3"/>
  <c r="Y4" i="3" s="1"/>
  <c r="S4" i="3"/>
  <c r="H4" i="3"/>
  <c r="V3" i="3"/>
  <c r="W3" i="3" s="1"/>
  <c r="S3" i="3"/>
  <c r="H3" i="3"/>
  <c r="V2" i="3"/>
  <c r="Y2" i="3" s="1"/>
  <c r="S2" i="3"/>
  <c r="H2" i="3"/>
  <c r="H6" i="3" s="1"/>
  <c r="H7" i="3" s="1"/>
  <c r="X33" i="3" l="1"/>
  <c r="S51" i="3"/>
  <c r="H51" i="3"/>
  <c r="S42" i="3"/>
  <c r="S44" i="3" s="1"/>
  <c r="H43" i="3"/>
  <c r="S35" i="3"/>
  <c r="S36" i="3" s="1"/>
  <c r="H35" i="3"/>
  <c r="H36" i="3" s="1"/>
  <c r="X34" i="3"/>
  <c r="S22" i="3"/>
  <c r="H22" i="3"/>
  <c r="S5" i="3"/>
  <c r="X48" i="3"/>
  <c r="X50" i="3" s="1"/>
  <c r="W48" i="3"/>
  <c r="W39" i="3"/>
  <c r="Y40" i="3"/>
  <c r="Y42" i="3" s="1"/>
  <c r="W41" i="3"/>
  <c r="Y31" i="3"/>
  <c r="W31" i="3"/>
  <c r="X11" i="3"/>
  <c r="Y11" i="3"/>
  <c r="X3" i="3"/>
  <c r="S6" i="3"/>
  <c r="S7" i="3" s="1"/>
  <c r="X18" i="3"/>
  <c r="X13" i="3"/>
  <c r="Y3" i="3"/>
  <c r="Y5" i="3" s="1"/>
  <c r="Y10" i="3"/>
  <c r="Y12" i="3"/>
  <c r="H13" i="3"/>
  <c r="H15" i="3" s="1"/>
  <c r="S13" i="3"/>
  <c r="S15" i="3" s="1"/>
  <c r="H14" i="3"/>
  <c r="X20" i="3"/>
  <c r="Y32" i="3"/>
  <c r="Y34" i="3" s="1"/>
  <c r="X40" i="3"/>
  <c r="S43" i="3"/>
  <c r="Y47" i="3"/>
  <c r="Y49" i="3"/>
  <c r="H50" i="3"/>
  <c r="H52" i="3" s="1"/>
  <c r="S50" i="3"/>
  <c r="S52" i="3" s="1"/>
  <c r="W4" i="3"/>
  <c r="Y18" i="3"/>
  <c r="W19" i="3"/>
  <c r="W21" i="3" s="1"/>
  <c r="Y20" i="3"/>
  <c r="H21" i="3"/>
  <c r="H23" i="3" s="1"/>
  <c r="S21" i="3"/>
  <c r="S23" i="3" s="1"/>
  <c r="X2" i="3"/>
  <c r="W10" i="3"/>
  <c r="W12" i="3"/>
  <c r="X19" i="3"/>
  <c r="W32" i="3"/>
  <c r="H34" i="3"/>
  <c r="S34" i="3"/>
  <c r="X39" i="3"/>
  <c r="X41" i="3"/>
  <c r="W47" i="3"/>
  <c r="W49" i="3"/>
  <c r="W2" i="3"/>
  <c r="X4" i="3"/>
  <c r="H5" i="3"/>
  <c r="H42" i="3"/>
  <c r="H44" i="3" s="1"/>
  <c r="S12" i="2"/>
  <c r="V20" i="2"/>
  <c r="Y20" i="2" s="1"/>
  <c r="V19" i="2"/>
  <c r="Y19" i="2" s="1"/>
  <c r="V18" i="2"/>
  <c r="X18" i="2"/>
  <c r="X3" i="2"/>
  <c r="V12" i="2"/>
  <c r="Y12" i="2" s="1"/>
  <c r="V11" i="2"/>
  <c r="Y11" i="2" s="1"/>
  <c r="V4" i="2"/>
  <c r="Y4" i="2" s="1"/>
  <c r="V3" i="2"/>
  <c r="Y3" i="2" s="1"/>
  <c r="W5" i="3" l="1"/>
  <c r="W34" i="3"/>
  <c r="W42" i="3"/>
  <c r="X21" i="3"/>
  <c r="Y21" i="3"/>
  <c r="X5" i="3"/>
  <c r="X42" i="3"/>
  <c r="Y50" i="3"/>
  <c r="W50" i="3"/>
  <c r="W13" i="3"/>
  <c r="Y13" i="3"/>
  <c r="X4" i="2"/>
  <c r="X19" i="2"/>
  <c r="X20" i="2"/>
  <c r="W19" i="2"/>
  <c r="W11" i="2"/>
  <c r="X11" i="2"/>
  <c r="W4" i="2"/>
  <c r="W3" i="2"/>
  <c r="F31" i="2"/>
  <c r="F18" i="2" l="1"/>
  <c r="F34" i="2"/>
  <c r="Y50" i="1"/>
  <c r="X50" i="1"/>
  <c r="W50" i="1"/>
  <c r="Y42" i="1"/>
  <c r="X42" i="1"/>
  <c r="W42" i="1"/>
  <c r="V49" i="1"/>
  <c r="Y49" i="1" s="1"/>
  <c r="V48" i="1"/>
  <c r="Y48" i="1" s="1"/>
  <c r="V41" i="1"/>
  <c r="Y41" i="1" s="1"/>
  <c r="V40" i="1"/>
  <c r="Y40" i="1" s="1"/>
  <c r="V33" i="1"/>
  <c r="Y21" i="1"/>
  <c r="X21" i="1"/>
  <c r="W21" i="1"/>
  <c r="Y13" i="1"/>
  <c r="X13" i="1"/>
  <c r="W13" i="1"/>
  <c r="W5" i="1"/>
  <c r="Y5" i="1"/>
  <c r="X5" i="1"/>
  <c r="V20" i="1"/>
  <c r="Y20" i="1" s="1"/>
  <c r="V19" i="1"/>
  <c r="Y19" i="1" s="1"/>
  <c r="Y12" i="1"/>
  <c r="V12" i="1"/>
  <c r="X12" i="1" s="1"/>
  <c r="Y11" i="1"/>
  <c r="V11" i="1"/>
  <c r="X11" i="1" s="1"/>
  <c r="V3" i="1"/>
  <c r="V4" i="1"/>
  <c r="Y4" i="1" s="1"/>
  <c r="Y3" i="1"/>
  <c r="W2" i="1"/>
  <c r="Q50" i="2"/>
  <c r="P50" i="2"/>
  <c r="O50" i="2"/>
  <c r="F50" i="2"/>
  <c r="E50" i="2"/>
  <c r="D50" i="2"/>
  <c r="S49" i="2"/>
  <c r="H49" i="2"/>
  <c r="S48" i="2"/>
  <c r="H48" i="2"/>
  <c r="V47" i="2"/>
  <c r="Y47" i="2" s="1"/>
  <c r="S47" i="2"/>
  <c r="H47" i="2"/>
  <c r="Q42" i="2"/>
  <c r="P42" i="2"/>
  <c r="O42" i="2"/>
  <c r="F42" i="2"/>
  <c r="E42" i="2"/>
  <c r="D42" i="2"/>
  <c r="S41" i="2"/>
  <c r="H41" i="2"/>
  <c r="S40" i="2"/>
  <c r="H40" i="2"/>
  <c r="V39" i="2"/>
  <c r="Y39" i="2" s="1"/>
  <c r="S39" i="2"/>
  <c r="H39" i="2"/>
  <c r="Q34" i="2"/>
  <c r="P34" i="2"/>
  <c r="O34" i="2"/>
  <c r="E34" i="2"/>
  <c r="D34" i="2"/>
  <c r="S33" i="2"/>
  <c r="H33" i="2"/>
  <c r="S32" i="2"/>
  <c r="H32" i="2"/>
  <c r="V31" i="2"/>
  <c r="S31" i="2"/>
  <c r="H31" i="2"/>
  <c r="Q21" i="2"/>
  <c r="P21" i="2"/>
  <c r="O21" i="2"/>
  <c r="F21" i="2"/>
  <c r="E21" i="2"/>
  <c r="D21" i="2"/>
  <c r="S20" i="2"/>
  <c r="H20" i="2"/>
  <c r="S19" i="2"/>
  <c r="H19" i="2"/>
  <c r="Y18" i="2"/>
  <c r="S18" i="2"/>
  <c r="H18" i="2"/>
  <c r="H22" i="2" s="1"/>
  <c r="Q13" i="2"/>
  <c r="P13" i="2"/>
  <c r="O13" i="2"/>
  <c r="F13" i="2"/>
  <c r="E13" i="2"/>
  <c r="D13" i="2"/>
  <c r="H12" i="2"/>
  <c r="S11" i="2"/>
  <c r="H11" i="2"/>
  <c r="V10" i="2"/>
  <c r="Y10" i="2" s="1"/>
  <c r="S10" i="2"/>
  <c r="H10" i="2"/>
  <c r="Q5" i="2"/>
  <c r="P5" i="2"/>
  <c r="O5" i="2"/>
  <c r="F5" i="2"/>
  <c r="E5" i="2"/>
  <c r="D5" i="2"/>
  <c r="S4" i="2"/>
  <c r="H4" i="2"/>
  <c r="S3" i="2"/>
  <c r="H3" i="2"/>
  <c r="V2" i="2"/>
  <c r="W2" i="2" s="1"/>
  <c r="S2" i="2"/>
  <c r="H2" i="2"/>
  <c r="X32" i="1" l="1"/>
  <c r="X34" i="1" s="1"/>
  <c r="W32" i="1"/>
  <c r="Y32" i="1"/>
  <c r="Y34" i="1" s="1"/>
  <c r="S13" i="2"/>
  <c r="S15" i="2" s="1"/>
  <c r="S50" i="2"/>
  <c r="S52" i="2" s="1"/>
  <c r="H50" i="2"/>
  <c r="S43" i="2"/>
  <c r="H43" i="2"/>
  <c r="S34" i="2"/>
  <c r="H34" i="2"/>
  <c r="S22" i="2"/>
  <c r="H13" i="2"/>
  <c r="H15" i="2" s="1"/>
  <c r="S6" i="2"/>
  <c r="S7" i="2" s="1"/>
  <c r="H5" i="2"/>
  <c r="Y31" i="2"/>
  <c r="H35" i="2"/>
  <c r="H36" i="2" s="1"/>
  <c r="W49" i="1"/>
  <c r="X48" i="1"/>
  <c r="X49" i="1"/>
  <c r="W48" i="1"/>
  <c r="W40" i="1"/>
  <c r="W41" i="1"/>
  <c r="X40" i="1"/>
  <c r="X41" i="1"/>
  <c r="W19" i="1"/>
  <c r="X19" i="1"/>
  <c r="X20" i="1"/>
  <c r="W20" i="1"/>
  <c r="W11" i="1"/>
  <c r="W12" i="1"/>
  <c r="W3" i="1"/>
  <c r="W4" i="1"/>
  <c r="X4" i="1"/>
  <c r="X3" i="1"/>
  <c r="S35" i="2"/>
  <c r="S36" i="2" s="1"/>
  <c r="H51" i="2"/>
  <c r="W39" i="2"/>
  <c r="X39" i="2"/>
  <c r="W18" i="2"/>
  <c r="X2" i="2"/>
  <c r="Y2" i="2"/>
  <c r="H52" i="2"/>
  <c r="W10" i="2"/>
  <c r="S14" i="2"/>
  <c r="H21" i="2"/>
  <c r="H23" i="2" s="1"/>
  <c r="S21" i="2"/>
  <c r="S23" i="2" s="1"/>
  <c r="W31" i="2"/>
  <c r="H42" i="2"/>
  <c r="H44" i="2" s="1"/>
  <c r="S42" i="2"/>
  <c r="S44" i="2" s="1"/>
  <c r="S51" i="2"/>
  <c r="H14" i="2"/>
  <c r="S5" i="2"/>
  <c r="H6" i="2"/>
  <c r="H7" i="2" s="1"/>
  <c r="X10" i="2"/>
  <c r="X31" i="2"/>
  <c r="X47" i="2"/>
  <c r="S19" i="1"/>
  <c r="S40" i="1"/>
  <c r="S39" i="1"/>
  <c r="W34" i="1" l="1"/>
  <c r="W39" i="1"/>
  <c r="V39" i="1"/>
  <c r="X39" i="1"/>
  <c r="V47" i="1" l="1"/>
  <c r="Y47" i="1" s="1"/>
  <c r="Y39" i="1"/>
  <c r="V18" i="1"/>
  <c r="Y18" i="1" s="1"/>
  <c r="V10" i="1"/>
  <c r="Y10" i="1" s="1"/>
  <c r="Y2" i="1"/>
  <c r="X2" i="1"/>
  <c r="X47" i="1" l="1"/>
  <c r="W47" i="1"/>
  <c r="X18" i="1"/>
  <c r="W10" i="1"/>
  <c r="X10" i="1"/>
  <c r="Q50" i="1" l="1"/>
  <c r="P50" i="1"/>
  <c r="O50" i="1"/>
  <c r="F50" i="1"/>
  <c r="E50" i="1"/>
  <c r="D50" i="1"/>
  <c r="S49" i="1"/>
  <c r="H49" i="1"/>
  <c r="S48" i="1"/>
  <c r="H48" i="1"/>
  <c r="S47" i="1"/>
  <c r="S50" i="1" s="1"/>
  <c r="H47" i="1"/>
  <c r="Q42" i="1"/>
  <c r="P42" i="1"/>
  <c r="O42" i="1"/>
  <c r="F42" i="1"/>
  <c r="E42" i="1"/>
  <c r="D42" i="1"/>
  <c r="S41" i="1"/>
  <c r="S43" i="1" s="1"/>
  <c r="H41" i="1"/>
  <c r="H40" i="1"/>
  <c r="H39" i="1"/>
  <c r="Q34" i="1"/>
  <c r="P34" i="1"/>
  <c r="O34" i="1"/>
  <c r="F34" i="1"/>
  <c r="E34" i="1"/>
  <c r="D34" i="1"/>
  <c r="S33" i="1"/>
  <c r="H33" i="1"/>
  <c r="S32" i="1"/>
  <c r="S35" i="1" s="1"/>
  <c r="S36" i="1" s="1"/>
  <c r="H32" i="1"/>
  <c r="H35" i="1" s="1"/>
  <c r="H36" i="1" s="1"/>
  <c r="S31" i="1"/>
  <c r="H31" i="1"/>
  <c r="S52" i="1" l="1"/>
  <c r="H50" i="1"/>
  <c r="H52" i="1" s="1"/>
  <c r="H43" i="1"/>
  <c r="S34" i="1"/>
  <c r="H34" i="1"/>
  <c r="H51" i="1"/>
  <c r="S51" i="1"/>
  <c r="H42" i="1"/>
  <c r="H44" i="1" s="1"/>
  <c r="S42" i="1"/>
  <c r="S44" i="1" s="1"/>
  <c r="Q21" i="1"/>
  <c r="P21" i="1"/>
  <c r="O21" i="1"/>
  <c r="S20" i="1"/>
  <c r="S18" i="1"/>
  <c r="S22" i="1" s="1"/>
  <c r="Q13" i="1"/>
  <c r="P13" i="1"/>
  <c r="O13" i="1"/>
  <c r="S12" i="1"/>
  <c r="S11" i="1"/>
  <c r="S10" i="1"/>
  <c r="Q5" i="1"/>
  <c r="P5" i="1"/>
  <c r="O5" i="1"/>
  <c r="S4" i="1"/>
  <c r="S3" i="1"/>
  <c r="S2" i="1"/>
  <c r="H20" i="1"/>
  <c r="H19" i="1"/>
  <c r="H18" i="1"/>
  <c r="H12" i="1"/>
  <c r="H11" i="1"/>
  <c r="H10" i="1"/>
  <c r="H4" i="1"/>
  <c r="H3" i="1"/>
  <c r="H2" i="1"/>
  <c r="F21" i="1"/>
  <c r="E21" i="1"/>
  <c r="D21" i="1"/>
  <c r="F13" i="1"/>
  <c r="E13" i="1"/>
  <c r="D13" i="1"/>
  <c r="F5" i="1"/>
  <c r="E5" i="1"/>
  <c r="D5" i="1"/>
  <c r="S5" i="1" l="1"/>
  <c r="H6" i="1"/>
  <c r="H7" i="1" s="1"/>
  <c r="H22" i="1"/>
  <c r="S13" i="1"/>
  <c r="S15" i="1" s="1"/>
  <c r="S14" i="1"/>
  <c r="S6" i="1"/>
  <c r="S7" i="1" s="1"/>
  <c r="S21" i="1"/>
  <c r="S23" i="1" s="1"/>
  <c r="H21" i="1"/>
  <c r="H23" i="1" s="1"/>
  <c r="H14" i="1"/>
  <c r="H5" i="1"/>
  <c r="H13" i="1"/>
  <c r="H15" i="1" s="1"/>
</calcChain>
</file>

<file path=xl/sharedStrings.xml><?xml version="1.0" encoding="utf-8"?>
<sst xmlns="http://schemas.openxmlformats.org/spreadsheetml/2006/main" count="574" uniqueCount="42">
  <si>
    <t>GFP+</t>
    <phoneticPr fontId="2"/>
  </si>
  <si>
    <t>L2/3</t>
    <phoneticPr fontId="2"/>
  </si>
  <si>
    <t>1st</t>
    <phoneticPr fontId="2"/>
  </si>
  <si>
    <t>2nd</t>
    <phoneticPr fontId="2"/>
  </si>
  <si>
    <t>3rd</t>
    <phoneticPr fontId="2"/>
  </si>
  <si>
    <t>SUM</t>
    <phoneticPr fontId="2"/>
  </si>
  <si>
    <t>Ave.</t>
    <phoneticPr fontId="2"/>
  </si>
  <si>
    <t>SD</t>
    <phoneticPr fontId="2"/>
  </si>
  <si>
    <t>SEM</t>
    <phoneticPr fontId="2"/>
  </si>
  <si>
    <t>L5</t>
    <phoneticPr fontId="2"/>
  </si>
  <si>
    <t>L6</t>
    <phoneticPr fontId="2"/>
  </si>
  <si>
    <t>%TOM+/GFP+</t>
    <phoneticPr fontId="2"/>
  </si>
  <si>
    <t>line233</t>
    <phoneticPr fontId="2"/>
  </si>
  <si>
    <t>%GFP+/TOM+</t>
    <phoneticPr fontId="2"/>
  </si>
  <si>
    <t>P15</t>
    <phoneticPr fontId="2"/>
  </si>
  <si>
    <t>4R1</t>
    <phoneticPr fontId="2"/>
  </si>
  <si>
    <t>NeuN+</t>
    <phoneticPr fontId="2"/>
  </si>
  <si>
    <t>NeuN+,GFP+</t>
    <phoneticPr fontId="2"/>
  </si>
  <si>
    <t>NeuN+,GFP-</t>
    <phoneticPr fontId="2"/>
  </si>
  <si>
    <t>GFP+,NeuN+</t>
    <phoneticPr fontId="2"/>
  </si>
  <si>
    <t>GFP+,NeuN-</t>
    <phoneticPr fontId="2"/>
  </si>
  <si>
    <t>Ctx M1</t>
    <phoneticPr fontId="2"/>
  </si>
  <si>
    <t>Ctx S1</t>
    <phoneticPr fontId="2"/>
  </si>
  <si>
    <t>Total cell Num</t>
    <phoneticPr fontId="2"/>
  </si>
  <si>
    <t>% GFP+</t>
    <phoneticPr fontId="2"/>
  </si>
  <si>
    <t>%GFP+,NeuN+</t>
    <phoneticPr fontId="2"/>
  </si>
  <si>
    <t>%NeuN+/GFP+</t>
    <phoneticPr fontId="2"/>
  </si>
  <si>
    <t>%GFP+/NeuN+</t>
    <phoneticPr fontId="2"/>
  </si>
  <si>
    <t>6R</t>
    <phoneticPr fontId="2"/>
  </si>
  <si>
    <t>246R</t>
    <phoneticPr fontId="2"/>
  </si>
  <si>
    <t>Total cell Num</t>
  </si>
  <si>
    <t>% GFP+</t>
  </si>
  <si>
    <t>%GFP+,NeuN+</t>
  </si>
  <si>
    <t>NeuN+</t>
  </si>
  <si>
    <t>Ave.</t>
  </si>
  <si>
    <t>6R</t>
  </si>
  <si>
    <t>4R1</t>
  </si>
  <si>
    <t>246R</t>
  </si>
  <si>
    <t>L2</t>
    <phoneticPr fontId="2"/>
  </si>
  <si>
    <t>S1</t>
    <phoneticPr fontId="2"/>
  </si>
  <si>
    <t>M1</t>
    <phoneticPr fontId="2"/>
  </si>
  <si>
    <t>Cell Num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</si>
</sst>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.000"/>
    <numFmt numFmtId="178" formatCode="0.0"/>
    <numFmt numFmtId="179" formatCode="0_ "/>
  </numFmts>
  <fonts count="5">
    <font>
      <sz val="12"/>
      <color theme="1"/>
      <name val="游ゴシック"/>
      <family val="2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rgb="FF00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1" fontId="0" fillId="0" borderId="0" xfId="0" applyNumberFormat="1">
      <alignment vertical="center"/>
    </xf>
    <xf numFmtId="2" fontId="0" fillId="0" borderId="0" xfId="0" applyNumberForma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178" fontId="0" fillId="0" borderId="0" xfId="0" applyNumberFormat="1">
      <alignment vertical="center"/>
    </xf>
    <xf numFmtId="178" fontId="1" fillId="0" borderId="0" xfId="0" applyNumberFormat="1" applyFont="1">
      <alignment vertical="center"/>
    </xf>
    <xf numFmtId="0" fontId="3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2" fontId="4" fillId="0" borderId="0" xfId="0" applyNumberFormat="1" applyFont="1">
      <alignment vertical="center"/>
    </xf>
    <xf numFmtId="176" fontId="4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Total!$C$54:$C$56</c:f>
              <c:strCache>
                <c:ptCount val="3"/>
                <c:pt idx="0">
                  <c:v>L2/3</c:v>
                </c:pt>
                <c:pt idx="1">
                  <c:v>L5</c:v>
                </c:pt>
                <c:pt idx="2">
                  <c:v>L6</c:v>
                </c:pt>
              </c:strCache>
            </c:strRef>
          </c:cat>
          <c:val>
            <c:numRef>
              <c:f>Total!$D$54:$D$56</c:f>
              <c:numCache>
                <c:formatCode>0.0</c:formatCode>
                <c:ptCount val="3"/>
                <c:pt idx="0">
                  <c:v>6.8075606285756871</c:v>
                </c:pt>
                <c:pt idx="1">
                  <c:v>8.390424417160034</c:v>
                </c:pt>
                <c:pt idx="2">
                  <c:v>6.5003303313946885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38-054D-A884-1DD17B7345A9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Total!$C$54:$C$56</c:f>
              <c:strCache>
                <c:ptCount val="3"/>
                <c:pt idx="0">
                  <c:v>L2/3</c:v>
                </c:pt>
                <c:pt idx="1">
                  <c:v>L5</c:v>
                </c:pt>
                <c:pt idx="2">
                  <c:v>L6</c:v>
                </c:pt>
              </c:strCache>
            </c:strRef>
          </c:cat>
          <c:val>
            <c:numRef>
              <c:f>Total!$E$54:$E$56</c:f>
              <c:numCache>
                <c:formatCode>0.0</c:formatCode>
                <c:ptCount val="3"/>
                <c:pt idx="0">
                  <c:v>23.331359239630913</c:v>
                </c:pt>
                <c:pt idx="1">
                  <c:v>23.779665573670751</c:v>
                </c:pt>
                <c:pt idx="2">
                  <c:v>15.232350861586008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38-054D-A884-1DD17B7345A9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Total!$C$54:$C$56</c:f>
              <c:strCache>
                <c:ptCount val="3"/>
                <c:pt idx="0">
                  <c:v>L2/3</c:v>
                </c:pt>
                <c:pt idx="1">
                  <c:v>L5</c:v>
                </c:pt>
                <c:pt idx="2">
                  <c:v>L6</c:v>
                </c:pt>
              </c:strCache>
            </c:strRef>
          </c:cat>
          <c:val>
            <c:numRef>
              <c:f>Total!$F$54:$F$56</c:f>
              <c:numCache>
                <c:formatCode>0.0</c:formatCode>
                <c:ptCount val="3"/>
                <c:pt idx="0">
                  <c:v>70.244221894245513</c:v>
                </c:pt>
                <c:pt idx="1">
                  <c:v>67.673120566665489</c:v>
                </c:pt>
                <c:pt idx="2">
                  <c:v>78.267318807019294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38-054D-A884-1DD17B734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1"/>
        <c:overlap val="100"/>
        <c:axId val="760391103"/>
        <c:axId val="760392831"/>
      </c:barChart>
      <c:catAx>
        <c:axId val="76039110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60392831"/>
        <c:crosses val="autoZero"/>
        <c:auto val="1"/>
        <c:lblAlgn val="ctr"/>
        <c:lblOffset val="100"/>
        <c:noMultiLvlLbl val="0"/>
      </c:catAx>
      <c:valAx>
        <c:axId val="760392831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60391103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Total!$C$54:$C$56</c:f>
              <c:strCache>
                <c:ptCount val="3"/>
                <c:pt idx="0">
                  <c:v>L2/3</c:v>
                </c:pt>
                <c:pt idx="1">
                  <c:v>L5</c:v>
                </c:pt>
                <c:pt idx="2">
                  <c:v>L6</c:v>
                </c:pt>
              </c:strCache>
            </c:strRef>
          </c:cat>
          <c:val>
            <c:numRef>
              <c:f>Total!$L$54:$L$56</c:f>
              <c:numCache>
                <c:formatCode>0.0</c:formatCode>
                <c:ptCount val="3"/>
                <c:pt idx="0">
                  <c:v>6.7258561068221132</c:v>
                </c:pt>
                <c:pt idx="1">
                  <c:v>10.238196011912626</c:v>
                </c:pt>
                <c:pt idx="2">
                  <c:v>5.8951951243925009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38-054D-A884-1DD17B7345A9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Total!$C$54:$C$56</c:f>
              <c:strCache>
                <c:ptCount val="3"/>
                <c:pt idx="0">
                  <c:v>L2/3</c:v>
                </c:pt>
                <c:pt idx="1">
                  <c:v>L5</c:v>
                </c:pt>
                <c:pt idx="2">
                  <c:v>L6</c:v>
                </c:pt>
              </c:strCache>
            </c:strRef>
          </c:cat>
          <c:val>
            <c:numRef>
              <c:f>Total!$M$54:$M$56</c:f>
              <c:numCache>
                <c:formatCode>0.0</c:formatCode>
                <c:ptCount val="3"/>
                <c:pt idx="0">
                  <c:v>21.271966950475498</c:v>
                </c:pt>
                <c:pt idx="1">
                  <c:v>22.638893184878867</c:v>
                </c:pt>
                <c:pt idx="2">
                  <c:v>11.683160179432265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38-054D-A884-1DD17B7345A9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Total!$C$54:$C$56</c:f>
              <c:strCache>
                <c:ptCount val="3"/>
                <c:pt idx="0">
                  <c:v>L2/3</c:v>
                </c:pt>
                <c:pt idx="1">
                  <c:v>L5</c:v>
                </c:pt>
                <c:pt idx="2">
                  <c:v>L6</c:v>
                </c:pt>
              </c:strCache>
            </c:strRef>
          </c:cat>
          <c:val>
            <c:numRef>
              <c:f>Total!$N$54:$N$56</c:f>
              <c:numCache>
                <c:formatCode>0.0</c:formatCode>
                <c:ptCount val="3"/>
                <c:pt idx="0">
                  <c:v>72.002176942702391</c:v>
                </c:pt>
                <c:pt idx="1">
                  <c:v>67.122910803208512</c:v>
                </c:pt>
                <c:pt idx="2">
                  <c:v>82.421644696175235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38-054D-A884-1DD17B734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1"/>
        <c:overlap val="100"/>
        <c:axId val="760391103"/>
        <c:axId val="760392831"/>
      </c:barChart>
      <c:catAx>
        <c:axId val="76039110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60392831"/>
        <c:crosses val="autoZero"/>
        <c:auto val="1"/>
        <c:lblAlgn val="ctr"/>
        <c:lblOffset val="100"/>
        <c:noMultiLvlLbl val="0"/>
      </c:catAx>
      <c:valAx>
        <c:axId val="760392831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60391103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920750</xdr:colOff>
      <xdr:row>59</xdr:row>
      <xdr:rowOff>190500</xdr:rowOff>
    </xdr:from>
    <xdr:to>
      <xdr:col>5</xdr:col>
      <xdr:colOff>1098550</xdr:colOff>
      <xdr:row>70</xdr:row>
      <xdr:rowOff>139700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F8DB6A7-605A-E24C-965A-8F0E03BE9A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641350</xdr:colOff>
      <xdr:row>59</xdr:row>
      <xdr:rowOff>190500</xdr:rowOff>
    </xdr:from>
    <xdr:to>
      <xdr:col>13</xdr:col>
      <xdr:colOff>1060450</xdr:colOff>
      <xdr:row>70</xdr:row>
      <xdr:rowOff>139700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C19D5B31-59C4-444C-A8E9-474F231D2D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612E7-1879-F748-A1B3-8C9C1EEF7582}">
  <dimension ref="A1:AA52"/>
  <sheetViews>
    <sheetView topLeftCell="A19" workbookViewId="0">
      <selection activeCell="AA34" sqref="AA34"/>
    </sheetView>
  </sheetViews>
  <sheetFormatPr baseColWidth="10" defaultRowHeight="20"/>
  <cols>
    <col min="1" max="1" width="25.28515625" customWidth="1"/>
    <col min="5" max="5" width="12.140625" customWidth="1"/>
    <col min="6" max="6" width="14" customWidth="1"/>
    <col min="8" max="8" width="14.42578125" customWidth="1"/>
    <col min="9" max="9" width="9.28515625" customWidth="1"/>
    <col min="10" max="10" width="6.28515625" customWidth="1"/>
    <col min="11" max="11" width="8.7109375" customWidth="1"/>
    <col min="16" max="16" width="12.140625" customWidth="1"/>
    <col min="17" max="17" width="12.28515625" customWidth="1"/>
    <col min="19" max="19" width="13.28515625" customWidth="1"/>
    <col min="20" max="20" width="13.42578125" customWidth="1"/>
    <col min="22" max="22" width="16" customWidth="1"/>
    <col min="24" max="24" width="14.42578125" customWidth="1"/>
    <col min="25" max="25" width="11.7109375" customWidth="1"/>
  </cols>
  <sheetData>
    <row r="1" spans="1:25" s="11" customFormat="1">
      <c r="A1" s="11" t="s">
        <v>14</v>
      </c>
      <c r="B1" s="12" t="s">
        <v>21</v>
      </c>
      <c r="D1" s="11" t="s">
        <v>16</v>
      </c>
      <c r="E1" s="11" t="s">
        <v>17</v>
      </c>
      <c r="F1" s="11" t="s">
        <v>18</v>
      </c>
      <c r="H1" s="11" t="s">
        <v>27</v>
      </c>
      <c r="M1" s="12" t="s">
        <v>21</v>
      </c>
      <c r="O1" s="11" t="s">
        <v>0</v>
      </c>
      <c r="P1" s="11" t="s">
        <v>19</v>
      </c>
      <c r="Q1" s="11" t="s">
        <v>20</v>
      </c>
      <c r="S1" s="11" t="s">
        <v>26</v>
      </c>
      <c r="V1" s="11" t="s">
        <v>23</v>
      </c>
      <c r="W1" s="11" t="s">
        <v>24</v>
      </c>
      <c r="X1" s="11" t="s">
        <v>25</v>
      </c>
      <c r="Y1" s="11" t="s">
        <v>16</v>
      </c>
    </row>
    <row r="2" spans="1:25">
      <c r="A2" t="s">
        <v>12</v>
      </c>
      <c r="B2" t="s">
        <v>1</v>
      </c>
      <c r="C2" t="s">
        <v>2</v>
      </c>
      <c r="D2">
        <v>228</v>
      </c>
      <c r="E2">
        <v>64</v>
      </c>
      <c r="F2">
        <v>164</v>
      </c>
      <c r="G2" s="1"/>
      <c r="H2" s="2">
        <f>(E2/D2)*100</f>
        <v>28.07017543859649</v>
      </c>
      <c r="I2" s="2"/>
      <c r="J2" s="2"/>
      <c r="K2" s="3"/>
      <c r="M2" t="s">
        <v>1</v>
      </c>
      <c r="N2" t="s">
        <v>2</v>
      </c>
      <c r="O2">
        <v>83</v>
      </c>
      <c r="P2">
        <v>64</v>
      </c>
      <c r="Q2">
        <v>19</v>
      </c>
      <c r="R2" s="1"/>
      <c r="S2" s="2">
        <f>(P2/O2)*100</f>
        <v>77.108433734939766</v>
      </c>
      <c r="V2">
        <f>D2+Q2</f>
        <v>247</v>
      </c>
      <c r="W2" s="7">
        <f>(Q2/V2)*100</f>
        <v>7.6923076923076925</v>
      </c>
      <c r="X2" s="7">
        <f>(E2/V2)*100</f>
        <v>25.910931174089068</v>
      </c>
      <c r="Y2" s="7">
        <f>(F2/V2)*100</f>
        <v>66.396761133603249</v>
      </c>
    </row>
    <row r="3" spans="1:25">
      <c r="A3" s="5" t="s">
        <v>15</v>
      </c>
      <c r="C3" t="s">
        <v>3</v>
      </c>
      <c r="D3">
        <v>243</v>
      </c>
      <c r="E3">
        <v>68</v>
      </c>
      <c r="F3">
        <v>175</v>
      </c>
      <c r="G3" s="1"/>
      <c r="H3" s="2">
        <f>(E3/D3)*100</f>
        <v>27.983539094650205</v>
      </c>
      <c r="I3" s="2"/>
      <c r="J3" s="2"/>
      <c r="K3" s="3"/>
      <c r="N3" t="s">
        <v>3</v>
      </c>
      <c r="O3">
        <v>90</v>
      </c>
      <c r="P3">
        <v>68</v>
      </c>
      <c r="Q3">
        <v>22</v>
      </c>
      <c r="R3" s="1"/>
      <c r="S3" s="2">
        <f>(P3/O3)*100</f>
        <v>75.555555555555557</v>
      </c>
      <c r="V3">
        <f>D3+Q3</f>
        <v>265</v>
      </c>
      <c r="W3" s="7">
        <f t="shared" ref="W3:W4" si="0">(Q3/V3)*100</f>
        <v>8.3018867924528301</v>
      </c>
      <c r="X3" s="7">
        <f t="shared" ref="X3:X4" si="1">(E3/V3)*100</f>
        <v>25.660377358490567</v>
      </c>
      <c r="Y3" s="7">
        <f t="shared" ref="Y3:Y4" si="2">(F3/V3)*100</f>
        <v>66.037735849056602</v>
      </c>
    </row>
    <row r="4" spans="1:25">
      <c r="C4" t="s">
        <v>4</v>
      </c>
      <c r="D4">
        <v>242</v>
      </c>
      <c r="E4">
        <v>53</v>
      </c>
      <c r="F4">
        <v>198</v>
      </c>
      <c r="G4" s="1"/>
      <c r="H4" s="2">
        <f>(E4/D4)*100</f>
        <v>21.900826446280991</v>
      </c>
      <c r="I4" s="2"/>
      <c r="J4" s="2"/>
      <c r="K4" s="3"/>
      <c r="N4" t="s">
        <v>4</v>
      </c>
      <c r="O4">
        <v>72</v>
      </c>
      <c r="P4">
        <v>53</v>
      </c>
      <c r="Q4">
        <v>19</v>
      </c>
      <c r="R4" s="1"/>
      <c r="S4" s="2">
        <f>(P4/O4)*100</f>
        <v>73.611111111111114</v>
      </c>
      <c r="V4">
        <f t="shared" ref="V4" si="3">D4+Q4</f>
        <v>261</v>
      </c>
      <c r="W4" s="7">
        <f t="shared" si="0"/>
        <v>7.2796934865900385</v>
      </c>
      <c r="X4" s="7">
        <f t="shared" si="1"/>
        <v>20.306513409961685</v>
      </c>
      <c r="Y4" s="7">
        <f t="shared" si="2"/>
        <v>75.862068965517238</v>
      </c>
    </row>
    <row r="5" spans="1:25" s="11" customFormat="1">
      <c r="C5" s="11" t="s">
        <v>5</v>
      </c>
      <c r="D5" s="11">
        <f>SUM(D2:D4)</f>
        <v>713</v>
      </c>
      <c r="E5" s="11">
        <f t="shared" ref="E5:F5" si="4">SUM(E2:E4)</f>
        <v>185</v>
      </c>
      <c r="F5" s="11">
        <f t="shared" si="4"/>
        <v>537</v>
      </c>
      <c r="G5" s="11" t="s">
        <v>6</v>
      </c>
      <c r="H5" s="13">
        <f>AVERAGE(H2:H4)</f>
        <v>25.984846993175893</v>
      </c>
      <c r="I5" s="13"/>
      <c r="J5" s="13"/>
      <c r="K5" s="14"/>
      <c r="N5" s="11" t="s">
        <v>5</v>
      </c>
      <c r="O5" s="11">
        <f>SUM(O2:O4)</f>
        <v>245</v>
      </c>
      <c r="P5" s="11">
        <f t="shared" ref="P5:Q5" si="5">SUM(P2:P4)</f>
        <v>185</v>
      </c>
      <c r="Q5" s="11">
        <f t="shared" si="5"/>
        <v>60</v>
      </c>
      <c r="R5" s="11" t="s">
        <v>6</v>
      </c>
      <c r="S5" s="13">
        <f>AVERAGE(S2:S4)</f>
        <v>75.425033467202141</v>
      </c>
      <c r="V5" s="11" t="s">
        <v>6</v>
      </c>
      <c r="W5" s="13">
        <f>AVERAGE(W2:W4)</f>
        <v>7.7579626571168534</v>
      </c>
      <c r="X5" s="13">
        <f>AVERAGE(X2:X4)</f>
        <v>23.959273980847104</v>
      </c>
      <c r="Y5" s="13">
        <f>AVERAGE(Y2:Y4)</f>
        <v>69.432188649392359</v>
      </c>
    </row>
    <row r="6" spans="1:25">
      <c r="G6" t="s">
        <v>7</v>
      </c>
      <c r="H6" s="4">
        <f>STDEV(H2:H4)</f>
        <v>3.5371308054153179</v>
      </c>
      <c r="I6" s="4"/>
      <c r="J6" s="4"/>
      <c r="K6" s="4"/>
      <c r="R6" t="s">
        <v>7</v>
      </c>
      <c r="S6" s="4">
        <f>STDEV(S2:S4)</f>
        <v>1.7523108729466448</v>
      </c>
    </row>
    <row r="7" spans="1:25">
      <c r="G7" t="s">
        <v>8</v>
      </c>
      <c r="H7" s="2">
        <f>(H6/SQRT(3))</f>
        <v>2.0421634226654515</v>
      </c>
      <c r="I7" s="4"/>
      <c r="J7" s="4"/>
      <c r="K7" s="4"/>
      <c r="R7" t="s">
        <v>8</v>
      </c>
      <c r="S7" s="2">
        <f>(S6/SQRT(3))</f>
        <v>1.0116971541996536</v>
      </c>
    </row>
    <row r="8" spans="1:25">
      <c r="G8" s="2"/>
      <c r="I8" s="2"/>
      <c r="K8" s="3"/>
      <c r="R8" s="2"/>
    </row>
    <row r="9" spans="1:25">
      <c r="G9" s="2"/>
      <c r="I9" s="2"/>
      <c r="K9" s="3"/>
      <c r="R9" s="2"/>
    </row>
    <row r="10" spans="1:25">
      <c r="B10" t="s">
        <v>9</v>
      </c>
      <c r="C10" t="s">
        <v>2</v>
      </c>
      <c r="D10">
        <v>117</v>
      </c>
      <c r="E10">
        <v>41</v>
      </c>
      <c r="F10">
        <v>76</v>
      </c>
      <c r="G10" s="1"/>
      <c r="H10" s="2">
        <f>(E10/D10)*100</f>
        <v>35.042735042735039</v>
      </c>
      <c r="I10" s="2"/>
      <c r="J10" s="2"/>
      <c r="K10" s="3"/>
      <c r="M10" t="s">
        <v>9</v>
      </c>
      <c r="N10" t="s">
        <v>2</v>
      </c>
      <c r="O10">
        <v>52</v>
      </c>
      <c r="P10">
        <v>41</v>
      </c>
      <c r="Q10">
        <v>11</v>
      </c>
      <c r="R10" s="1"/>
      <c r="S10" s="2">
        <f>(P10/O10)*100</f>
        <v>78.84615384615384</v>
      </c>
      <c r="V10">
        <f>D10+Q10</f>
        <v>128</v>
      </c>
      <c r="W10" s="7">
        <f>(Q10/V10)*100</f>
        <v>8.59375</v>
      </c>
      <c r="X10" s="7">
        <f>(E10/V10)*100</f>
        <v>32.03125</v>
      </c>
      <c r="Y10" s="7">
        <f>(F10/V10)*100</f>
        <v>59.375</v>
      </c>
    </row>
    <row r="11" spans="1:25">
      <c r="C11" t="s">
        <v>3</v>
      </c>
      <c r="D11">
        <v>161</v>
      </c>
      <c r="E11">
        <v>37</v>
      </c>
      <c r="F11">
        <v>124</v>
      </c>
      <c r="G11" s="1"/>
      <c r="H11" s="2">
        <f>(E11/D11)*100</f>
        <v>22.981366459627328</v>
      </c>
      <c r="I11" s="2"/>
      <c r="J11" s="2"/>
      <c r="K11" s="3"/>
      <c r="N11" t="s">
        <v>3</v>
      </c>
      <c r="O11">
        <v>55</v>
      </c>
      <c r="P11">
        <v>37</v>
      </c>
      <c r="Q11">
        <v>18</v>
      </c>
      <c r="R11" s="1"/>
      <c r="S11" s="2">
        <f>(P11/O11)*100</f>
        <v>67.272727272727266</v>
      </c>
      <c r="V11">
        <f t="shared" ref="V11:V12" si="6">D11+Q11</f>
        <v>179</v>
      </c>
      <c r="W11" s="7">
        <f t="shared" ref="W11:W12" si="7">(Q11/V11)*100</f>
        <v>10.05586592178771</v>
      </c>
      <c r="X11" s="7">
        <f t="shared" ref="X11:X12" si="8">(E11/V11)*100</f>
        <v>20.670391061452513</v>
      </c>
      <c r="Y11" s="7">
        <f t="shared" ref="Y11:Y12" si="9">(F11/V11)*100</f>
        <v>69.273743016759781</v>
      </c>
    </row>
    <row r="12" spans="1:25">
      <c r="C12" t="s">
        <v>4</v>
      </c>
      <c r="D12">
        <v>186</v>
      </c>
      <c r="E12">
        <v>52</v>
      </c>
      <c r="F12">
        <v>134</v>
      </c>
      <c r="G12" s="1"/>
      <c r="H12" s="2">
        <f>(E12/D12)*100</f>
        <v>27.956989247311824</v>
      </c>
      <c r="I12" s="2"/>
      <c r="J12" s="2"/>
      <c r="K12" s="3"/>
      <c r="N12" t="s">
        <v>4</v>
      </c>
      <c r="O12">
        <v>64</v>
      </c>
      <c r="P12">
        <v>52</v>
      </c>
      <c r="Q12">
        <v>8</v>
      </c>
      <c r="R12" s="1"/>
      <c r="S12" s="2">
        <f>(P12/O12)*100</f>
        <v>81.25</v>
      </c>
      <c r="V12">
        <f t="shared" si="6"/>
        <v>194</v>
      </c>
      <c r="W12" s="7">
        <f t="shared" si="7"/>
        <v>4.1237113402061851</v>
      </c>
      <c r="X12" s="7">
        <f t="shared" si="8"/>
        <v>26.804123711340207</v>
      </c>
      <c r="Y12" s="7">
        <f t="shared" si="9"/>
        <v>69.072164948453604</v>
      </c>
    </row>
    <row r="13" spans="1:25" s="11" customFormat="1">
      <c r="C13" s="11" t="s">
        <v>5</v>
      </c>
      <c r="D13" s="11">
        <f>SUM(D10:D12)</f>
        <v>464</v>
      </c>
      <c r="E13" s="11">
        <f t="shared" ref="E13:F13" si="10">SUM(E10:E12)</f>
        <v>130</v>
      </c>
      <c r="F13" s="11">
        <f t="shared" si="10"/>
        <v>334</v>
      </c>
      <c r="G13" s="11" t="s">
        <v>6</v>
      </c>
      <c r="H13" s="13">
        <f>AVERAGE(H10:H12)</f>
        <v>28.660363583224733</v>
      </c>
      <c r="I13" s="13"/>
      <c r="J13" s="13"/>
      <c r="K13" s="14"/>
      <c r="N13" s="11" t="s">
        <v>5</v>
      </c>
      <c r="O13" s="11">
        <f>SUM(O10:O12)</f>
        <v>171</v>
      </c>
      <c r="P13" s="11">
        <f t="shared" ref="P13:Q13" si="11">SUM(P10:P12)</f>
        <v>130</v>
      </c>
      <c r="Q13" s="11">
        <f t="shared" si="11"/>
        <v>37</v>
      </c>
      <c r="R13" s="11" t="s">
        <v>6</v>
      </c>
      <c r="S13" s="13">
        <f>AVERAGE(S10:S12)</f>
        <v>75.789627039627035</v>
      </c>
      <c r="V13" s="11" t="s">
        <v>6</v>
      </c>
      <c r="W13" s="13">
        <f>AVERAGE(W10:W12)</f>
        <v>7.5911090873312981</v>
      </c>
      <c r="X13" s="13">
        <f>AVERAGE(X10:X12)</f>
        <v>26.501921590930905</v>
      </c>
      <c r="Y13" s="13">
        <f>AVERAGE(Y10:Y12)</f>
        <v>65.906969321737805</v>
      </c>
    </row>
    <row r="14" spans="1:25">
      <c r="G14" t="s">
        <v>7</v>
      </c>
      <c r="H14" s="4">
        <f t="shared" ref="H14:H15" si="12">STDEV(H10:H12)</f>
        <v>6.0613698630515955</v>
      </c>
      <c r="I14" s="2"/>
      <c r="K14" s="3"/>
      <c r="R14" t="s">
        <v>7</v>
      </c>
      <c r="S14" s="4">
        <f t="shared" ref="S14:S15" si="13">STDEV(S10:S12)</f>
        <v>7.4731389196510492</v>
      </c>
    </row>
    <row r="15" spans="1:25">
      <c r="G15" t="s">
        <v>8</v>
      </c>
      <c r="H15" s="4">
        <f t="shared" si="12"/>
        <v>3.095765008081572</v>
      </c>
      <c r="I15" s="2"/>
      <c r="K15" s="3"/>
      <c r="R15" t="s">
        <v>8</v>
      </c>
      <c r="S15" s="4">
        <f t="shared" si="13"/>
        <v>7.0441158352007021</v>
      </c>
    </row>
    <row r="16" spans="1:25">
      <c r="G16" s="2"/>
      <c r="I16" s="2"/>
      <c r="K16" s="3"/>
      <c r="R16" s="2"/>
    </row>
    <row r="17" spans="2:27">
      <c r="G17" s="2"/>
      <c r="I17" s="2"/>
      <c r="K17" s="3"/>
      <c r="R17" s="2"/>
    </row>
    <row r="18" spans="2:27">
      <c r="B18" t="s">
        <v>10</v>
      </c>
      <c r="C18" t="s">
        <v>2</v>
      </c>
      <c r="D18">
        <v>247</v>
      </c>
      <c r="E18">
        <v>46</v>
      </c>
      <c r="F18">
        <v>201</v>
      </c>
      <c r="G18" s="1"/>
      <c r="H18" s="2">
        <f>(E18/D18)*100</f>
        <v>18.623481781376519</v>
      </c>
      <c r="I18" s="2"/>
      <c r="J18" s="2"/>
      <c r="K18" s="3"/>
      <c r="M18" t="s">
        <v>10</v>
      </c>
      <c r="N18" t="s">
        <v>2</v>
      </c>
      <c r="O18">
        <v>61</v>
      </c>
      <c r="P18">
        <v>46</v>
      </c>
      <c r="Q18">
        <v>15</v>
      </c>
      <c r="R18" s="1"/>
      <c r="S18" s="2">
        <f>(P18/O18)*100</f>
        <v>75.409836065573771</v>
      </c>
      <c r="V18">
        <f>D18+Q18</f>
        <v>262</v>
      </c>
      <c r="W18" s="7">
        <f>(Q18/V18)*100</f>
        <v>5.7251908396946565</v>
      </c>
      <c r="X18" s="7">
        <f>(E18/V18)*100</f>
        <v>17.557251908396946</v>
      </c>
      <c r="Y18" s="7">
        <f>(F18/V18)*100</f>
        <v>76.717557251908403</v>
      </c>
    </row>
    <row r="19" spans="2:27">
      <c r="C19" t="s">
        <v>3</v>
      </c>
      <c r="D19">
        <v>209</v>
      </c>
      <c r="E19">
        <v>41</v>
      </c>
      <c r="F19">
        <v>168</v>
      </c>
      <c r="G19" s="1"/>
      <c r="H19" s="2">
        <f>(E19/D19)*100</f>
        <v>19.617224880382775</v>
      </c>
      <c r="I19" s="2"/>
      <c r="J19" s="2"/>
      <c r="K19" s="3"/>
      <c r="N19" t="s">
        <v>3</v>
      </c>
      <c r="O19">
        <v>64</v>
      </c>
      <c r="P19">
        <v>41</v>
      </c>
      <c r="Q19">
        <v>23</v>
      </c>
      <c r="R19" s="1"/>
      <c r="S19" s="2">
        <f>(P19/O19)*100</f>
        <v>64.0625</v>
      </c>
      <c r="V19">
        <f t="shared" ref="V19:V20" si="14">D19+Q19</f>
        <v>232</v>
      </c>
      <c r="W19" s="7">
        <f t="shared" ref="W19:W20" si="15">(Q19/V19)*100</f>
        <v>9.9137931034482758</v>
      </c>
      <c r="X19" s="7">
        <f t="shared" ref="X19:X20" si="16">(E19/V19)*100</f>
        <v>17.672413793103448</v>
      </c>
      <c r="Y19" s="7">
        <f t="shared" ref="Y19:Y20" si="17">(F19/V19)*100</f>
        <v>72.41379310344827</v>
      </c>
    </row>
    <row r="20" spans="2:27">
      <c r="C20" t="s">
        <v>4</v>
      </c>
      <c r="D20">
        <v>240</v>
      </c>
      <c r="E20">
        <v>57</v>
      </c>
      <c r="F20">
        <v>183</v>
      </c>
      <c r="H20" s="2">
        <f>(E20/D20)*100</f>
        <v>23.75</v>
      </c>
      <c r="I20" s="2"/>
      <c r="J20" s="2"/>
      <c r="K20" s="3"/>
      <c r="N20" t="s">
        <v>4</v>
      </c>
      <c r="O20">
        <v>68</v>
      </c>
      <c r="P20">
        <v>57</v>
      </c>
      <c r="Q20">
        <v>11</v>
      </c>
      <c r="S20" s="2">
        <f>(P20/O20)*100</f>
        <v>83.82352941176471</v>
      </c>
      <c r="V20">
        <f t="shared" si="14"/>
        <v>251</v>
      </c>
      <c r="W20" s="7">
        <f t="shared" si="15"/>
        <v>4.3824701195219129</v>
      </c>
      <c r="X20" s="7">
        <f t="shared" si="16"/>
        <v>22.709163346613543</v>
      </c>
      <c r="Y20" s="7">
        <f t="shared" si="17"/>
        <v>72.908366533864537</v>
      </c>
    </row>
    <row r="21" spans="2:27" s="11" customFormat="1">
      <c r="C21" s="11" t="s">
        <v>5</v>
      </c>
      <c r="D21" s="11">
        <f>SUM(D18:D20)</f>
        <v>696</v>
      </c>
      <c r="E21" s="11">
        <f t="shared" ref="E21:F21" si="18">SUM(E18:E20)</f>
        <v>144</v>
      </c>
      <c r="F21" s="11">
        <f t="shared" si="18"/>
        <v>552</v>
      </c>
      <c r="G21" s="11" t="s">
        <v>6</v>
      </c>
      <c r="H21" s="13">
        <f>AVERAGE(H18:H20)</f>
        <v>20.663568887253096</v>
      </c>
      <c r="I21" s="13"/>
      <c r="J21" s="13"/>
      <c r="K21" s="14"/>
      <c r="N21" s="11" t="s">
        <v>5</v>
      </c>
      <c r="O21" s="11">
        <f>SUM(O18:O20)</f>
        <v>193</v>
      </c>
      <c r="P21" s="11">
        <f t="shared" ref="P21:Q21" si="19">SUM(P18:P20)</f>
        <v>144</v>
      </c>
      <c r="Q21" s="11">
        <f t="shared" si="19"/>
        <v>49</v>
      </c>
      <c r="R21" s="11" t="s">
        <v>6</v>
      </c>
      <c r="S21" s="13">
        <f>AVERAGE(S18:S20)</f>
        <v>74.431955159112817</v>
      </c>
      <c r="V21" s="11" t="s">
        <v>6</v>
      </c>
      <c r="W21" s="13">
        <f>AVERAGE(W18:W20)</f>
        <v>6.6738180208882811</v>
      </c>
      <c r="X21" s="13">
        <f>AVERAGE(X18:X20)</f>
        <v>19.31294301603798</v>
      </c>
      <c r="Y21" s="13">
        <f>AVERAGE(Y18:Y20)</f>
        <v>74.013238963073732</v>
      </c>
    </row>
    <row r="22" spans="2:27">
      <c r="G22" t="s">
        <v>7</v>
      </c>
      <c r="H22" s="4">
        <f t="shared" ref="H22:H23" si="20">STDEV(H18:H20)</f>
        <v>2.7187173624716285</v>
      </c>
      <c r="I22" s="4"/>
      <c r="J22" s="4"/>
      <c r="K22" s="4"/>
      <c r="R22" t="s">
        <v>7</v>
      </c>
      <c r="S22" s="4">
        <f t="shared" ref="S22" si="21">STDEV(S18:S20)</f>
        <v>9.9167413576020245</v>
      </c>
    </row>
    <row r="23" spans="2:27">
      <c r="G23" t="s">
        <v>8</v>
      </c>
      <c r="H23" s="4">
        <f t="shared" si="20"/>
        <v>2.1486710227398973</v>
      </c>
      <c r="I23" s="4"/>
      <c r="J23" s="4"/>
      <c r="K23" s="4"/>
      <c r="R23" t="s">
        <v>8</v>
      </c>
      <c r="S23" s="4">
        <f t="shared" ref="S23" si="22">STDEV(S19:S21)</f>
        <v>9.8845464459475441</v>
      </c>
    </row>
    <row r="27" spans="2:27">
      <c r="F27">
        <f>E31+F31</f>
        <v>311</v>
      </c>
      <c r="Q27">
        <f>P31+Q31</f>
        <v>92</v>
      </c>
    </row>
    <row r="28" spans="2:27">
      <c r="F28">
        <f>E32+F32</f>
        <v>269</v>
      </c>
      <c r="Q28">
        <f>P32+Q32</f>
        <v>94</v>
      </c>
    </row>
    <row r="29" spans="2:27">
      <c r="F29">
        <f>E33+F33</f>
        <v>309</v>
      </c>
      <c r="Q29">
        <f>P33+Q33</f>
        <v>84</v>
      </c>
    </row>
    <row r="30" spans="2:27" s="12" customFormat="1">
      <c r="B30" s="11" t="s">
        <v>22</v>
      </c>
      <c r="D30" s="12" t="s">
        <v>16</v>
      </c>
      <c r="E30" s="12" t="s">
        <v>17</v>
      </c>
      <c r="F30" s="12" t="s">
        <v>18</v>
      </c>
      <c r="H30" s="12" t="s">
        <v>11</v>
      </c>
      <c r="M30" s="11" t="s">
        <v>22</v>
      </c>
      <c r="O30" s="12" t="s">
        <v>0</v>
      </c>
      <c r="P30" s="12" t="s">
        <v>19</v>
      </c>
      <c r="Q30" s="12" t="s">
        <v>20</v>
      </c>
      <c r="S30" s="12" t="s">
        <v>13</v>
      </c>
    </row>
    <row r="31" spans="2:27">
      <c r="B31" t="s">
        <v>1</v>
      </c>
      <c r="C31" t="s">
        <v>2</v>
      </c>
      <c r="D31">
        <v>311</v>
      </c>
      <c r="E31">
        <v>71</v>
      </c>
      <c r="F31">
        <v>240</v>
      </c>
      <c r="G31" s="1"/>
      <c r="H31" s="2">
        <f>(E31/D31)*100</f>
        <v>22.829581993569132</v>
      </c>
      <c r="I31" s="2"/>
      <c r="J31" s="2"/>
      <c r="K31" s="3"/>
      <c r="M31" t="s">
        <v>1</v>
      </c>
      <c r="N31" t="s">
        <v>2</v>
      </c>
      <c r="O31">
        <v>92</v>
      </c>
      <c r="P31">
        <v>71</v>
      </c>
      <c r="Q31">
        <v>21</v>
      </c>
      <c r="R31" s="1"/>
      <c r="S31" s="2">
        <f>(P31/O31)*100</f>
        <v>77.173913043478265</v>
      </c>
      <c r="V31">
        <f>D31+Q31</f>
        <v>332</v>
      </c>
      <c r="W31" s="7">
        <f>(Q31/V31)*100</f>
        <v>6.3253012048192767</v>
      </c>
      <c r="X31" s="7">
        <f>(E31/V31)*100</f>
        <v>21.385542168674696</v>
      </c>
      <c r="Y31" s="7">
        <f>(F31/V31)*100</f>
        <v>72.289156626506028</v>
      </c>
      <c r="AA31" s="3"/>
    </row>
    <row r="32" spans="2:27">
      <c r="C32" t="s">
        <v>3</v>
      </c>
      <c r="D32">
        <v>269</v>
      </c>
      <c r="E32">
        <v>71</v>
      </c>
      <c r="F32">
        <v>198</v>
      </c>
      <c r="G32" s="1"/>
      <c r="H32" s="2">
        <f>(E32/D32)*100</f>
        <v>26.394052044609666</v>
      </c>
      <c r="I32" s="2"/>
      <c r="J32" s="2"/>
      <c r="K32" s="3"/>
      <c r="N32" t="s">
        <v>3</v>
      </c>
      <c r="O32">
        <v>94</v>
      </c>
      <c r="P32">
        <v>71</v>
      </c>
      <c r="Q32">
        <v>23</v>
      </c>
      <c r="R32" s="1"/>
      <c r="S32" s="2">
        <f>(P32/O32)*100</f>
        <v>75.531914893617028</v>
      </c>
      <c r="V32">
        <f>D32+Q32</f>
        <v>292</v>
      </c>
      <c r="W32" s="7">
        <f>(Q32/V32)*100</f>
        <v>7.8767123287671232</v>
      </c>
      <c r="X32" s="7">
        <f>(E32/V32)*100</f>
        <v>24.315068493150687</v>
      </c>
      <c r="Y32" s="7">
        <f>(F32/V32)*100</f>
        <v>67.808219178082197</v>
      </c>
      <c r="AA32" s="3"/>
    </row>
    <row r="33" spans="2:27">
      <c r="C33" t="s">
        <v>4</v>
      </c>
      <c r="D33">
        <v>309</v>
      </c>
      <c r="E33">
        <v>67</v>
      </c>
      <c r="F33">
        <v>242</v>
      </c>
      <c r="G33" s="1"/>
      <c r="H33" s="2">
        <f>(E33/D33)*100</f>
        <v>21.68284789644013</v>
      </c>
      <c r="I33" s="2"/>
      <c r="J33" s="2"/>
      <c r="K33" s="3"/>
      <c r="N33" t="s">
        <v>4</v>
      </c>
      <c r="O33">
        <v>84</v>
      </c>
      <c r="P33">
        <v>67</v>
      </c>
      <c r="Q33">
        <v>17</v>
      </c>
      <c r="R33" s="1"/>
      <c r="S33" s="2">
        <f>(P33/O33)*100</f>
        <v>79.761904761904773</v>
      </c>
      <c r="V33">
        <f t="shared" ref="V33" si="23">D33+Q33</f>
        <v>326</v>
      </c>
      <c r="W33" s="7">
        <f t="shared" ref="W33" si="24">(Q33/V33)*100</f>
        <v>5.2147239263803682</v>
      </c>
      <c r="X33" s="7">
        <f t="shared" ref="X33" si="25">(E33/V33)*100</f>
        <v>20.552147239263803</v>
      </c>
      <c r="Y33" s="7">
        <f t="shared" ref="Y33" si="26">(F33/V33)*100</f>
        <v>74.233128834355838</v>
      </c>
      <c r="AA33" s="3"/>
    </row>
    <row r="34" spans="2:27" s="11" customFormat="1">
      <c r="C34" s="11" t="s">
        <v>5</v>
      </c>
      <c r="D34" s="11">
        <f>SUM(D31:D33)</f>
        <v>889</v>
      </c>
      <c r="E34" s="11">
        <f t="shared" ref="E34:F34" si="27">SUM(E31:E33)</f>
        <v>209</v>
      </c>
      <c r="F34" s="11">
        <f t="shared" si="27"/>
        <v>680</v>
      </c>
      <c r="G34" s="11" t="s">
        <v>6</v>
      </c>
      <c r="H34" s="13">
        <f>AVERAGE(H31:H33)</f>
        <v>23.635493978206313</v>
      </c>
      <c r="I34" s="13"/>
      <c r="J34" s="13"/>
      <c r="K34" s="14"/>
      <c r="N34" s="11" t="s">
        <v>5</v>
      </c>
      <c r="O34" s="11">
        <f>SUM(O31:O33)</f>
        <v>270</v>
      </c>
      <c r="P34" s="11">
        <f t="shared" ref="P34:Q34" si="28">SUM(P31:P33)</f>
        <v>209</v>
      </c>
      <c r="Q34" s="11">
        <f t="shared" si="28"/>
        <v>61</v>
      </c>
      <c r="R34" s="11" t="s">
        <v>6</v>
      </c>
      <c r="S34" s="13">
        <f>AVERAGE(S31:S33)</f>
        <v>77.489244233000022</v>
      </c>
      <c r="V34" s="11" t="s">
        <v>6</v>
      </c>
      <c r="W34" s="13">
        <f>AVERAGE(W31:W33)</f>
        <v>6.472245819988923</v>
      </c>
      <c r="X34" s="13">
        <f>AVERAGE(X31:X33)</f>
        <v>22.084252633696394</v>
      </c>
      <c r="Y34" s="13">
        <f>AVERAGE(Y31:Y33)</f>
        <v>71.443501546314693</v>
      </c>
      <c r="AA34" s="14"/>
    </row>
    <row r="35" spans="2:27">
      <c r="G35" t="s">
        <v>7</v>
      </c>
      <c r="H35" s="4">
        <f>STDEV(H31:H33)</f>
        <v>2.4568235033613699</v>
      </c>
      <c r="I35" s="4"/>
      <c r="J35" s="4"/>
      <c r="K35" s="4"/>
      <c r="R35" t="s">
        <v>7</v>
      </c>
      <c r="S35" s="4">
        <f>STDEV(S31:S33)</f>
        <v>2.1325522011824587</v>
      </c>
    </row>
    <row r="36" spans="2:27">
      <c r="F36">
        <f>E39+F39</f>
        <v>185</v>
      </c>
      <c r="G36" t="s">
        <v>8</v>
      </c>
      <c r="H36" s="2">
        <f>(H35/SQRT(3))</f>
        <v>1.4184477110170863</v>
      </c>
      <c r="I36" s="4"/>
      <c r="J36" s="4"/>
      <c r="K36" s="4"/>
      <c r="Q36">
        <f>P39+Q39</f>
        <v>79</v>
      </c>
      <c r="R36" t="s">
        <v>8</v>
      </c>
      <c r="S36" s="2">
        <f>(S35/SQRT(3))</f>
        <v>1.2312295874136217</v>
      </c>
    </row>
    <row r="37" spans="2:27">
      <c r="F37">
        <f>E40+F40</f>
        <v>182</v>
      </c>
      <c r="G37" s="2"/>
      <c r="I37" s="2"/>
      <c r="K37" s="3"/>
      <c r="Q37">
        <f>P40+Q40</f>
        <v>71</v>
      </c>
      <c r="R37" s="2"/>
    </row>
    <row r="38" spans="2:27">
      <c r="F38">
        <f>E41+F41</f>
        <v>162</v>
      </c>
      <c r="G38" s="2"/>
      <c r="I38" s="2"/>
      <c r="K38" s="3"/>
      <c r="Q38">
        <f>P41+Q41</f>
        <v>55</v>
      </c>
      <c r="R38" s="2"/>
    </row>
    <row r="39" spans="2:27">
      <c r="B39" t="s">
        <v>9</v>
      </c>
      <c r="C39" t="s">
        <v>2</v>
      </c>
      <c r="D39">
        <v>185</v>
      </c>
      <c r="E39">
        <v>56</v>
      </c>
      <c r="F39">
        <v>129</v>
      </c>
      <c r="G39" s="1"/>
      <c r="H39" s="2">
        <f>(E39/D39)*100</f>
        <v>30.270270270270274</v>
      </c>
      <c r="I39" s="2"/>
      <c r="J39" s="2"/>
      <c r="K39" s="3"/>
      <c r="M39" t="s">
        <v>9</v>
      </c>
      <c r="N39" t="s">
        <v>2</v>
      </c>
      <c r="O39">
        <v>79</v>
      </c>
      <c r="P39">
        <v>56</v>
      </c>
      <c r="Q39">
        <v>23</v>
      </c>
      <c r="R39" s="1"/>
      <c r="S39" s="2">
        <f>(P39/O39)*100</f>
        <v>70.886075949367083</v>
      </c>
      <c r="V39">
        <f>D39+Q39</f>
        <v>208</v>
      </c>
      <c r="W39" s="7">
        <f>(Q39/V39)*100</f>
        <v>11.057692307692307</v>
      </c>
      <c r="X39" s="7">
        <f>(E39/V39)*100</f>
        <v>26.923076923076923</v>
      </c>
      <c r="Y39" s="7">
        <f>(F39/V39)*100</f>
        <v>62.019230769230774</v>
      </c>
    </row>
    <row r="40" spans="2:27">
      <c r="C40" t="s">
        <v>3</v>
      </c>
      <c r="D40">
        <v>182</v>
      </c>
      <c r="E40">
        <v>57</v>
      </c>
      <c r="F40">
        <v>125</v>
      </c>
      <c r="G40" s="1"/>
      <c r="H40" s="2">
        <f>(E40/D40)*100</f>
        <v>31.318681318681318</v>
      </c>
      <c r="I40" s="2"/>
      <c r="J40" s="2"/>
      <c r="K40" s="3"/>
      <c r="N40" t="s">
        <v>3</v>
      </c>
      <c r="O40">
        <v>71</v>
      </c>
      <c r="P40">
        <v>57</v>
      </c>
      <c r="Q40">
        <v>14</v>
      </c>
      <c r="R40" s="1"/>
      <c r="S40" s="2">
        <f>(P40/O40)*100</f>
        <v>80.281690140845072</v>
      </c>
      <c r="V40">
        <f t="shared" ref="V40:V41" si="29">D40+Q40</f>
        <v>196</v>
      </c>
      <c r="W40" s="7">
        <f t="shared" ref="W40:W41" si="30">(Q40/V40)*100</f>
        <v>7.1428571428571423</v>
      </c>
      <c r="X40" s="7">
        <f t="shared" ref="X40:X41" si="31">(E40/V40)*100</f>
        <v>29.081632653061224</v>
      </c>
      <c r="Y40" s="7">
        <f t="shared" ref="Y40:Y41" si="32">(F40/V40)*100</f>
        <v>63.775510204081634</v>
      </c>
    </row>
    <row r="41" spans="2:27">
      <c r="C41" t="s">
        <v>4</v>
      </c>
      <c r="D41">
        <v>162</v>
      </c>
      <c r="E41">
        <v>42</v>
      </c>
      <c r="F41">
        <v>120</v>
      </c>
      <c r="G41" s="1"/>
      <c r="H41" s="2">
        <f>(E41/D41)*100</f>
        <v>25.925925925925924</v>
      </c>
      <c r="I41" s="2"/>
      <c r="J41" s="2"/>
      <c r="K41" s="3"/>
      <c r="N41" t="s">
        <v>4</v>
      </c>
      <c r="O41">
        <v>55</v>
      </c>
      <c r="P41">
        <v>42</v>
      </c>
      <c r="Q41">
        <v>13</v>
      </c>
      <c r="R41" s="1"/>
      <c r="S41" s="2">
        <f>(P41/O41)*100</f>
        <v>76.363636363636374</v>
      </c>
      <c r="V41">
        <f t="shared" si="29"/>
        <v>175</v>
      </c>
      <c r="W41" s="7">
        <f t="shared" si="30"/>
        <v>7.4285714285714288</v>
      </c>
      <c r="X41" s="7">
        <f t="shared" si="31"/>
        <v>24</v>
      </c>
      <c r="Y41" s="7">
        <f t="shared" si="32"/>
        <v>68.571428571428569</v>
      </c>
    </row>
    <row r="42" spans="2:27" s="11" customFormat="1">
      <c r="C42" s="11" t="s">
        <v>5</v>
      </c>
      <c r="D42" s="11">
        <f>SUM(D39:D41)</f>
        <v>529</v>
      </c>
      <c r="E42" s="11">
        <f t="shared" ref="E42:F42" si="33">SUM(E39:E41)</f>
        <v>155</v>
      </c>
      <c r="F42" s="11">
        <f t="shared" si="33"/>
        <v>374</v>
      </c>
      <c r="G42" s="11" t="s">
        <v>6</v>
      </c>
      <c r="H42" s="13">
        <f>AVERAGE(H39:H41)</f>
        <v>29.171625838292503</v>
      </c>
      <c r="I42" s="13"/>
      <c r="J42" s="13"/>
      <c r="K42" s="14"/>
      <c r="N42" s="11" t="s">
        <v>5</v>
      </c>
      <c r="O42" s="11">
        <f>SUM(O39:O41)</f>
        <v>205</v>
      </c>
      <c r="P42" s="11">
        <f t="shared" ref="P42:Q42" si="34">SUM(P39:P41)</f>
        <v>155</v>
      </c>
      <c r="Q42" s="11">
        <f t="shared" si="34"/>
        <v>50</v>
      </c>
      <c r="R42" s="11" t="s">
        <v>6</v>
      </c>
      <c r="S42" s="13">
        <f>AVERAGE(S39:S41)</f>
        <v>75.843800817949514</v>
      </c>
      <c r="V42" s="11" t="s">
        <v>6</v>
      </c>
      <c r="W42" s="13">
        <f>AVERAGE(W39:W41)</f>
        <v>8.543040293040292</v>
      </c>
      <c r="X42" s="13">
        <f>AVERAGE(X39:X41)</f>
        <v>26.668236525379381</v>
      </c>
      <c r="Y42" s="13">
        <f>AVERAGE(Y39:Y41)</f>
        <v>64.788723181580323</v>
      </c>
    </row>
    <row r="43" spans="2:27">
      <c r="G43" t="s">
        <v>7</v>
      </c>
      <c r="H43" s="4">
        <f t="shared" ref="H43:H44" si="35">STDEV(H39:H41)</f>
        <v>2.8593211383928021</v>
      </c>
      <c r="I43" s="2"/>
      <c r="K43" s="3"/>
      <c r="R43" t="s">
        <v>7</v>
      </c>
      <c r="S43" s="4">
        <f t="shared" ref="S43:S44" si="36">STDEV(S39:S41)</f>
        <v>4.7193286868680078</v>
      </c>
    </row>
    <row r="44" spans="2:27">
      <c r="G44" t="s">
        <v>8</v>
      </c>
      <c r="H44" s="4">
        <f t="shared" si="35"/>
        <v>2.7149654964994934</v>
      </c>
      <c r="I44" s="2"/>
      <c r="K44" s="3"/>
      <c r="R44" t="s">
        <v>8</v>
      </c>
      <c r="S44" s="4">
        <f t="shared" si="36"/>
        <v>2.4261161018498023</v>
      </c>
    </row>
    <row r="45" spans="2:27">
      <c r="G45" s="2"/>
      <c r="I45" s="2"/>
      <c r="K45" s="3"/>
      <c r="R45" s="2"/>
    </row>
    <row r="46" spans="2:27">
      <c r="G46" s="2"/>
      <c r="I46" s="2"/>
      <c r="K46" s="3"/>
      <c r="R46" s="2"/>
    </row>
    <row r="47" spans="2:27">
      <c r="B47" t="s">
        <v>10</v>
      </c>
      <c r="C47" t="s">
        <v>2</v>
      </c>
      <c r="D47">
        <v>212</v>
      </c>
      <c r="E47">
        <v>39</v>
      </c>
      <c r="F47">
        <v>173</v>
      </c>
      <c r="G47" s="1"/>
      <c r="H47" s="2">
        <f>(E47/D47)*100</f>
        <v>18.39622641509434</v>
      </c>
      <c r="I47" s="2"/>
      <c r="J47" s="2"/>
      <c r="K47" s="3"/>
      <c r="M47" t="s">
        <v>10</v>
      </c>
      <c r="N47" t="s">
        <v>2</v>
      </c>
      <c r="O47">
        <v>48</v>
      </c>
      <c r="P47">
        <v>39</v>
      </c>
      <c r="Q47">
        <v>9</v>
      </c>
      <c r="R47" s="1"/>
      <c r="S47" s="2">
        <f>(P47/O47)*100</f>
        <v>81.25</v>
      </c>
      <c r="V47">
        <f>D47+Q47</f>
        <v>221</v>
      </c>
      <c r="W47" s="7">
        <f>(Q47/V47)*100</f>
        <v>4.0723981900452486</v>
      </c>
      <c r="X47" s="7">
        <f>(E47/V47)*100</f>
        <v>17.647058823529413</v>
      </c>
      <c r="Y47" s="7">
        <f>(F47/V47)*100</f>
        <v>78.280542986425345</v>
      </c>
    </row>
    <row r="48" spans="2:27">
      <c r="C48" t="s">
        <v>3</v>
      </c>
      <c r="D48">
        <v>206</v>
      </c>
      <c r="E48">
        <v>40</v>
      </c>
      <c r="F48">
        <v>166</v>
      </c>
      <c r="G48" s="1"/>
      <c r="H48" s="2">
        <f>(E48/D48)*100</f>
        <v>19.417475728155338</v>
      </c>
      <c r="I48" s="2"/>
      <c r="J48" s="2"/>
      <c r="K48" s="3"/>
      <c r="N48" t="s">
        <v>3</v>
      </c>
      <c r="O48">
        <v>54</v>
      </c>
      <c r="P48">
        <v>40</v>
      </c>
      <c r="Q48">
        <v>14</v>
      </c>
      <c r="R48" s="1"/>
      <c r="S48" s="2">
        <f>(P48/O48)*100</f>
        <v>74.074074074074076</v>
      </c>
      <c r="V48">
        <f t="shared" ref="V48:V49" si="37">D48+Q48</f>
        <v>220</v>
      </c>
      <c r="W48" s="7">
        <f t="shared" ref="W48:W49" si="38">(Q48/V48)*100</f>
        <v>6.3636363636363633</v>
      </c>
      <c r="X48" s="7">
        <f t="shared" ref="X48:X49" si="39">(E48/V48)*100</f>
        <v>18.181818181818183</v>
      </c>
      <c r="Y48" s="7">
        <f t="shared" ref="Y48:Y49" si="40">(F48/V48)*100</f>
        <v>75.454545454545453</v>
      </c>
    </row>
    <row r="49" spans="3:25">
      <c r="C49" t="s">
        <v>4</v>
      </c>
      <c r="D49">
        <v>194</v>
      </c>
      <c r="E49">
        <v>21</v>
      </c>
      <c r="F49">
        <v>173</v>
      </c>
      <c r="H49" s="2">
        <f>(E49/D49)*100</f>
        <v>10.824742268041238</v>
      </c>
      <c r="I49" s="2"/>
      <c r="J49" s="2"/>
      <c r="K49" s="3"/>
      <c r="N49" t="s">
        <v>4</v>
      </c>
      <c r="O49">
        <v>36</v>
      </c>
      <c r="P49">
        <v>31</v>
      </c>
      <c r="Q49">
        <v>15</v>
      </c>
      <c r="S49" s="2">
        <f>(P49/O49)*100</f>
        <v>86.111111111111114</v>
      </c>
      <c r="V49">
        <f t="shared" si="37"/>
        <v>209</v>
      </c>
      <c r="W49" s="7">
        <f t="shared" si="38"/>
        <v>7.1770334928229662</v>
      </c>
      <c r="X49" s="7">
        <f t="shared" si="39"/>
        <v>10.047846889952153</v>
      </c>
      <c r="Y49" s="7">
        <f t="shared" si="40"/>
        <v>82.775119617224874</v>
      </c>
    </row>
    <row r="50" spans="3:25" s="11" customFormat="1">
      <c r="C50" s="11" t="s">
        <v>5</v>
      </c>
      <c r="D50" s="11">
        <f>SUM(D47:D49)</f>
        <v>612</v>
      </c>
      <c r="E50" s="11">
        <f t="shared" ref="E50:F50" si="41">SUM(E47:E49)</f>
        <v>100</v>
      </c>
      <c r="F50" s="11">
        <f t="shared" si="41"/>
        <v>512</v>
      </c>
      <c r="G50" s="11" t="s">
        <v>6</v>
      </c>
      <c r="H50" s="13">
        <f>AVERAGE(H47:H49)</f>
        <v>16.212814803763639</v>
      </c>
      <c r="I50" s="13"/>
      <c r="J50" s="13"/>
      <c r="K50" s="14"/>
      <c r="N50" s="11" t="s">
        <v>5</v>
      </c>
      <c r="O50" s="11">
        <f>SUM(O47:O49)</f>
        <v>138</v>
      </c>
      <c r="P50" s="11">
        <f t="shared" ref="P50:Q50" si="42">SUM(P47:P49)</f>
        <v>110</v>
      </c>
      <c r="Q50" s="11">
        <f t="shared" si="42"/>
        <v>38</v>
      </c>
      <c r="R50" s="11" t="s">
        <v>6</v>
      </c>
      <c r="S50" s="13">
        <f>AVERAGE(S47:S49)</f>
        <v>80.478395061728392</v>
      </c>
      <c r="V50" s="11" t="s">
        <v>6</v>
      </c>
      <c r="W50" s="13">
        <f>AVERAGE(W47:W49)</f>
        <v>5.871022682168193</v>
      </c>
      <c r="X50" s="13">
        <f>AVERAGE(X47:X49)</f>
        <v>15.292241298433249</v>
      </c>
      <c r="Y50" s="13">
        <f>AVERAGE(Y47:Y49)</f>
        <v>78.836736019398558</v>
      </c>
    </row>
    <row r="51" spans="3:25">
      <c r="G51" t="s">
        <v>7</v>
      </c>
      <c r="H51" s="4">
        <f t="shared" ref="H51:H52" si="43">STDEV(H47:H49)</f>
        <v>4.694063461172127</v>
      </c>
      <c r="I51" s="4"/>
      <c r="J51" s="4"/>
      <c r="K51" s="4"/>
      <c r="R51" t="s">
        <v>7</v>
      </c>
      <c r="S51" s="4">
        <f t="shared" ref="S51:S52" si="44">STDEV(S47:S49)</f>
        <v>6.0555012834053796</v>
      </c>
    </row>
    <row r="52" spans="3:25">
      <c r="G52" t="s">
        <v>8</v>
      </c>
      <c r="H52" s="4">
        <f t="shared" si="43"/>
        <v>4.3423543078053397</v>
      </c>
      <c r="I52" s="4"/>
      <c r="J52" s="4"/>
      <c r="K52" s="4"/>
      <c r="R52" t="s">
        <v>8</v>
      </c>
      <c r="S52" s="4">
        <f t="shared" si="44"/>
        <v>6.0226389293078251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BF435-58DC-EE4C-AF55-B78E49454468}">
  <dimension ref="A1:Y52"/>
  <sheetViews>
    <sheetView workbookViewId="0">
      <selection activeCell="J5" sqref="J5"/>
    </sheetView>
  </sheetViews>
  <sheetFormatPr baseColWidth="10" defaultRowHeight="20"/>
  <cols>
    <col min="5" max="5" width="14.7109375" customWidth="1"/>
    <col min="6" max="6" width="12.7109375" customWidth="1"/>
    <col min="16" max="16" width="13.140625" customWidth="1"/>
    <col min="17" max="17" width="11.7109375" customWidth="1"/>
    <col min="23" max="23" width="14" customWidth="1"/>
    <col min="24" max="24" width="16.140625" customWidth="1"/>
  </cols>
  <sheetData>
    <row r="1" spans="1:25" s="11" customFormat="1">
      <c r="A1" s="11" t="s">
        <v>14</v>
      </c>
      <c r="B1" s="12" t="s">
        <v>21</v>
      </c>
      <c r="D1" s="11" t="s">
        <v>16</v>
      </c>
      <c r="E1" s="11" t="s">
        <v>17</v>
      </c>
      <c r="F1" s="11" t="s">
        <v>18</v>
      </c>
      <c r="H1" s="11" t="s">
        <v>27</v>
      </c>
      <c r="M1" s="12" t="s">
        <v>21</v>
      </c>
      <c r="O1" s="11" t="s">
        <v>0</v>
      </c>
      <c r="P1" s="11" t="s">
        <v>19</v>
      </c>
      <c r="Q1" s="11" t="s">
        <v>20</v>
      </c>
      <c r="S1" s="11" t="s">
        <v>26</v>
      </c>
      <c r="V1" s="11" t="s">
        <v>23</v>
      </c>
      <c r="W1" s="11" t="s">
        <v>24</v>
      </c>
      <c r="X1" s="11" t="s">
        <v>25</v>
      </c>
      <c r="Y1" s="11" t="s">
        <v>16</v>
      </c>
    </row>
    <row r="2" spans="1:25">
      <c r="A2" t="s">
        <v>12</v>
      </c>
      <c r="B2" t="s">
        <v>1</v>
      </c>
      <c r="C2" t="s">
        <v>2</v>
      </c>
      <c r="D2">
        <v>313</v>
      </c>
      <c r="E2">
        <v>81</v>
      </c>
      <c r="F2">
        <v>232</v>
      </c>
      <c r="G2" s="1"/>
      <c r="H2" s="2">
        <f>(E2/D2)*100</f>
        <v>25.878594249201274</v>
      </c>
      <c r="I2" s="2"/>
      <c r="J2" s="2"/>
      <c r="K2" s="3"/>
      <c r="M2" t="s">
        <v>1</v>
      </c>
      <c r="N2" t="s">
        <v>2</v>
      </c>
      <c r="O2">
        <v>99</v>
      </c>
      <c r="P2">
        <v>81</v>
      </c>
      <c r="Q2">
        <v>18</v>
      </c>
      <c r="R2" s="1"/>
      <c r="S2" s="2">
        <f>(P2/O2)*100</f>
        <v>81.818181818181827</v>
      </c>
      <c r="V2">
        <f>D2+Q2</f>
        <v>331</v>
      </c>
      <c r="W2" s="7">
        <f>(Q2/V2)*100</f>
        <v>5.4380664652567976</v>
      </c>
      <c r="X2" s="7">
        <f>(E2/V2)*100</f>
        <v>24.471299093655588</v>
      </c>
      <c r="Y2" s="7">
        <f>(F2/V2)*100</f>
        <v>70.090634441087616</v>
      </c>
    </row>
    <row r="3" spans="1:25">
      <c r="A3" s="5" t="s">
        <v>28</v>
      </c>
      <c r="C3" t="s">
        <v>3</v>
      </c>
      <c r="D3">
        <v>317</v>
      </c>
      <c r="E3">
        <v>74</v>
      </c>
      <c r="F3">
        <v>243</v>
      </c>
      <c r="G3" s="1"/>
      <c r="H3" s="2">
        <f>(E3/D3)*100</f>
        <v>23.343848580441641</v>
      </c>
      <c r="I3" s="2"/>
      <c r="J3" s="2"/>
      <c r="K3" s="3"/>
      <c r="N3" t="s">
        <v>3</v>
      </c>
      <c r="O3">
        <v>100</v>
      </c>
      <c r="P3">
        <v>74</v>
      </c>
      <c r="Q3">
        <v>26</v>
      </c>
      <c r="R3" s="1"/>
      <c r="S3" s="2">
        <f>(P3/O3)*100</f>
        <v>74</v>
      </c>
      <c r="V3">
        <f>D3+Q3</f>
        <v>343</v>
      </c>
      <c r="W3" s="7">
        <f>(Q3/V3)*100</f>
        <v>7.5801749271137027</v>
      </c>
      <c r="X3" s="7">
        <f>(E3/V3)*100</f>
        <v>21.574344023323615</v>
      </c>
      <c r="Y3" s="7">
        <f>(F3/V3)*100</f>
        <v>70.845481049562693</v>
      </c>
    </row>
    <row r="4" spans="1:25">
      <c r="C4" t="s">
        <v>4</v>
      </c>
      <c r="D4">
        <v>291</v>
      </c>
      <c r="E4">
        <v>65</v>
      </c>
      <c r="F4">
        <v>226</v>
      </c>
      <c r="G4" s="1"/>
      <c r="H4" s="2">
        <f>(E4/D4)*100</f>
        <v>22.336769759450174</v>
      </c>
      <c r="I4" s="2"/>
      <c r="J4" s="2"/>
      <c r="K4" s="3"/>
      <c r="N4" t="s">
        <v>4</v>
      </c>
      <c r="O4">
        <v>86</v>
      </c>
      <c r="P4">
        <v>65</v>
      </c>
      <c r="Q4">
        <v>21</v>
      </c>
      <c r="R4" s="1"/>
      <c r="S4" s="2">
        <f>(P4/O4)*100</f>
        <v>75.581395348837205</v>
      </c>
      <c r="V4">
        <f>D4+Q4</f>
        <v>312</v>
      </c>
      <c r="W4" s="7">
        <f>(Q4/V4)*100</f>
        <v>6.7307692307692308</v>
      </c>
      <c r="X4" s="7">
        <f>(E4/V4)*100</f>
        <v>20.833333333333336</v>
      </c>
      <c r="Y4" s="7">
        <f>(F4/V4)*100</f>
        <v>72.435897435897431</v>
      </c>
    </row>
    <row r="5" spans="1:25" s="11" customFormat="1">
      <c r="C5" s="11" t="s">
        <v>5</v>
      </c>
      <c r="D5" s="11">
        <f>SUM(D2:D4)</f>
        <v>921</v>
      </c>
      <c r="E5" s="11">
        <f t="shared" ref="E5:F5" si="0">SUM(E2:E4)</f>
        <v>220</v>
      </c>
      <c r="F5" s="11">
        <f t="shared" si="0"/>
        <v>701</v>
      </c>
      <c r="G5" s="11" t="s">
        <v>6</v>
      </c>
      <c r="H5" s="13">
        <f>AVERAGE(H2:H4)</f>
        <v>23.853070863031032</v>
      </c>
      <c r="I5" s="13"/>
      <c r="J5" s="13"/>
      <c r="K5" s="14"/>
      <c r="N5" s="11" t="s">
        <v>5</v>
      </c>
      <c r="O5" s="11">
        <f>SUM(O2:O4)</f>
        <v>285</v>
      </c>
      <c r="P5" s="11">
        <f t="shared" ref="P5:Q5" si="1">SUM(P2:P4)</f>
        <v>220</v>
      </c>
      <c r="Q5" s="11">
        <f t="shared" si="1"/>
        <v>65</v>
      </c>
      <c r="R5" s="11" t="s">
        <v>6</v>
      </c>
      <c r="S5" s="13">
        <f>AVERAGE(S2:S4)</f>
        <v>77.133192389006339</v>
      </c>
      <c r="V5" s="11" t="s">
        <v>6</v>
      </c>
      <c r="W5" s="13">
        <f>AVERAGE(W2:W4)</f>
        <v>6.583003541046577</v>
      </c>
      <c r="X5" s="13">
        <f>AVERAGE(X2:X4)</f>
        <v>22.29299215010418</v>
      </c>
      <c r="Y5" s="13">
        <f>AVERAGE(Y2:Y4)</f>
        <v>71.124004308849251</v>
      </c>
    </row>
    <row r="6" spans="1:25">
      <c r="G6" t="s">
        <v>7</v>
      </c>
      <c r="H6" s="4">
        <f>STDEV(H2:H4)</f>
        <v>1.8249960763969661</v>
      </c>
      <c r="I6" s="4"/>
      <c r="J6" s="4"/>
      <c r="K6" s="4"/>
      <c r="R6" t="s">
        <v>7</v>
      </c>
      <c r="S6" s="4">
        <f>STDEV(S2:S4)</f>
        <v>4.1336481799913134</v>
      </c>
    </row>
    <row r="7" spans="1:25">
      <c r="G7" t="s">
        <v>8</v>
      </c>
      <c r="H7" s="2">
        <f>(H6/SQRT(3))</f>
        <v>1.0536619759777992</v>
      </c>
      <c r="I7" s="4"/>
      <c r="J7" s="4"/>
      <c r="K7" s="4"/>
      <c r="R7" t="s">
        <v>8</v>
      </c>
      <c r="S7" s="2">
        <f>(S6/SQRT(3))</f>
        <v>2.3865628894531916</v>
      </c>
    </row>
    <row r="8" spans="1:25">
      <c r="G8" s="2"/>
      <c r="I8" s="2"/>
      <c r="K8" s="3"/>
      <c r="R8" s="2"/>
    </row>
    <row r="9" spans="1:25">
      <c r="G9" s="2"/>
      <c r="I9" s="2"/>
      <c r="K9" s="3"/>
      <c r="R9" s="2"/>
    </row>
    <row r="10" spans="1:25">
      <c r="B10" t="s">
        <v>9</v>
      </c>
      <c r="C10" t="s">
        <v>2</v>
      </c>
      <c r="D10">
        <v>224</v>
      </c>
      <c r="E10">
        <v>51</v>
      </c>
      <c r="F10">
        <v>173</v>
      </c>
      <c r="G10" s="1"/>
      <c r="H10" s="2">
        <f>(E10/D10)*100</f>
        <v>22.767857142857142</v>
      </c>
      <c r="I10" s="2"/>
      <c r="J10" s="2"/>
      <c r="K10" s="3"/>
      <c r="M10" t="s">
        <v>9</v>
      </c>
      <c r="N10" t="s">
        <v>2</v>
      </c>
      <c r="O10">
        <v>70</v>
      </c>
      <c r="P10">
        <v>51</v>
      </c>
      <c r="Q10">
        <v>19</v>
      </c>
      <c r="R10" s="1"/>
      <c r="S10" s="2">
        <f>(P10/O10)*100</f>
        <v>72.857142857142847</v>
      </c>
      <c r="V10">
        <f>D10+Q10</f>
        <v>243</v>
      </c>
      <c r="W10" s="7">
        <f>(Q10/V10)*100</f>
        <v>7.8189300411522638</v>
      </c>
      <c r="X10" s="7">
        <f>(E10/V10)*100</f>
        <v>20.987654320987652</v>
      </c>
      <c r="Y10" s="7">
        <f>(F10/V10)*100</f>
        <v>71.193415637860085</v>
      </c>
    </row>
    <row r="11" spans="1:25">
      <c r="C11" t="s">
        <v>3</v>
      </c>
      <c r="D11">
        <v>184</v>
      </c>
      <c r="E11">
        <v>42</v>
      </c>
      <c r="F11">
        <v>141</v>
      </c>
      <c r="G11" s="1"/>
      <c r="H11" s="2">
        <f>(E11/D11)*100</f>
        <v>22.826086956521738</v>
      </c>
      <c r="I11" s="2"/>
      <c r="J11" s="2"/>
      <c r="K11" s="3"/>
      <c r="N11" t="s">
        <v>3</v>
      </c>
      <c r="O11">
        <v>54</v>
      </c>
      <c r="P11">
        <v>42</v>
      </c>
      <c r="Q11">
        <v>12</v>
      </c>
      <c r="R11" s="1"/>
      <c r="S11" s="2">
        <f>(P11/O11)*100</f>
        <v>77.777777777777786</v>
      </c>
      <c r="V11">
        <f t="shared" ref="V11:V12" si="2">D11+Q11</f>
        <v>196</v>
      </c>
      <c r="W11" s="7">
        <f t="shared" ref="W11:W12" si="3">(Q11/V11)*100</f>
        <v>6.1224489795918364</v>
      </c>
      <c r="X11" s="7">
        <f t="shared" ref="X11" si="4">(E11/V11)*100</f>
        <v>21.428571428571427</v>
      </c>
      <c r="Y11" s="7">
        <f t="shared" ref="Y11:Y12" si="5">(F11/V11)*100</f>
        <v>71.938775510204081</v>
      </c>
    </row>
    <row r="12" spans="1:25">
      <c r="C12" t="s">
        <v>4</v>
      </c>
      <c r="D12">
        <v>190</v>
      </c>
      <c r="E12">
        <v>38</v>
      </c>
      <c r="F12">
        <v>150</v>
      </c>
      <c r="G12" s="1"/>
      <c r="H12" s="2">
        <f>(E12/D12)*100</f>
        <v>20</v>
      </c>
      <c r="I12" s="2"/>
      <c r="J12" s="2"/>
      <c r="K12" s="3"/>
      <c r="N12" t="s">
        <v>4</v>
      </c>
      <c r="O12">
        <v>70</v>
      </c>
      <c r="P12">
        <v>38</v>
      </c>
      <c r="Q12">
        <v>32</v>
      </c>
      <c r="R12" s="1"/>
      <c r="S12" s="2">
        <f>(P12/O12)*100</f>
        <v>54.285714285714285</v>
      </c>
      <c r="V12">
        <f t="shared" si="2"/>
        <v>222</v>
      </c>
      <c r="W12" s="7">
        <f t="shared" si="3"/>
        <v>14.414414414414415</v>
      </c>
      <c r="X12" s="7">
        <f>(E12/V12)*100</f>
        <v>17.117117117117118</v>
      </c>
      <c r="Y12" s="7">
        <f t="shared" si="5"/>
        <v>67.567567567567565</v>
      </c>
    </row>
    <row r="13" spans="1:25" s="11" customFormat="1">
      <c r="C13" s="11" t="s">
        <v>5</v>
      </c>
      <c r="D13" s="11">
        <f>SUM(D10:D12)</f>
        <v>598</v>
      </c>
      <c r="E13" s="11">
        <f t="shared" ref="E13:F13" si="6">SUM(E10:E12)</f>
        <v>131</v>
      </c>
      <c r="F13" s="11">
        <f t="shared" si="6"/>
        <v>464</v>
      </c>
      <c r="G13" s="11" t="s">
        <v>6</v>
      </c>
      <c r="H13" s="13">
        <f>AVERAGE(H10:H12)</f>
        <v>21.864648033126297</v>
      </c>
      <c r="I13" s="13"/>
      <c r="J13" s="13"/>
      <c r="K13" s="14"/>
      <c r="N13" s="11" t="s">
        <v>5</v>
      </c>
      <c r="O13" s="11">
        <f>SUM(O10:O12)</f>
        <v>194</v>
      </c>
      <c r="P13" s="11">
        <f t="shared" ref="P13:Q13" si="7">SUM(P10:P12)</f>
        <v>131</v>
      </c>
      <c r="Q13" s="11">
        <f t="shared" si="7"/>
        <v>63</v>
      </c>
      <c r="R13" s="11" t="s">
        <v>6</v>
      </c>
      <c r="S13" s="13">
        <f>AVERAGE(S10:S12)</f>
        <v>68.306878306878303</v>
      </c>
      <c r="V13" s="11" t="s">
        <v>6</v>
      </c>
      <c r="W13" s="13">
        <f>AVERAGE(W10:W12)</f>
        <v>9.4519311450528392</v>
      </c>
      <c r="X13" s="13">
        <f>AVERAGE(X10:X12)</f>
        <v>19.844447622225399</v>
      </c>
      <c r="Y13" s="13">
        <f>AVERAGE(Y10:Y12)</f>
        <v>70.233252905210577</v>
      </c>
    </row>
    <row r="14" spans="1:25">
      <c r="G14" t="s">
        <v>7</v>
      </c>
      <c r="H14" s="4">
        <f t="shared" ref="H14:H15" si="8">STDEV(H10:H12)</f>
        <v>1.6150950106359594</v>
      </c>
      <c r="I14" s="2"/>
      <c r="K14" s="3"/>
      <c r="R14" t="s">
        <v>7</v>
      </c>
      <c r="S14" s="4">
        <f t="shared" ref="S14:S15" si="9">STDEV(S10:S12)</f>
        <v>12.389428654576115</v>
      </c>
    </row>
    <row r="15" spans="1:25">
      <c r="G15" t="s">
        <v>8</v>
      </c>
      <c r="H15" s="4">
        <f t="shared" si="8"/>
        <v>1.4368973853807292</v>
      </c>
      <c r="I15" s="2"/>
      <c r="K15" s="3"/>
      <c r="R15" t="s">
        <v>8</v>
      </c>
      <c r="S15" s="4">
        <f t="shared" si="9"/>
        <v>11.819250007307375</v>
      </c>
    </row>
    <row r="16" spans="1:25">
      <c r="G16" s="2"/>
      <c r="I16" s="2"/>
      <c r="K16" s="3"/>
      <c r="R16" s="2"/>
    </row>
    <row r="17" spans="2:25">
      <c r="G17" s="2"/>
      <c r="I17" s="2"/>
      <c r="K17" s="3"/>
      <c r="R17" s="2"/>
    </row>
    <row r="18" spans="2:25">
      <c r="B18" t="s">
        <v>10</v>
      </c>
      <c r="C18" t="s">
        <v>2</v>
      </c>
      <c r="D18">
        <v>323</v>
      </c>
      <c r="E18">
        <v>36</v>
      </c>
      <c r="F18">
        <f>D18-E18</f>
        <v>287</v>
      </c>
      <c r="G18" s="1"/>
      <c r="H18" s="2">
        <f>(E18/D18)*100</f>
        <v>11.145510835913312</v>
      </c>
      <c r="I18" s="2"/>
      <c r="J18" s="2"/>
      <c r="K18" s="3"/>
      <c r="M18" t="s">
        <v>10</v>
      </c>
      <c r="N18" t="s">
        <v>2</v>
      </c>
      <c r="O18">
        <v>56</v>
      </c>
      <c r="P18">
        <v>36</v>
      </c>
      <c r="Q18">
        <v>20</v>
      </c>
      <c r="R18" s="1"/>
      <c r="S18" s="2">
        <f>(P18/O18)*100</f>
        <v>64.285714285714292</v>
      </c>
      <c r="V18">
        <f>D18+Q18</f>
        <v>343</v>
      </c>
      <c r="W18" s="7">
        <f>(Q18/V18)*100</f>
        <v>5.8309037900874632</v>
      </c>
      <c r="X18" s="7">
        <f>(E18/V18)*100</f>
        <v>10.495626822157435</v>
      </c>
      <c r="Y18" s="7">
        <f>(F18/V18)*100</f>
        <v>83.673469387755105</v>
      </c>
    </row>
    <row r="19" spans="2:25">
      <c r="C19" t="s">
        <v>3</v>
      </c>
      <c r="D19">
        <v>274</v>
      </c>
      <c r="E19">
        <v>32</v>
      </c>
      <c r="F19">
        <v>242</v>
      </c>
      <c r="G19" s="1"/>
      <c r="H19" s="2">
        <f>(E19/D19)*100</f>
        <v>11.678832116788321</v>
      </c>
      <c r="I19" s="2"/>
      <c r="J19" s="2"/>
      <c r="K19" s="3"/>
      <c r="N19" t="s">
        <v>3</v>
      </c>
      <c r="O19">
        <v>50</v>
      </c>
      <c r="P19">
        <v>32</v>
      </c>
      <c r="Q19">
        <v>18</v>
      </c>
      <c r="R19" s="1"/>
      <c r="S19" s="2">
        <f>(P19/O19)*100</f>
        <v>64</v>
      </c>
      <c r="V19">
        <f t="shared" ref="V19:V20" si="10">D19+Q19</f>
        <v>292</v>
      </c>
      <c r="W19" s="7">
        <f t="shared" ref="W19" si="11">(Q19/V19)*100</f>
        <v>6.1643835616438354</v>
      </c>
      <c r="X19" s="7">
        <f t="shared" ref="X19:X20" si="12">(E19/V19)*100</f>
        <v>10.95890410958904</v>
      </c>
      <c r="Y19" s="7">
        <f t="shared" ref="Y19:Y20" si="13">(F19/V19)*100</f>
        <v>82.876712328767127</v>
      </c>
    </row>
    <row r="20" spans="2:25">
      <c r="C20" t="s">
        <v>4</v>
      </c>
      <c r="D20">
        <v>298</v>
      </c>
      <c r="E20">
        <v>43</v>
      </c>
      <c r="F20">
        <v>255</v>
      </c>
      <c r="H20" s="2">
        <f>(E20/D20)*100</f>
        <v>14.429530201342283</v>
      </c>
      <c r="I20" s="2"/>
      <c r="J20" s="2"/>
      <c r="K20" s="3"/>
      <c r="N20" t="s">
        <v>4</v>
      </c>
      <c r="O20">
        <v>70</v>
      </c>
      <c r="P20">
        <v>43</v>
      </c>
      <c r="Q20">
        <v>27</v>
      </c>
      <c r="S20" s="2">
        <f>(P20/O20)*100</f>
        <v>61.428571428571431</v>
      </c>
      <c r="V20">
        <f t="shared" si="10"/>
        <v>325</v>
      </c>
      <c r="W20" s="7">
        <f>(Q20/V20)*100</f>
        <v>8.3076923076923084</v>
      </c>
      <c r="X20" s="7">
        <f t="shared" si="12"/>
        <v>13.230769230769232</v>
      </c>
      <c r="Y20" s="7">
        <f t="shared" si="13"/>
        <v>78.461538461538467</v>
      </c>
    </row>
    <row r="21" spans="2:25" s="11" customFormat="1">
      <c r="C21" s="11" t="s">
        <v>5</v>
      </c>
      <c r="D21" s="11">
        <f>SUM(D18:D20)</f>
        <v>895</v>
      </c>
      <c r="E21" s="11">
        <f t="shared" ref="E21:F21" si="14">SUM(E18:E20)</f>
        <v>111</v>
      </c>
      <c r="F21" s="11">
        <f t="shared" si="14"/>
        <v>784</v>
      </c>
      <c r="G21" s="11" t="s">
        <v>6</v>
      </c>
      <c r="H21" s="13">
        <f>AVERAGE(H18:H20)</f>
        <v>12.417957718014639</v>
      </c>
      <c r="I21" s="13"/>
      <c r="J21" s="13"/>
      <c r="K21" s="14"/>
      <c r="N21" s="11" t="s">
        <v>5</v>
      </c>
      <c r="O21" s="11">
        <f>SUM(O18:O20)</f>
        <v>176</v>
      </c>
      <c r="P21" s="11">
        <f t="shared" ref="P21:Q21" si="15">SUM(P18:P20)</f>
        <v>111</v>
      </c>
      <c r="Q21" s="11">
        <f t="shared" si="15"/>
        <v>65</v>
      </c>
      <c r="R21" s="11" t="s">
        <v>6</v>
      </c>
      <c r="S21" s="13">
        <f>AVERAGE(S18:S20)</f>
        <v>63.238095238095241</v>
      </c>
      <c r="V21" s="11" t="s">
        <v>6</v>
      </c>
      <c r="W21" s="13">
        <f>AVERAGE(W18:W20)</f>
        <v>6.7676598864745356</v>
      </c>
      <c r="X21" s="13">
        <f>AVERAGE(X18:X20)</f>
        <v>11.56176672083857</v>
      </c>
      <c r="Y21" s="13">
        <f>AVERAGE(Y18:Y20)</f>
        <v>81.67057339268689</v>
      </c>
    </row>
    <row r="22" spans="2:25">
      <c r="G22" t="s">
        <v>7</v>
      </c>
      <c r="H22" s="4">
        <f t="shared" ref="H22:H23" si="16">STDEV(H18:H20)</f>
        <v>1.7623636937134399</v>
      </c>
      <c r="I22" s="4"/>
      <c r="J22" s="4"/>
      <c r="K22" s="4"/>
      <c r="R22" t="s">
        <v>7</v>
      </c>
      <c r="S22" s="4">
        <f t="shared" ref="S22:S23" si="17">STDEV(S18:S20)</f>
        <v>1.5735915849388871</v>
      </c>
    </row>
    <row r="23" spans="2:25">
      <c r="G23" t="s">
        <v>8</v>
      </c>
      <c r="H23" s="4">
        <f t="shared" si="16"/>
        <v>1.4235560205835447</v>
      </c>
      <c r="I23" s="4"/>
      <c r="J23" s="4"/>
      <c r="K23" s="4"/>
      <c r="R23" t="s">
        <v>8</v>
      </c>
      <c r="S23" s="4">
        <f t="shared" si="17"/>
        <v>1.3208027976326799</v>
      </c>
    </row>
    <row r="27" spans="2:25">
      <c r="F27">
        <f>E31+F31</f>
        <v>342</v>
      </c>
      <c r="Q27">
        <f>P31+Q31</f>
        <v>77</v>
      </c>
    </row>
    <row r="28" spans="2:25">
      <c r="F28">
        <f>E32+F32</f>
        <v>318</v>
      </c>
      <c r="Q28">
        <f>P32+Q32</f>
        <v>81</v>
      </c>
    </row>
    <row r="29" spans="2:25">
      <c r="F29">
        <f>E33+F33</f>
        <v>335</v>
      </c>
      <c r="Q29">
        <f>P33+Q33</f>
        <v>99</v>
      </c>
    </row>
    <row r="30" spans="2:25" s="12" customFormat="1">
      <c r="B30" s="11" t="s">
        <v>22</v>
      </c>
      <c r="D30" s="12" t="s">
        <v>16</v>
      </c>
      <c r="E30" s="12" t="s">
        <v>17</v>
      </c>
      <c r="F30" s="12" t="s">
        <v>18</v>
      </c>
      <c r="H30" s="12" t="s">
        <v>11</v>
      </c>
      <c r="M30" s="11" t="s">
        <v>22</v>
      </c>
      <c r="O30" s="12" t="s">
        <v>0</v>
      </c>
      <c r="P30" s="12" t="s">
        <v>19</v>
      </c>
      <c r="Q30" s="12" t="s">
        <v>20</v>
      </c>
      <c r="S30" s="12" t="s">
        <v>13</v>
      </c>
    </row>
    <row r="31" spans="2:25">
      <c r="B31" t="s">
        <v>1</v>
      </c>
      <c r="C31" t="s">
        <v>2</v>
      </c>
      <c r="D31">
        <v>342</v>
      </c>
      <c r="E31">
        <v>48</v>
      </c>
      <c r="F31">
        <f>294</f>
        <v>294</v>
      </c>
      <c r="G31" s="1"/>
      <c r="H31" s="2">
        <f>(E31/D31)*100</f>
        <v>14.035087719298245</v>
      </c>
      <c r="I31" s="2"/>
      <c r="J31" s="2"/>
      <c r="K31" s="3"/>
      <c r="M31" t="s">
        <v>1</v>
      </c>
      <c r="N31" t="s">
        <v>2</v>
      </c>
      <c r="O31">
        <v>77</v>
      </c>
      <c r="P31">
        <v>48</v>
      </c>
      <c r="Q31">
        <v>29</v>
      </c>
      <c r="R31" s="1"/>
      <c r="S31" s="2">
        <f>(P31/O31)*100</f>
        <v>62.337662337662337</v>
      </c>
      <c r="V31">
        <f>D31+Q31</f>
        <v>371</v>
      </c>
      <c r="W31" s="7">
        <f>(Q31/V31)*100</f>
        <v>7.8167115902964959</v>
      </c>
      <c r="X31" s="7">
        <f>(E31/V31)*100</f>
        <v>12.938005390835579</v>
      </c>
      <c r="Y31" s="7">
        <f>(F31/V31)*100</f>
        <v>79.245283018867923</v>
      </c>
    </row>
    <row r="32" spans="2:25">
      <c r="C32" t="s">
        <v>3</v>
      </c>
      <c r="D32">
        <v>318</v>
      </c>
      <c r="E32">
        <v>59</v>
      </c>
      <c r="F32">
        <v>259</v>
      </c>
      <c r="G32" s="1"/>
      <c r="H32" s="2">
        <f>(E32/D32)*100</f>
        <v>18.553459119496853</v>
      </c>
      <c r="I32" s="2"/>
      <c r="J32" s="2"/>
      <c r="K32" s="3"/>
      <c r="N32" t="s">
        <v>3</v>
      </c>
      <c r="O32">
        <v>81</v>
      </c>
      <c r="P32">
        <v>59</v>
      </c>
      <c r="Q32">
        <v>22</v>
      </c>
      <c r="R32" s="1"/>
      <c r="S32" s="2">
        <f>(P32/O32)*100</f>
        <v>72.839506172839506</v>
      </c>
      <c r="V32">
        <f>D32+Q32</f>
        <v>340</v>
      </c>
      <c r="W32" s="7">
        <f>(Q32/V32)*100</f>
        <v>6.4705882352941186</v>
      </c>
      <c r="X32" s="7">
        <f>(E32/V32)*100</f>
        <v>17.352941176470587</v>
      </c>
      <c r="Y32" s="7">
        <f>(F32/V32)*100</f>
        <v>76.17647058823529</v>
      </c>
    </row>
    <row r="33" spans="2:25">
      <c r="C33" t="s">
        <v>4</v>
      </c>
      <c r="D33">
        <v>335</v>
      </c>
      <c r="E33">
        <v>78</v>
      </c>
      <c r="F33">
        <v>257</v>
      </c>
      <c r="G33" s="1"/>
      <c r="H33" s="2">
        <f>(E33/D33)*100</f>
        <v>23.283582089552237</v>
      </c>
      <c r="I33" s="2"/>
      <c r="J33" s="2"/>
      <c r="K33" s="3"/>
      <c r="N33" t="s">
        <v>4</v>
      </c>
      <c r="O33">
        <v>99</v>
      </c>
      <c r="P33">
        <v>78</v>
      </c>
      <c r="Q33">
        <v>21</v>
      </c>
      <c r="R33" s="1"/>
      <c r="S33" s="2">
        <f>(P33/O33)*100</f>
        <v>78.787878787878782</v>
      </c>
      <c r="V33">
        <f>D33+Q33</f>
        <v>356</v>
      </c>
      <c r="W33" s="7">
        <f>(Q33/V33)*100</f>
        <v>5.8988764044943816</v>
      </c>
      <c r="X33" s="7">
        <f>(E33/V33)*100</f>
        <v>21.910112359550563</v>
      </c>
      <c r="Y33" s="7">
        <f>(F33/V33)*100</f>
        <v>72.19101123595506</v>
      </c>
    </row>
    <row r="34" spans="2:25" s="11" customFormat="1">
      <c r="C34" s="11" t="s">
        <v>5</v>
      </c>
      <c r="D34" s="11">
        <f>SUM(D31:D33)</f>
        <v>995</v>
      </c>
      <c r="E34" s="11">
        <f t="shared" ref="E34:F34" si="18">SUM(E31:E33)</f>
        <v>185</v>
      </c>
      <c r="F34" s="11">
        <f t="shared" si="18"/>
        <v>810</v>
      </c>
      <c r="G34" s="11" t="s">
        <v>6</v>
      </c>
      <c r="H34" s="13">
        <f>AVERAGE(H31:H33)</f>
        <v>18.624042976115778</v>
      </c>
      <c r="I34" s="13"/>
      <c r="J34" s="13"/>
      <c r="K34" s="14"/>
      <c r="N34" s="11" t="s">
        <v>5</v>
      </c>
      <c r="O34" s="11">
        <f>SUM(O31:O33)</f>
        <v>257</v>
      </c>
      <c r="P34" s="11">
        <f t="shared" ref="P34:Q34" si="19">SUM(P31:P33)</f>
        <v>185</v>
      </c>
      <c r="Q34" s="11">
        <f t="shared" si="19"/>
        <v>72</v>
      </c>
      <c r="R34" s="11" t="s">
        <v>6</v>
      </c>
      <c r="S34" s="13">
        <f>AVERAGE(S31:S33)</f>
        <v>71.321682432793537</v>
      </c>
      <c r="V34" s="11" t="s">
        <v>6</v>
      </c>
      <c r="W34" s="13">
        <f>AVERAGE(W31:W33)</f>
        <v>6.728725410028332</v>
      </c>
      <c r="X34" s="13">
        <f>AVERAGE(X31:X33)</f>
        <v>17.400352975618912</v>
      </c>
      <c r="Y34" s="13">
        <f>AVERAGE(Y31:Y33)</f>
        <v>75.870921614352753</v>
      </c>
    </row>
    <row r="35" spans="2:25">
      <c r="G35" t="s">
        <v>7</v>
      </c>
      <c r="H35" s="4">
        <f>STDEV(H31:H33)</f>
        <v>4.6246511857399959</v>
      </c>
      <c r="I35" s="4"/>
      <c r="J35" s="4"/>
      <c r="K35" s="4"/>
      <c r="R35" t="s">
        <v>7</v>
      </c>
      <c r="S35" s="4">
        <f>STDEV(S31:S33)</f>
        <v>8.3294805956991258</v>
      </c>
    </row>
    <row r="36" spans="2:25">
      <c r="F36">
        <f>E39+F39</f>
        <v>205</v>
      </c>
      <c r="G36" t="s">
        <v>8</v>
      </c>
      <c r="H36" s="2">
        <f>(H35/SQRT(3))</f>
        <v>2.6700436069951086</v>
      </c>
      <c r="I36" s="4"/>
      <c r="J36" s="4"/>
      <c r="K36" s="4"/>
      <c r="Q36">
        <f>P39+Q39</f>
        <v>70</v>
      </c>
      <c r="R36" t="s">
        <v>8</v>
      </c>
      <c r="S36" s="2">
        <f>(S35/SQRT(3))</f>
        <v>4.8090278641366551</v>
      </c>
    </row>
    <row r="37" spans="2:25">
      <c r="F37">
        <f>E40+F40</f>
        <v>190</v>
      </c>
      <c r="G37" s="2"/>
      <c r="I37" s="2"/>
      <c r="K37" s="3"/>
      <c r="Q37">
        <f>P40+Q40</f>
        <v>68</v>
      </c>
      <c r="R37" s="2"/>
    </row>
    <row r="38" spans="2:25">
      <c r="F38">
        <f>E41+F41</f>
        <v>189</v>
      </c>
      <c r="G38" s="2"/>
      <c r="I38" s="2"/>
      <c r="K38" s="3"/>
      <c r="Q38">
        <f>P41+Q41</f>
        <v>63</v>
      </c>
      <c r="R38" s="2"/>
    </row>
    <row r="39" spans="2:25">
      <c r="B39" t="s">
        <v>9</v>
      </c>
      <c r="C39" t="s">
        <v>2</v>
      </c>
      <c r="D39">
        <v>205</v>
      </c>
      <c r="E39">
        <v>36</v>
      </c>
      <c r="F39">
        <v>169</v>
      </c>
      <c r="G39" s="1"/>
      <c r="H39" s="2">
        <f>(E39/D39)*100</f>
        <v>17.560975609756095</v>
      </c>
      <c r="I39" s="2"/>
      <c r="J39" s="2"/>
      <c r="K39" s="3"/>
      <c r="M39" t="s">
        <v>9</v>
      </c>
      <c r="N39" t="s">
        <v>2</v>
      </c>
      <c r="O39">
        <v>70</v>
      </c>
      <c r="P39">
        <v>36</v>
      </c>
      <c r="Q39">
        <v>34</v>
      </c>
      <c r="R39" s="1"/>
      <c r="S39" s="2">
        <f>(P39/O39)*100</f>
        <v>51.428571428571423</v>
      </c>
      <c r="V39">
        <f>D39+Q39</f>
        <v>239</v>
      </c>
      <c r="W39" s="7">
        <f>(Q39/V39)*100</f>
        <v>14.225941422594143</v>
      </c>
      <c r="X39" s="7">
        <f>(E39/V39)*100</f>
        <v>15.062761506276152</v>
      </c>
      <c r="Y39" s="7">
        <f>(F39/V39)*100</f>
        <v>70.711297071129707</v>
      </c>
    </row>
    <row r="40" spans="2:25">
      <c r="C40" t="s">
        <v>3</v>
      </c>
      <c r="D40">
        <v>190</v>
      </c>
      <c r="E40">
        <v>45</v>
      </c>
      <c r="F40">
        <v>145</v>
      </c>
      <c r="G40" s="1"/>
      <c r="H40" s="2">
        <f>(E40/D40)*100</f>
        <v>23.684210526315788</v>
      </c>
      <c r="I40" s="2"/>
      <c r="J40" s="2"/>
      <c r="K40" s="3"/>
      <c r="N40" t="s">
        <v>3</v>
      </c>
      <c r="O40">
        <v>68</v>
      </c>
      <c r="P40">
        <v>45</v>
      </c>
      <c r="Q40">
        <v>23</v>
      </c>
      <c r="R40" s="1"/>
      <c r="S40" s="2">
        <f>(P40/O40)*100</f>
        <v>66.17647058823529</v>
      </c>
      <c r="V40">
        <f t="shared" ref="V40:V41" si="20">D40+Q40</f>
        <v>213</v>
      </c>
      <c r="W40" s="7">
        <f t="shared" ref="W40:W41" si="21">(Q40/V40)*100</f>
        <v>10.7981220657277</v>
      </c>
      <c r="X40" s="7">
        <f t="shared" ref="X40:X41" si="22">(E40/V40)*100</f>
        <v>21.12676056338028</v>
      </c>
      <c r="Y40" s="7">
        <f t="shared" ref="Y40:Y41" si="23">(F40/V40)*100</f>
        <v>68.075117370892031</v>
      </c>
    </row>
    <row r="41" spans="2:25">
      <c r="C41" t="s">
        <v>4</v>
      </c>
      <c r="D41">
        <v>189</v>
      </c>
      <c r="E41">
        <v>48</v>
      </c>
      <c r="F41">
        <v>141</v>
      </c>
      <c r="G41" s="1"/>
      <c r="H41" s="2">
        <f>(E41/D41)*100</f>
        <v>25.396825396825395</v>
      </c>
      <c r="I41" s="2"/>
      <c r="J41" s="2"/>
      <c r="K41" s="3"/>
      <c r="N41" t="s">
        <v>4</v>
      </c>
      <c r="O41">
        <v>63</v>
      </c>
      <c r="P41">
        <v>48</v>
      </c>
      <c r="Q41">
        <v>15</v>
      </c>
      <c r="R41" s="1"/>
      <c r="S41" s="2">
        <f>(P41/O41)*100</f>
        <v>76.19047619047619</v>
      </c>
      <c r="V41">
        <f t="shared" si="20"/>
        <v>204</v>
      </c>
      <c r="W41" s="7">
        <f t="shared" si="21"/>
        <v>7.3529411764705888</v>
      </c>
      <c r="X41" s="7">
        <f t="shared" si="22"/>
        <v>23.52941176470588</v>
      </c>
      <c r="Y41" s="7">
        <f t="shared" si="23"/>
        <v>69.117647058823522</v>
      </c>
    </row>
    <row r="42" spans="2:25" s="11" customFormat="1">
      <c r="C42" s="11" t="s">
        <v>5</v>
      </c>
      <c r="D42" s="11">
        <f>SUM(D39:D41)</f>
        <v>584</v>
      </c>
      <c r="E42" s="11">
        <f t="shared" ref="E42:F42" si="24">SUM(E39:E41)</f>
        <v>129</v>
      </c>
      <c r="F42" s="11">
        <f t="shared" si="24"/>
        <v>455</v>
      </c>
      <c r="G42" s="11" t="s">
        <v>6</v>
      </c>
      <c r="H42" s="13">
        <f>AVERAGE(H39:H41)</f>
        <v>22.214003844299089</v>
      </c>
      <c r="I42" s="13"/>
      <c r="J42" s="13"/>
      <c r="K42" s="14"/>
      <c r="N42" s="11" t="s">
        <v>5</v>
      </c>
      <c r="O42" s="11">
        <f>SUM(O39:O41)</f>
        <v>201</v>
      </c>
      <c r="P42" s="11">
        <f t="shared" ref="P42:Q42" si="25">SUM(P39:P41)</f>
        <v>129</v>
      </c>
      <c r="Q42" s="11">
        <f t="shared" si="25"/>
        <v>72</v>
      </c>
      <c r="R42" s="11" t="s">
        <v>6</v>
      </c>
      <c r="S42" s="13">
        <f>AVERAGE(S39:S41)</f>
        <v>64.598506069094299</v>
      </c>
      <c r="V42" s="11" t="s">
        <v>6</v>
      </c>
      <c r="W42" s="13">
        <f>AVERAGE(W39:W41)</f>
        <v>10.792334888264143</v>
      </c>
      <c r="X42" s="13">
        <f>AVERAGE(X39:X41)</f>
        <v>19.906311278120771</v>
      </c>
      <c r="Y42" s="13">
        <f>AVERAGE(Y39:Y41)</f>
        <v>69.301353833615096</v>
      </c>
    </row>
    <row r="43" spans="2:25">
      <c r="G43" t="s">
        <v>7</v>
      </c>
      <c r="H43" s="4">
        <f t="shared" ref="H43:H44" si="26">STDEV(H39:H41)</f>
        <v>4.1196196714337177</v>
      </c>
      <c r="I43" s="2"/>
      <c r="K43" s="3"/>
      <c r="R43" t="s">
        <v>7</v>
      </c>
      <c r="S43" s="4">
        <f t="shared" ref="S43:S44" si="27">STDEV(S39:S41)</f>
        <v>12.45614149233864</v>
      </c>
    </row>
    <row r="44" spans="2:25">
      <c r="F44">
        <f>E47+F47</f>
        <v>322</v>
      </c>
      <c r="G44" t="s">
        <v>8</v>
      </c>
      <c r="H44" s="4">
        <f t="shared" si="26"/>
        <v>1.5929485458191022</v>
      </c>
      <c r="I44" s="2"/>
      <c r="K44" s="3"/>
      <c r="Q44">
        <f>P47+Q47</f>
        <v>51</v>
      </c>
      <c r="R44" t="s">
        <v>8</v>
      </c>
      <c r="S44" s="4">
        <f t="shared" si="27"/>
        <v>6.2868122754486429</v>
      </c>
    </row>
    <row r="45" spans="2:25">
      <c r="F45">
        <f>E48+F48</f>
        <v>241</v>
      </c>
      <c r="G45" s="2"/>
      <c r="I45" s="2"/>
      <c r="K45" s="3"/>
      <c r="Q45">
        <f>P48+Q48</f>
        <v>50</v>
      </c>
      <c r="R45" s="2"/>
    </row>
    <row r="46" spans="2:25">
      <c r="F46">
        <f>E49+F49</f>
        <v>224</v>
      </c>
      <c r="G46" s="2"/>
      <c r="I46" s="2"/>
      <c r="K46" s="3"/>
      <c r="Q46">
        <f>P49+Q49</f>
        <v>32</v>
      </c>
      <c r="R46" s="2"/>
    </row>
    <row r="47" spans="2:25">
      <c r="B47" t="s">
        <v>10</v>
      </c>
      <c r="C47" t="s">
        <v>2</v>
      </c>
      <c r="D47">
        <v>322</v>
      </c>
      <c r="E47">
        <v>29</v>
      </c>
      <c r="F47">
        <v>293</v>
      </c>
      <c r="G47" s="1"/>
      <c r="H47" s="2">
        <f>(E47/D47)*100</f>
        <v>9.0062111801242235</v>
      </c>
      <c r="I47" s="2"/>
      <c r="J47" s="2"/>
      <c r="K47" s="3"/>
      <c r="M47" t="s">
        <v>10</v>
      </c>
      <c r="N47" t="s">
        <v>2</v>
      </c>
      <c r="O47">
        <v>51</v>
      </c>
      <c r="P47">
        <v>29</v>
      </c>
      <c r="Q47">
        <v>22</v>
      </c>
      <c r="R47" s="1"/>
      <c r="S47" s="2">
        <f>(P47/O47)*100</f>
        <v>56.862745098039213</v>
      </c>
      <c r="V47">
        <f>D47+Q47</f>
        <v>344</v>
      </c>
      <c r="W47" s="7">
        <f>(Q47/V47)*100</f>
        <v>6.395348837209303</v>
      </c>
      <c r="X47" s="7">
        <f>(E47/V47)*100</f>
        <v>8.4302325581395348</v>
      </c>
      <c r="Y47" s="7">
        <f>(F47/V47)*100</f>
        <v>85.174418604651152</v>
      </c>
    </row>
    <row r="48" spans="2:25">
      <c r="C48" t="s">
        <v>3</v>
      </c>
      <c r="D48">
        <v>241</v>
      </c>
      <c r="E48">
        <v>30</v>
      </c>
      <c r="F48">
        <v>211</v>
      </c>
      <c r="G48" s="1"/>
      <c r="H48" s="2">
        <f>(E48/D48)*100</f>
        <v>12.448132780082988</v>
      </c>
      <c r="I48" s="2"/>
      <c r="J48" s="2"/>
      <c r="K48" s="3"/>
      <c r="N48" t="s">
        <v>3</v>
      </c>
      <c r="O48">
        <v>50</v>
      </c>
      <c r="P48">
        <v>30</v>
      </c>
      <c r="Q48">
        <v>20</v>
      </c>
      <c r="R48" s="1"/>
      <c r="S48" s="2">
        <f>(P48/O48)*100</f>
        <v>60</v>
      </c>
      <c r="V48">
        <f t="shared" ref="V48:V49" si="28">D48+Q48</f>
        <v>261</v>
      </c>
      <c r="W48" s="7">
        <f>(Q48/V48)*100</f>
        <v>7.6628352490421454</v>
      </c>
      <c r="X48" s="7">
        <f t="shared" ref="X48:X49" si="29">(E48/V48)*100</f>
        <v>11.494252873563218</v>
      </c>
      <c r="Y48" s="7">
        <f t="shared" ref="Y48:Y49" si="30">(F48/V48)*100</f>
        <v>80.842911877394641</v>
      </c>
    </row>
    <row r="49" spans="3:25">
      <c r="C49" t="s">
        <v>4</v>
      </c>
      <c r="D49">
        <v>224</v>
      </c>
      <c r="E49">
        <v>19</v>
      </c>
      <c r="F49">
        <v>205</v>
      </c>
      <c r="H49" s="2">
        <f>(E49/D49)*100</f>
        <v>8.4821428571428577</v>
      </c>
      <c r="I49" s="2"/>
      <c r="J49" s="2"/>
      <c r="K49" s="3"/>
      <c r="N49" t="s">
        <v>4</v>
      </c>
      <c r="O49">
        <v>32</v>
      </c>
      <c r="P49">
        <v>19</v>
      </c>
      <c r="Q49">
        <v>13</v>
      </c>
      <c r="S49" s="2">
        <f>(P49/O49)*100</f>
        <v>59.375</v>
      </c>
      <c r="V49">
        <f t="shared" si="28"/>
        <v>237</v>
      </c>
      <c r="W49" s="7">
        <f t="shared" ref="W49" si="31">(Q49/V49)*100</f>
        <v>5.485232067510549</v>
      </c>
      <c r="X49" s="7">
        <f t="shared" si="29"/>
        <v>8.0168776371308024</v>
      </c>
      <c r="Y49" s="7">
        <f t="shared" si="30"/>
        <v>86.497890295358644</v>
      </c>
    </row>
    <row r="50" spans="3:25" s="11" customFormat="1">
      <c r="C50" s="11" t="s">
        <v>5</v>
      </c>
      <c r="D50" s="11">
        <f>SUM(D47:D49)</f>
        <v>787</v>
      </c>
      <c r="E50" s="11">
        <f t="shared" ref="E50:F50" si="32">SUM(E47:E49)</f>
        <v>78</v>
      </c>
      <c r="F50" s="11">
        <f t="shared" si="32"/>
        <v>709</v>
      </c>
      <c r="G50" s="11" t="s">
        <v>6</v>
      </c>
      <c r="H50" s="13">
        <f>AVERAGE(H47:H49)</f>
        <v>9.9788289391166902</v>
      </c>
      <c r="I50" s="13"/>
      <c r="J50" s="13"/>
      <c r="K50" s="14"/>
      <c r="N50" s="11" t="s">
        <v>5</v>
      </c>
      <c r="O50" s="11">
        <f>SUM(O47:O49)</f>
        <v>133</v>
      </c>
      <c r="P50" s="11">
        <f t="shared" ref="P50:Q50" si="33">SUM(P47:P49)</f>
        <v>78</v>
      </c>
      <c r="Q50" s="11">
        <f t="shared" si="33"/>
        <v>55</v>
      </c>
      <c r="R50" s="11" t="s">
        <v>6</v>
      </c>
      <c r="S50" s="13">
        <f>AVERAGE(S47:S49)</f>
        <v>58.74591503267974</v>
      </c>
      <c r="V50" s="11" t="s">
        <v>6</v>
      </c>
      <c r="W50" s="13">
        <f>AVERAGE(W47:W49)</f>
        <v>6.5144720512539989</v>
      </c>
      <c r="X50" s="13">
        <f>AVERAGE(X47:X49)</f>
        <v>9.3137876896111838</v>
      </c>
      <c r="Y50" s="13">
        <f>AVERAGE(Y47:Y49)</f>
        <v>84.171740259134808</v>
      </c>
    </row>
    <row r="51" spans="3:25">
      <c r="G51" t="s">
        <v>7</v>
      </c>
      <c r="H51" s="4">
        <f t="shared" ref="H51:H52" si="34">STDEV(H47:H49)</f>
        <v>2.1544739487973215</v>
      </c>
      <c r="I51" s="4"/>
      <c r="J51" s="4"/>
      <c r="K51" s="4"/>
      <c r="R51" t="s">
        <v>7</v>
      </c>
      <c r="S51" s="4">
        <f t="shared" ref="S51:S52" si="35">STDEV(S47:S49)</f>
        <v>1.6605429841020374</v>
      </c>
    </row>
    <row r="52" spans="3:25">
      <c r="G52" t="s">
        <v>8</v>
      </c>
      <c r="H52" s="4">
        <f t="shared" si="34"/>
        <v>2.0027733586141543</v>
      </c>
      <c r="I52" s="4"/>
      <c r="J52" s="4"/>
      <c r="K52" s="4"/>
      <c r="R52" t="s">
        <v>8</v>
      </c>
      <c r="S52" s="4">
        <f t="shared" si="35"/>
        <v>0.62704359249935604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F7ECE-3CFF-9C4A-87D2-8F42FDE11716}">
  <dimension ref="A1:Y52"/>
  <sheetViews>
    <sheetView topLeftCell="A35" workbookViewId="0">
      <selection activeCell="N57" sqref="N57"/>
    </sheetView>
  </sheetViews>
  <sheetFormatPr baseColWidth="10" defaultRowHeight="20"/>
  <cols>
    <col min="23" max="23" width="12" customWidth="1"/>
    <col min="24" max="24" width="13.5703125" customWidth="1"/>
    <col min="25" max="25" width="12.42578125" customWidth="1"/>
  </cols>
  <sheetData>
    <row r="1" spans="1:25" s="11" customFormat="1">
      <c r="A1" s="11" t="s">
        <v>14</v>
      </c>
      <c r="B1" s="12" t="s">
        <v>21</v>
      </c>
      <c r="D1" s="11" t="s">
        <v>16</v>
      </c>
      <c r="E1" s="11" t="s">
        <v>17</v>
      </c>
      <c r="F1" s="11" t="s">
        <v>18</v>
      </c>
      <c r="H1" s="11" t="s">
        <v>27</v>
      </c>
      <c r="M1" s="12" t="s">
        <v>21</v>
      </c>
      <c r="O1" s="11" t="s">
        <v>0</v>
      </c>
      <c r="P1" s="11" t="s">
        <v>19</v>
      </c>
      <c r="Q1" s="11" t="s">
        <v>20</v>
      </c>
      <c r="S1" s="11" t="s">
        <v>26</v>
      </c>
      <c r="V1" s="11" t="s">
        <v>23</v>
      </c>
      <c r="W1" s="11" t="s">
        <v>24</v>
      </c>
      <c r="X1" s="11" t="s">
        <v>25</v>
      </c>
      <c r="Y1" s="11" t="s">
        <v>16</v>
      </c>
    </row>
    <row r="2" spans="1:25">
      <c r="A2" t="s">
        <v>12</v>
      </c>
      <c r="B2" t="s">
        <v>1</v>
      </c>
      <c r="C2" t="s">
        <v>2</v>
      </c>
      <c r="D2">
        <v>269</v>
      </c>
      <c r="E2">
        <v>59</v>
      </c>
      <c r="F2">
        <v>210</v>
      </c>
      <c r="G2" s="1"/>
      <c r="H2" s="2">
        <f>(E2/D2)*100</f>
        <v>21.933085501858738</v>
      </c>
      <c r="I2" s="2"/>
      <c r="J2" s="2"/>
      <c r="K2" s="3"/>
      <c r="M2" t="s">
        <v>1</v>
      </c>
      <c r="N2" t="s">
        <v>2</v>
      </c>
      <c r="O2">
        <v>74</v>
      </c>
      <c r="P2">
        <v>59</v>
      </c>
      <c r="Q2">
        <v>15</v>
      </c>
      <c r="R2" s="1"/>
      <c r="S2" s="2">
        <f>(P2/O2)*100</f>
        <v>79.729729729729726</v>
      </c>
      <c r="V2">
        <f>D2+Q2</f>
        <v>284</v>
      </c>
      <c r="W2" s="7">
        <f>(Q2/V2)*100</f>
        <v>5.28169014084507</v>
      </c>
      <c r="X2" s="7">
        <f>(E2/V2)*100</f>
        <v>20.774647887323944</v>
      </c>
      <c r="Y2" s="7">
        <f>(F2/V2)*100</f>
        <v>73.943661971830991</v>
      </c>
    </row>
    <row r="3" spans="1:25">
      <c r="A3" s="5" t="s">
        <v>29</v>
      </c>
      <c r="C3" t="s">
        <v>3</v>
      </c>
      <c r="D3">
        <v>305</v>
      </c>
      <c r="E3">
        <v>61</v>
      </c>
      <c r="F3">
        <v>244</v>
      </c>
      <c r="G3" s="1"/>
      <c r="H3" s="2">
        <f>(E3/D3)*100</f>
        <v>20</v>
      </c>
      <c r="I3" s="2"/>
      <c r="J3" s="2"/>
      <c r="K3" s="3"/>
      <c r="N3" t="s">
        <v>3</v>
      </c>
      <c r="O3">
        <v>82</v>
      </c>
      <c r="P3">
        <v>61</v>
      </c>
      <c r="Q3">
        <v>21</v>
      </c>
      <c r="R3" s="1"/>
      <c r="S3" s="2">
        <f>(P3/O3)*100</f>
        <v>74.390243902439025</v>
      </c>
      <c r="V3">
        <f>D3+Q3</f>
        <v>326</v>
      </c>
      <c r="W3" s="7">
        <f t="shared" ref="W3:W4" si="0">(Q3/V3)*100</f>
        <v>6.4417177914110431</v>
      </c>
      <c r="X3" s="7">
        <f t="shared" ref="X3:X4" si="1">(E3/V3)*100</f>
        <v>18.711656441717793</v>
      </c>
      <c r="Y3" s="7">
        <f t="shared" ref="Y3:Y4" si="2">(F3/V3)*100</f>
        <v>74.846625766871171</v>
      </c>
    </row>
    <row r="4" spans="1:25">
      <c r="C4" t="s">
        <v>4</v>
      </c>
      <c r="D4">
        <v>215</v>
      </c>
      <c r="E4">
        <v>73</v>
      </c>
      <c r="F4">
        <v>142</v>
      </c>
      <c r="G4" s="1"/>
      <c r="H4" s="2">
        <f>(E4/D4)*100</f>
        <v>33.95348837209302</v>
      </c>
      <c r="I4" s="2"/>
      <c r="J4" s="2"/>
      <c r="K4" s="3"/>
      <c r="N4" t="s">
        <v>4</v>
      </c>
      <c r="O4">
        <v>88</v>
      </c>
      <c r="P4">
        <v>73</v>
      </c>
      <c r="Q4">
        <v>15</v>
      </c>
      <c r="R4" s="1"/>
      <c r="S4" s="2">
        <f>(P4/O4)*100</f>
        <v>82.954545454545453</v>
      </c>
      <c r="V4">
        <f t="shared" ref="V4" si="3">D4+Q4</f>
        <v>230</v>
      </c>
      <c r="W4" s="7">
        <f t="shared" si="0"/>
        <v>6.5217391304347823</v>
      </c>
      <c r="X4" s="7">
        <f t="shared" si="1"/>
        <v>31.739130434782609</v>
      </c>
      <c r="Y4" s="7">
        <f t="shared" si="2"/>
        <v>61.739130434782609</v>
      </c>
    </row>
    <row r="5" spans="1:25" s="11" customFormat="1">
      <c r="C5" s="11" t="s">
        <v>5</v>
      </c>
      <c r="D5" s="11">
        <f>SUM(D2:D4)</f>
        <v>789</v>
      </c>
      <c r="E5" s="11">
        <f t="shared" ref="E5:F5" si="4">SUM(E2:E4)</f>
        <v>193</v>
      </c>
      <c r="F5" s="11">
        <f t="shared" si="4"/>
        <v>596</v>
      </c>
      <c r="G5" s="11" t="s">
        <v>6</v>
      </c>
      <c r="H5" s="13">
        <f>AVERAGE(H2:H4)</f>
        <v>25.295524624650586</v>
      </c>
      <c r="I5" s="13"/>
      <c r="J5" s="13"/>
      <c r="K5" s="14"/>
      <c r="N5" s="11" t="s">
        <v>5</v>
      </c>
      <c r="O5" s="11">
        <f>SUM(O2:O4)</f>
        <v>244</v>
      </c>
      <c r="P5" s="11">
        <f t="shared" ref="P5:Q5" si="5">SUM(P2:P4)</f>
        <v>193</v>
      </c>
      <c r="Q5" s="11">
        <f t="shared" si="5"/>
        <v>51</v>
      </c>
      <c r="R5" s="11" t="s">
        <v>6</v>
      </c>
      <c r="S5" s="13">
        <f>AVERAGE(S2:S4)</f>
        <v>79.024839695571401</v>
      </c>
      <c r="V5" s="11" t="s">
        <v>6</v>
      </c>
      <c r="W5" s="13">
        <f>AVERAGE(W2:W4)</f>
        <v>6.0817156875636309</v>
      </c>
      <c r="X5" s="13">
        <f>AVERAGE(X2:X4)</f>
        <v>23.741811587941452</v>
      </c>
      <c r="Y5" s="13">
        <f>AVERAGE(Y2:Y4)</f>
        <v>70.176472724494928</v>
      </c>
    </row>
    <row r="6" spans="1:25">
      <c r="G6" t="s">
        <v>7</v>
      </c>
      <c r="H6" s="4">
        <f>STDEV(H2:H4)</f>
        <v>7.5600566848664936</v>
      </c>
      <c r="I6" s="4"/>
      <c r="J6" s="4"/>
      <c r="K6" s="4"/>
      <c r="R6" t="s">
        <v>7</v>
      </c>
      <c r="S6" s="4">
        <f>STDEV(S2:S4)</f>
        <v>4.3254442244750928</v>
      </c>
    </row>
    <row r="7" spans="1:25">
      <c r="G7" t="s">
        <v>8</v>
      </c>
      <c r="H7" s="2">
        <f>(H6/SQRT(3))</f>
        <v>4.3648007620965004</v>
      </c>
      <c r="I7" s="4"/>
      <c r="J7" s="4"/>
      <c r="K7" s="4"/>
      <c r="R7" t="s">
        <v>8</v>
      </c>
      <c r="S7" s="2">
        <f>(S6/SQRT(3))</f>
        <v>2.4972963873654068</v>
      </c>
    </row>
    <row r="8" spans="1:25">
      <c r="G8" s="2"/>
      <c r="I8" s="2"/>
      <c r="K8" s="3"/>
      <c r="R8" s="2"/>
    </row>
    <row r="9" spans="1:25">
      <c r="G9" s="2"/>
      <c r="I9" s="2"/>
      <c r="K9" s="3"/>
      <c r="R9" s="2"/>
    </row>
    <row r="10" spans="1:25">
      <c r="B10" t="s">
        <v>9</v>
      </c>
      <c r="C10" t="s">
        <v>2</v>
      </c>
      <c r="D10">
        <v>157</v>
      </c>
      <c r="E10">
        <v>44</v>
      </c>
      <c r="F10">
        <v>113</v>
      </c>
      <c r="G10" s="1"/>
      <c r="H10" s="2">
        <f>(E10/D10)*100</f>
        <v>28.02547770700637</v>
      </c>
      <c r="I10" s="2"/>
      <c r="J10" s="2"/>
      <c r="K10" s="3"/>
      <c r="M10" t="s">
        <v>9</v>
      </c>
      <c r="N10" t="s">
        <v>2</v>
      </c>
      <c r="O10">
        <v>62</v>
      </c>
      <c r="P10">
        <v>44</v>
      </c>
      <c r="Q10">
        <v>18</v>
      </c>
      <c r="R10" s="1"/>
      <c r="S10" s="2">
        <f>(P10/O10)*100</f>
        <v>70.967741935483872</v>
      </c>
      <c r="V10">
        <f>D10+Q10</f>
        <v>175</v>
      </c>
      <c r="W10" s="7">
        <f>(Q10/V10)*100</f>
        <v>10.285714285714285</v>
      </c>
      <c r="X10" s="7">
        <f>(E10/V10)*100</f>
        <v>25.142857142857146</v>
      </c>
      <c r="Y10" s="7">
        <f>(F10/V10)*100</f>
        <v>64.571428571428569</v>
      </c>
    </row>
    <row r="11" spans="1:25">
      <c r="C11" t="s">
        <v>3</v>
      </c>
      <c r="D11">
        <v>185</v>
      </c>
      <c r="E11">
        <v>55</v>
      </c>
      <c r="F11">
        <v>130</v>
      </c>
      <c r="G11" s="1"/>
      <c r="H11" s="2">
        <f>(E11/D11)*100</f>
        <v>29.72972972972973</v>
      </c>
      <c r="I11" s="2"/>
      <c r="J11" s="2"/>
      <c r="K11" s="3"/>
      <c r="N11" t="s">
        <v>3</v>
      </c>
      <c r="O11">
        <v>70</v>
      </c>
      <c r="P11">
        <v>55</v>
      </c>
      <c r="Q11">
        <v>15</v>
      </c>
      <c r="R11" s="1"/>
      <c r="S11" s="2">
        <f>(P11/O11)*100</f>
        <v>78.571428571428569</v>
      </c>
      <c r="V11">
        <f t="shared" ref="V11:V12" si="6">D11+Q11</f>
        <v>200</v>
      </c>
      <c r="W11" s="7">
        <f t="shared" ref="W11:W12" si="7">(Q11/V11)*100</f>
        <v>7.5</v>
      </c>
      <c r="X11" s="7">
        <f t="shared" ref="X11:X12" si="8">(E11/V11)*100</f>
        <v>27.500000000000004</v>
      </c>
      <c r="Y11" s="7">
        <f t="shared" ref="Y11:Y12" si="9">(F11/V11)*100</f>
        <v>65</v>
      </c>
    </row>
    <row r="12" spans="1:25">
      <c r="C12" t="s">
        <v>4</v>
      </c>
      <c r="D12">
        <v>184</v>
      </c>
      <c r="E12">
        <v>44</v>
      </c>
      <c r="F12">
        <v>140</v>
      </c>
      <c r="G12" s="1"/>
      <c r="H12" s="2">
        <f>(E12/D12)*100</f>
        <v>23.913043478260871</v>
      </c>
      <c r="I12" s="2"/>
      <c r="J12" s="2"/>
      <c r="K12" s="3"/>
      <c r="N12" t="s">
        <v>4</v>
      </c>
      <c r="O12">
        <v>57</v>
      </c>
      <c r="P12">
        <v>44</v>
      </c>
      <c r="Q12">
        <v>13</v>
      </c>
      <c r="R12" s="1"/>
      <c r="S12" s="2">
        <f>(P12/O12)*100</f>
        <v>77.192982456140342</v>
      </c>
      <c r="V12">
        <f t="shared" si="6"/>
        <v>197</v>
      </c>
      <c r="W12" s="7">
        <f t="shared" si="7"/>
        <v>6.5989847715736047</v>
      </c>
      <c r="X12" s="7">
        <f t="shared" si="8"/>
        <v>22.335025380710661</v>
      </c>
      <c r="Y12" s="7">
        <f t="shared" si="9"/>
        <v>71.065989847715741</v>
      </c>
    </row>
    <row r="13" spans="1:25" s="11" customFormat="1">
      <c r="C13" s="11" t="s">
        <v>5</v>
      </c>
      <c r="D13" s="11">
        <f>SUM(D10:D12)</f>
        <v>526</v>
      </c>
      <c r="E13" s="11">
        <f>SUM(E10:E12)</f>
        <v>143</v>
      </c>
      <c r="F13" s="11">
        <f>SUM(F10:F12)</f>
        <v>383</v>
      </c>
      <c r="G13" s="11" t="s">
        <v>6</v>
      </c>
      <c r="H13" s="13">
        <f>AVERAGE(H10:H12)</f>
        <v>27.222750304998993</v>
      </c>
      <c r="I13" s="13"/>
      <c r="J13" s="13"/>
      <c r="K13" s="14"/>
      <c r="N13" s="11" t="s">
        <v>5</v>
      </c>
      <c r="O13" s="11">
        <f>SUM(O10:O12)</f>
        <v>189</v>
      </c>
      <c r="P13" s="11">
        <f t="shared" ref="P13:Q13" si="10">SUM(P10:P12)</f>
        <v>143</v>
      </c>
      <c r="Q13" s="11">
        <f t="shared" si="10"/>
        <v>46</v>
      </c>
      <c r="R13" s="11" t="s">
        <v>6</v>
      </c>
      <c r="S13" s="13">
        <f>AVERAGE(S10:S12)</f>
        <v>75.57738432101759</v>
      </c>
      <c r="V13" s="11" t="s">
        <v>6</v>
      </c>
      <c r="W13" s="13">
        <f>AVERAGE(W10:W12)</f>
        <v>8.1282330190959637</v>
      </c>
      <c r="X13" s="13">
        <f>AVERAGE(X10:X12)</f>
        <v>24.992627507855939</v>
      </c>
      <c r="Y13" s="13">
        <f>AVERAGE(Y10:Y12)</f>
        <v>66.879139473048099</v>
      </c>
    </row>
    <row r="14" spans="1:25">
      <c r="G14" t="s">
        <v>7</v>
      </c>
      <c r="H14" s="4">
        <f t="shared" ref="H14:H15" si="11">STDEV(H10:H12)</f>
        <v>2.9902739336818041</v>
      </c>
      <c r="I14" s="2"/>
      <c r="K14" s="3"/>
      <c r="R14" t="s">
        <v>7</v>
      </c>
      <c r="S14" s="4">
        <f t="shared" ref="S14:S15" si="12">STDEV(S10:S12)</f>
        <v>4.0511270796002039</v>
      </c>
    </row>
    <row r="15" spans="1:25">
      <c r="G15" t="s">
        <v>8</v>
      </c>
      <c r="H15" s="4">
        <f t="shared" si="11"/>
        <v>2.917560169702504</v>
      </c>
      <c r="I15" s="2"/>
      <c r="K15" s="3"/>
      <c r="R15" t="s">
        <v>8</v>
      </c>
      <c r="S15" s="4">
        <f t="shared" si="12"/>
        <v>1.4985866675184525</v>
      </c>
    </row>
    <row r="16" spans="1:25">
      <c r="G16" s="2"/>
      <c r="I16" s="2"/>
      <c r="K16" s="3"/>
      <c r="R16" s="2"/>
    </row>
    <row r="17" spans="2:25">
      <c r="G17" s="2"/>
      <c r="I17" s="2"/>
      <c r="K17" s="3"/>
      <c r="R17" s="2"/>
    </row>
    <row r="18" spans="2:25">
      <c r="B18" t="s">
        <v>10</v>
      </c>
      <c r="C18" t="s">
        <v>2</v>
      </c>
      <c r="D18">
        <v>211</v>
      </c>
      <c r="E18">
        <v>34</v>
      </c>
      <c r="F18">
        <v>177</v>
      </c>
      <c r="G18" s="1"/>
      <c r="H18" s="2">
        <f>(E18/D18)*100</f>
        <v>16.113744075829384</v>
      </c>
      <c r="I18" s="2"/>
      <c r="J18" s="2"/>
      <c r="K18" s="3"/>
      <c r="M18" t="s">
        <v>10</v>
      </c>
      <c r="N18" t="s">
        <v>2</v>
      </c>
      <c r="O18">
        <v>51</v>
      </c>
      <c r="P18">
        <v>34</v>
      </c>
      <c r="Q18">
        <v>17</v>
      </c>
      <c r="R18" s="1"/>
      <c r="S18" s="2">
        <f>(P18/O18)*100</f>
        <v>66.666666666666657</v>
      </c>
      <c r="V18">
        <f>D18+Q18</f>
        <v>228</v>
      </c>
      <c r="W18" s="7">
        <f>(Q18/V18)*100</f>
        <v>7.4561403508771926</v>
      </c>
      <c r="X18" s="7">
        <f>(E18/V18)*100</f>
        <v>14.912280701754385</v>
      </c>
      <c r="Y18" s="7">
        <f>(F18/V18)*100</f>
        <v>77.631578947368425</v>
      </c>
    </row>
    <row r="19" spans="2:25">
      <c r="C19" t="s">
        <v>3</v>
      </c>
      <c r="D19">
        <v>265</v>
      </c>
      <c r="E19">
        <v>45</v>
      </c>
      <c r="F19">
        <v>220</v>
      </c>
      <c r="G19" s="1"/>
      <c r="H19" s="2">
        <f>(E19/D19)*100</f>
        <v>16.981132075471699</v>
      </c>
      <c r="I19" s="2"/>
      <c r="J19" s="2"/>
      <c r="K19" s="3"/>
      <c r="N19" t="s">
        <v>3</v>
      </c>
      <c r="O19">
        <v>64</v>
      </c>
      <c r="P19">
        <v>45</v>
      </c>
      <c r="Q19">
        <v>19</v>
      </c>
      <c r="R19" s="1"/>
      <c r="S19" s="2">
        <f>(P19/O19)*100</f>
        <v>70.3125</v>
      </c>
      <c r="V19">
        <f t="shared" ref="V19:V20" si="13">D19+Q19</f>
        <v>284</v>
      </c>
      <c r="W19" s="7">
        <f t="shared" ref="W19:W20" si="14">(Q19/V19)*100</f>
        <v>6.6901408450704221</v>
      </c>
      <c r="X19" s="7">
        <f t="shared" ref="X19:X20" si="15">(E19/V19)*100</f>
        <v>15.845070422535212</v>
      </c>
      <c r="Y19" s="7">
        <f t="shared" ref="Y19:Y20" si="16">(F19/V19)*100</f>
        <v>77.464788732394368</v>
      </c>
    </row>
    <row r="20" spans="2:25">
      <c r="C20" t="s">
        <v>4</v>
      </c>
      <c r="D20">
        <v>238</v>
      </c>
      <c r="E20">
        <v>34</v>
      </c>
      <c r="F20">
        <v>204</v>
      </c>
      <c r="H20" s="2">
        <f>(E20/D20)*100</f>
        <v>14.285714285714285</v>
      </c>
      <c r="I20" s="2"/>
      <c r="J20" s="2"/>
      <c r="K20" s="3"/>
      <c r="N20" t="s">
        <v>4</v>
      </c>
      <c r="O20">
        <v>44</v>
      </c>
      <c r="P20">
        <v>34</v>
      </c>
      <c r="Q20">
        <v>10</v>
      </c>
      <c r="S20" s="2">
        <f>(P20/O20)*100</f>
        <v>77.272727272727266</v>
      </c>
      <c r="V20">
        <f t="shared" si="13"/>
        <v>248</v>
      </c>
      <c r="W20" s="7">
        <f t="shared" si="14"/>
        <v>4.032258064516129</v>
      </c>
      <c r="X20" s="7">
        <f t="shared" si="15"/>
        <v>13.709677419354838</v>
      </c>
      <c r="Y20" s="7">
        <f t="shared" si="16"/>
        <v>82.258064516129039</v>
      </c>
    </row>
    <row r="21" spans="2:25" s="11" customFormat="1">
      <c r="C21" s="11" t="s">
        <v>5</v>
      </c>
      <c r="D21" s="11">
        <f>SUM(D18:D20)</f>
        <v>714</v>
      </c>
      <c r="E21" s="11">
        <f t="shared" ref="E21:F21" si="17">SUM(E18:E20)</f>
        <v>113</v>
      </c>
      <c r="F21" s="11">
        <f t="shared" si="17"/>
        <v>601</v>
      </c>
      <c r="G21" s="11" t="s">
        <v>6</v>
      </c>
      <c r="H21" s="13">
        <f>AVERAGE(H18:H20)</f>
        <v>15.793530145671788</v>
      </c>
      <c r="I21" s="13"/>
      <c r="J21" s="13"/>
      <c r="K21" s="14"/>
      <c r="N21" s="11" t="s">
        <v>5</v>
      </c>
      <c r="O21" s="11">
        <f>SUM(O18:O20)</f>
        <v>159</v>
      </c>
      <c r="P21" s="11">
        <f t="shared" ref="P21:Q21" si="18">SUM(P18:P20)</f>
        <v>113</v>
      </c>
      <c r="Q21" s="11">
        <f t="shared" si="18"/>
        <v>46</v>
      </c>
      <c r="R21" s="11" t="s">
        <v>6</v>
      </c>
      <c r="S21" s="13">
        <f>AVERAGE(S18:S20)</f>
        <v>71.417297979797979</v>
      </c>
      <c r="V21" s="11" t="s">
        <v>6</v>
      </c>
      <c r="W21" s="13">
        <f>AVERAGE(W18:W20)</f>
        <v>6.0595130868212479</v>
      </c>
      <c r="X21" s="13">
        <f>AVERAGE(X18:X20)</f>
        <v>14.82234284788148</v>
      </c>
      <c r="Y21" s="13">
        <f>AVERAGE(Y18:Y20)</f>
        <v>79.118144065297273</v>
      </c>
    </row>
    <row r="22" spans="2:25">
      <c r="G22" t="s">
        <v>7</v>
      </c>
      <c r="H22" s="4">
        <f t="shared" ref="H22:H23" si="19">STDEV(H18:H20)</f>
        <v>1.375944034521541</v>
      </c>
      <c r="I22" s="4"/>
      <c r="J22" s="4"/>
      <c r="K22" s="4"/>
      <c r="R22" t="s">
        <v>7</v>
      </c>
      <c r="S22" s="4">
        <f t="shared" ref="S22:S23" si="20">STDEV(S18:S20)</f>
        <v>5.3886514386237625</v>
      </c>
    </row>
    <row r="23" spans="2:25">
      <c r="G23" t="s">
        <v>8</v>
      </c>
      <c r="H23" s="4">
        <f t="shared" si="19"/>
        <v>1.3508752762896976</v>
      </c>
      <c r="I23" s="4"/>
      <c r="J23" s="4"/>
      <c r="K23" s="4"/>
      <c r="R23" t="s">
        <v>8</v>
      </c>
      <c r="S23" s="4">
        <f t="shared" si="20"/>
        <v>3.7405746989082775</v>
      </c>
    </row>
    <row r="27" spans="2:25">
      <c r="F27">
        <f>E31+F31</f>
        <v>308</v>
      </c>
      <c r="Q27">
        <f>P31+Q31</f>
        <v>88</v>
      </c>
    </row>
    <row r="28" spans="2:25">
      <c r="F28">
        <f>E32+F32</f>
        <v>281</v>
      </c>
      <c r="Q28">
        <f>P32+Q32</f>
        <v>106</v>
      </c>
    </row>
    <row r="29" spans="2:25">
      <c r="F29">
        <f>E33+F33</f>
        <v>262</v>
      </c>
      <c r="Q29">
        <f>P33+Q33</f>
        <v>91</v>
      </c>
    </row>
    <row r="30" spans="2:25" s="12" customFormat="1">
      <c r="B30" s="11" t="s">
        <v>22</v>
      </c>
      <c r="D30" s="12" t="s">
        <v>16</v>
      </c>
      <c r="E30" s="12" t="s">
        <v>17</v>
      </c>
      <c r="F30" s="12" t="s">
        <v>18</v>
      </c>
      <c r="H30" s="12" t="s">
        <v>11</v>
      </c>
      <c r="M30" s="11" t="s">
        <v>22</v>
      </c>
      <c r="O30" s="12" t="s">
        <v>0</v>
      </c>
      <c r="P30" s="12" t="s">
        <v>19</v>
      </c>
      <c r="Q30" s="12" t="s">
        <v>20</v>
      </c>
      <c r="S30" s="12" t="s">
        <v>13</v>
      </c>
    </row>
    <row r="31" spans="2:25">
      <c r="B31" t="s">
        <v>1</v>
      </c>
      <c r="C31" t="s">
        <v>2</v>
      </c>
      <c r="D31">
        <v>308</v>
      </c>
      <c r="E31">
        <v>66</v>
      </c>
      <c r="F31">
        <v>242</v>
      </c>
      <c r="G31" s="1"/>
      <c r="H31" s="2">
        <f>(E31/D31)*100</f>
        <v>21.428571428571427</v>
      </c>
      <c r="I31" s="2"/>
      <c r="J31" s="2"/>
      <c r="K31" s="3"/>
      <c r="M31" t="s">
        <v>1</v>
      </c>
      <c r="N31" t="s">
        <v>2</v>
      </c>
      <c r="O31">
        <v>88</v>
      </c>
      <c r="P31">
        <v>66</v>
      </c>
      <c r="Q31">
        <v>22</v>
      </c>
      <c r="R31" s="1"/>
      <c r="S31" s="2">
        <f>(P31/O31)*100</f>
        <v>75</v>
      </c>
      <c r="V31">
        <f>D31+Q31</f>
        <v>330</v>
      </c>
      <c r="W31" s="7">
        <f>(Q31/V31)*100</f>
        <v>6.666666666666667</v>
      </c>
      <c r="X31" s="7">
        <f>(E31/V31)*100</f>
        <v>20</v>
      </c>
      <c r="Y31" s="7">
        <f>(F31/V31)*100</f>
        <v>73.333333333333329</v>
      </c>
    </row>
    <row r="32" spans="2:25">
      <c r="C32" t="s">
        <v>3</v>
      </c>
      <c r="D32">
        <v>281</v>
      </c>
      <c r="E32">
        <v>81</v>
      </c>
      <c r="F32">
        <v>200</v>
      </c>
      <c r="G32" s="1"/>
      <c r="H32" s="2">
        <f>(E32/D32)*100</f>
        <v>28.825622775800714</v>
      </c>
      <c r="I32" s="2"/>
      <c r="J32" s="2"/>
      <c r="K32" s="3"/>
      <c r="N32" t="s">
        <v>3</v>
      </c>
      <c r="O32">
        <v>106</v>
      </c>
      <c r="P32">
        <v>81</v>
      </c>
      <c r="Q32">
        <v>25</v>
      </c>
      <c r="R32" s="1"/>
      <c r="S32" s="2">
        <f>(P32/O32)*100</f>
        <v>76.415094339622641</v>
      </c>
      <c r="V32">
        <f t="shared" ref="V32:V33" si="21">D32+Q32</f>
        <v>306</v>
      </c>
      <c r="W32" s="7">
        <f t="shared" ref="W32:W33" si="22">(Q32/V32)*100</f>
        <v>8.1699346405228752</v>
      </c>
      <c r="X32" s="7">
        <f t="shared" ref="X32:X33" si="23">(E32/V32)*100</f>
        <v>26.47058823529412</v>
      </c>
      <c r="Y32" s="7">
        <f t="shared" ref="Y32:Y33" si="24">(F32/V32)*100</f>
        <v>65.359477124183002</v>
      </c>
    </row>
    <row r="33" spans="2:25">
      <c r="C33" t="s">
        <v>4</v>
      </c>
      <c r="D33">
        <v>262</v>
      </c>
      <c r="E33">
        <v>74</v>
      </c>
      <c r="F33">
        <v>188</v>
      </c>
      <c r="G33" s="1"/>
      <c r="H33" s="2">
        <f>(E33/D33)*100</f>
        <v>28.244274809160309</v>
      </c>
      <c r="I33" s="2"/>
      <c r="J33" s="2"/>
      <c r="K33" s="3"/>
      <c r="N33" t="s">
        <v>4</v>
      </c>
      <c r="O33">
        <v>91</v>
      </c>
      <c r="P33">
        <v>74</v>
      </c>
      <c r="Q33">
        <v>17</v>
      </c>
      <c r="R33" s="1"/>
      <c r="S33" s="2">
        <f>(P33/O33)*100</f>
        <v>81.318681318681314</v>
      </c>
      <c r="V33">
        <f t="shared" si="21"/>
        <v>279</v>
      </c>
      <c r="W33" s="7">
        <f t="shared" si="22"/>
        <v>6.0931899641577063</v>
      </c>
      <c r="X33" s="7">
        <f t="shared" si="23"/>
        <v>26.523297491039425</v>
      </c>
      <c r="Y33" s="7">
        <f t="shared" si="24"/>
        <v>67.383512544802869</v>
      </c>
    </row>
    <row r="34" spans="2:25" s="11" customFormat="1">
      <c r="C34" s="11" t="s">
        <v>5</v>
      </c>
      <c r="D34" s="11">
        <f>SUM(D31:D33)</f>
        <v>851</v>
      </c>
      <c r="E34" s="11">
        <f t="shared" ref="E34:F34" si="25">SUM(E31:E33)</f>
        <v>221</v>
      </c>
      <c r="F34" s="11">
        <f t="shared" si="25"/>
        <v>630</v>
      </c>
      <c r="G34" s="11" t="s">
        <v>6</v>
      </c>
      <c r="H34" s="13">
        <f>AVERAGE(H31:H33)</f>
        <v>26.166156337844154</v>
      </c>
      <c r="I34" s="13"/>
      <c r="J34" s="13"/>
      <c r="K34" s="14"/>
      <c r="N34" s="11" t="s">
        <v>5</v>
      </c>
      <c r="O34" s="11">
        <f>SUM(O31:O33)</f>
        <v>285</v>
      </c>
      <c r="P34" s="11">
        <f t="shared" ref="P34:Q34" si="26">SUM(P31:P33)</f>
        <v>221</v>
      </c>
      <c r="Q34" s="11">
        <f t="shared" si="26"/>
        <v>64</v>
      </c>
      <c r="R34" s="11" t="s">
        <v>6</v>
      </c>
      <c r="S34" s="13">
        <f>AVERAGE(S31:S33)</f>
        <v>77.577925219434647</v>
      </c>
      <c r="V34" s="11" t="s">
        <v>6</v>
      </c>
      <c r="W34" s="13">
        <f>AVERAGE(W31:W33)</f>
        <v>6.9765970904490828</v>
      </c>
      <c r="X34" s="13">
        <f>AVERAGE(X31:X33)</f>
        <v>24.331295242111182</v>
      </c>
      <c r="Y34" s="13">
        <f>AVERAGE(Y31:Y33)</f>
        <v>68.692107667439728</v>
      </c>
    </row>
    <row r="35" spans="2:25">
      <c r="G35" t="s">
        <v>7</v>
      </c>
      <c r="H35" s="4">
        <f>STDEV(H31:H33)</f>
        <v>4.1131526161820933</v>
      </c>
      <c r="I35" s="4"/>
      <c r="J35" s="4"/>
      <c r="K35" s="4"/>
      <c r="R35" t="s">
        <v>7</v>
      </c>
      <c r="S35" s="4">
        <f>STDEV(S31:S33)</f>
        <v>3.3159561431126225</v>
      </c>
    </row>
    <row r="36" spans="2:25">
      <c r="F36">
        <f>E39+F39</f>
        <v>159</v>
      </c>
      <c r="G36" t="s">
        <v>8</v>
      </c>
      <c r="H36" s="2">
        <f>(H35/SQRT(3))</f>
        <v>2.3747297701707453</v>
      </c>
      <c r="I36" s="4"/>
      <c r="J36" s="4"/>
      <c r="K36" s="4"/>
      <c r="Q36">
        <f>P39+Q39</f>
        <v>54</v>
      </c>
      <c r="R36" t="s">
        <v>8</v>
      </c>
      <c r="S36" s="2">
        <f>(S35/SQRT(3))</f>
        <v>1.914468171847066</v>
      </c>
    </row>
    <row r="37" spans="2:25">
      <c r="F37">
        <f>E40+F40</f>
        <v>191</v>
      </c>
      <c r="G37" s="2"/>
      <c r="I37" s="2"/>
      <c r="K37" s="3"/>
      <c r="Q37">
        <f>P40+Q40</f>
        <v>62</v>
      </c>
      <c r="R37" s="2"/>
    </row>
    <row r="38" spans="2:25">
      <c r="F38">
        <f>E41+F41</f>
        <v>175</v>
      </c>
      <c r="G38" s="2"/>
      <c r="I38" s="2"/>
      <c r="K38" s="3"/>
      <c r="Q38">
        <f>P41+Q41</f>
        <v>78</v>
      </c>
      <c r="R38" s="2"/>
    </row>
    <row r="39" spans="2:25">
      <c r="B39" t="s">
        <v>9</v>
      </c>
      <c r="C39" t="s">
        <v>2</v>
      </c>
      <c r="D39">
        <v>159</v>
      </c>
      <c r="E39">
        <v>32</v>
      </c>
      <c r="F39">
        <v>127</v>
      </c>
      <c r="G39" s="1"/>
      <c r="H39" s="2">
        <f>(E39/D39)*100</f>
        <v>20.125786163522015</v>
      </c>
      <c r="I39" s="2"/>
      <c r="J39" s="2"/>
      <c r="K39" s="3"/>
      <c r="M39" t="s">
        <v>9</v>
      </c>
      <c r="N39" t="s">
        <v>2</v>
      </c>
      <c r="O39">
        <v>54</v>
      </c>
      <c r="P39">
        <v>32</v>
      </c>
      <c r="Q39">
        <v>22</v>
      </c>
      <c r="R39" s="1"/>
      <c r="S39" s="2">
        <f>(P39/O39)*100</f>
        <v>59.259259259259252</v>
      </c>
      <c r="V39">
        <f>D39+Q39</f>
        <v>181</v>
      </c>
      <c r="W39" s="7">
        <f>(Q39/V39)*100</f>
        <v>12.154696132596685</v>
      </c>
      <c r="X39" s="7">
        <f>(E39/V39)*100</f>
        <v>17.679558011049721</v>
      </c>
      <c r="Y39" s="7">
        <f>(F39/V39)*100</f>
        <v>70.165745856353595</v>
      </c>
    </row>
    <row r="40" spans="2:25">
      <c r="C40" t="s">
        <v>3</v>
      </c>
      <c r="D40">
        <v>191</v>
      </c>
      <c r="E40">
        <v>43</v>
      </c>
      <c r="F40">
        <v>148</v>
      </c>
      <c r="G40" s="1"/>
      <c r="H40" s="2">
        <f>(E40/D40)*100</f>
        <v>22.513089005235599</v>
      </c>
      <c r="I40" s="2"/>
      <c r="J40" s="2"/>
      <c r="K40" s="3"/>
      <c r="N40" t="s">
        <v>3</v>
      </c>
      <c r="O40">
        <v>62</v>
      </c>
      <c r="P40">
        <v>43</v>
      </c>
      <c r="Q40">
        <v>19</v>
      </c>
      <c r="R40" s="1"/>
      <c r="S40" s="2">
        <f>(P40/O40)*100</f>
        <v>69.354838709677423</v>
      </c>
      <c r="V40">
        <f t="shared" ref="V40:V41" si="27">D40+Q40</f>
        <v>210</v>
      </c>
      <c r="W40" s="7">
        <f t="shared" ref="W40:W41" si="28">(Q40/V40)*100</f>
        <v>9.0476190476190474</v>
      </c>
      <c r="X40" s="7">
        <f t="shared" ref="X40:X41" si="29">(E40/V40)*100</f>
        <v>20.476190476190474</v>
      </c>
      <c r="Y40" s="7">
        <f t="shared" ref="Y40:Y41" si="30">(F40/V40)*100</f>
        <v>70.476190476190482</v>
      </c>
    </row>
    <row r="41" spans="2:25">
      <c r="C41" t="s">
        <v>4</v>
      </c>
      <c r="D41">
        <v>175</v>
      </c>
      <c r="E41">
        <v>52</v>
      </c>
      <c r="F41">
        <v>123</v>
      </c>
      <c r="G41" s="1"/>
      <c r="H41" s="2">
        <f>(E41/D41)*100</f>
        <v>29.714285714285715</v>
      </c>
      <c r="I41" s="2"/>
      <c r="J41" s="2"/>
      <c r="K41" s="3"/>
      <c r="N41" t="s">
        <v>4</v>
      </c>
      <c r="O41">
        <v>78</v>
      </c>
      <c r="P41">
        <v>52</v>
      </c>
      <c r="Q41">
        <v>26</v>
      </c>
      <c r="R41" s="1"/>
      <c r="S41" s="2">
        <f>(P41/O41)*100</f>
        <v>66.666666666666657</v>
      </c>
      <c r="V41">
        <f t="shared" si="27"/>
        <v>201</v>
      </c>
      <c r="W41" s="7">
        <f t="shared" si="28"/>
        <v>12.935323383084576</v>
      </c>
      <c r="X41" s="7">
        <f t="shared" si="29"/>
        <v>25.870646766169152</v>
      </c>
      <c r="Y41" s="7">
        <f t="shared" si="30"/>
        <v>61.194029850746269</v>
      </c>
    </row>
    <row r="42" spans="2:25" s="11" customFormat="1">
      <c r="C42" s="11" t="s">
        <v>5</v>
      </c>
      <c r="D42" s="11">
        <f>SUM(D39:D41)</f>
        <v>525</v>
      </c>
      <c r="E42" s="11">
        <f t="shared" ref="E42:F42" si="31">SUM(E39:E41)</f>
        <v>127</v>
      </c>
      <c r="F42" s="11">
        <f t="shared" si="31"/>
        <v>398</v>
      </c>
      <c r="G42" s="11" t="s">
        <v>6</v>
      </c>
      <c r="H42" s="13">
        <f>AVERAGE(H39:H41)</f>
        <v>24.117720294347777</v>
      </c>
      <c r="I42" s="13"/>
      <c r="J42" s="13"/>
      <c r="K42" s="14"/>
      <c r="N42" s="11" t="s">
        <v>5</v>
      </c>
      <c r="O42" s="11">
        <f>SUM(O39:O41)</f>
        <v>194</v>
      </c>
      <c r="P42" s="11">
        <f t="shared" ref="P42:Q42" si="32">SUM(P39:P41)</f>
        <v>127</v>
      </c>
      <c r="Q42" s="11">
        <f t="shared" si="32"/>
        <v>67</v>
      </c>
      <c r="R42" s="11" t="s">
        <v>6</v>
      </c>
      <c r="S42" s="13">
        <f>AVERAGE(S39:S41)</f>
        <v>65.093588211867782</v>
      </c>
      <c r="V42" s="11" t="s">
        <v>6</v>
      </c>
      <c r="W42" s="13">
        <f>AVERAGE(W39:W41)</f>
        <v>11.379212854433439</v>
      </c>
      <c r="X42" s="13">
        <f>AVERAGE(X39:X41)</f>
        <v>21.342131751136449</v>
      </c>
      <c r="Y42" s="13">
        <f>AVERAGE(Y39:Y41)</f>
        <v>67.278655394430118</v>
      </c>
    </row>
    <row r="43" spans="2:25">
      <c r="G43" t="s">
        <v>7</v>
      </c>
      <c r="H43" s="4">
        <f t="shared" ref="H43:H44" si="33">STDEV(H39:H41)</f>
        <v>4.9915891346591375</v>
      </c>
      <c r="I43" s="2"/>
      <c r="K43" s="3"/>
      <c r="R43" t="s">
        <v>7</v>
      </c>
      <c r="S43" s="4">
        <f t="shared" ref="S43:S44" si="34">STDEV(S39:S41)</f>
        <v>5.2283948759290109</v>
      </c>
    </row>
    <row r="44" spans="2:25">
      <c r="F44">
        <f>E47+F47</f>
        <v>239</v>
      </c>
      <c r="G44" t="s">
        <v>8</v>
      </c>
      <c r="H44" s="4">
        <f t="shared" si="33"/>
        <v>3.7805118726630136</v>
      </c>
      <c r="I44" s="2"/>
      <c r="K44" s="3"/>
      <c r="Q44">
        <f>P47+Q47</f>
        <v>45</v>
      </c>
      <c r="R44" t="s">
        <v>8</v>
      </c>
      <c r="S44" s="4">
        <f t="shared" si="34"/>
        <v>2.1548047306295146</v>
      </c>
    </row>
    <row r="45" spans="2:25">
      <c r="F45">
        <f>E48+F48</f>
        <v>294</v>
      </c>
      <c r="G45" s="2"/>
      <c r="I45" s="2"/>
      <c r="K45" s="3"/>
      <c r="Q45">
        <f>P48+Q48</f>
        <v>45</v>
      </c>
      <c r="R45" s="2"/>
    </row>
    <row r="46" spans="2:25">
      <c r="F46">
        <f>E49+F49</f>
        <v>266</v>
      </c>
      <c r="G46" s="2"/>
      <c r="I46" s="2"/>
      <c r="K46" s="3"/>
      <c r="Q46">
        <f>P49+Q49</f>
        <v>42</v>
      </c>
      <c r="R46" s="2"/>
    </row>
    <row r="47" spans="2:25">
      <c r="B47" t="s">
        <v>10</v>
      </c>
      <c r="C47" t="s">
        <v>2</v>
      </c>
      <c r="D47">
        <v>239</v>
      </c>
      <c r="E47">
        <v>28</v>
      </c>
      <c r="F47">
        <v>211</v>
      </c>
      <c r="G47" s="1"/>
      <c r="H47" s="2">
        <f>(E47/D47)*100</f>
        <v>11.715481171548117</v>
      </c>
      <c r="I47" s="2"/>
      <c r="J47" s="2"/>
      <c r="K47" s="3"/>
      <c r="M47" t="s">
        <v>10</v>
      </c>
      <c r="N47" t="s">
        <v>2</v>
      </c>
      <c r="O47">
        <v>45</v>
      </c>
      <c r="P47">
        <v>28</v>
      </c>
      <c r="Q47">
        <v>17</v>
      </c>
      <c r="R47" s="1"/>
      <c r="S47" s="2">
        <f>(P47/O47)*100</f>
        <v>62.222222222222221</v>
      </c>
      <c r="V47">
        <f>D47+Q47</f>
        <v>256</v>
      </c>
      <c r="W47" s="7">
        <f>(Q47/V47)*100</f>
        <v>6.640625</v>
      </c>
      <c r="X47" s="7">
        <f>(E47/V47)*100</f>
        <v>10.9375</v>
      </c>
      <c r="Y47" s="7">
        <f>(F47/V47)*100</f>
        <v>82.421875</v>
      </c>
    </row>
    <row r="48" spans="2:25">
      <c r="C48" t="s">
        <v>3</v>
      </c>
      <c r="D48">
        <v>294</v>
      </c>
      <c r="E48">
        <v>33</v>
      </c>
      <c r="F48">
        <v>261</v>
      </c>
      <c r="G48" s="1"/>
      <c r="H48" s="2">
        <f>(E48/D48)*100</f>
        <v>11.224489795918368</v>
      </c>
      <c r="I48" s="2"/>
      <c r="J48" s="2"/>
      <c r="K48" s="3"/>
      <c r="N48" t="s">
        <v>3</v>
      </c>
      <c r="O48">
        <v>45</v>
      </c>
      <c r="P48">
        <v>33</v>
      </c>
      <c r="Q48">
        <v>12</v>
      </c>
      <c r="R48" s="1"/>
      <c r="S48" s="2">
        <f>(P48/O48)*100</f>
        <v>73.333333333333329</v>
      </c>
      <c r="V48">
        <f t="shared" ref="V48:V49" si="35">D48+Q48</f>
        <v>306</v>
      </c>
      <c r="W48" s="7">
        <f t="shared" ref="W48:W49" si="36">(Q48/V48)*100</f>
        <v>3.9215686274509802</v>
      </c>
      <c r="X48" s="7">
        <f t="shared" ref="X48:X49" si="37">(E48/V48)*100</f>
        <v>10.784313725490197</v>
      </c>
      <c r="Y48" s="7">
        <f t="shared" ref="Y48:Y49" si="38">(F48/V48)*100</f>
        <v>85.294117647058826</v>
      </c>
    </row>
    <row r="49" spans="3:25">
      <c r="C49" t="s">
        <v>4</v>
      </c>
      <c r="D49">
        <v>266</v>
      </c>
      <c r="E49">
        <v>27</v>
      </c>
      <c r="F49">
        <v>239</v>
      </c>
      <c r="H49" s="2">
        <f>(E49/D49)*100</f>
        <v>10.150375939849624</v>
      </c>
      <c r="I49" s="2"/>
      <c r="J49" s="2"/>
      <c r="K49" s="3"/>
      <c r="N49" t="s">
        <v>4</v>
      </c>
      <c r="O49">
        <v>42</v>
      </c>
      <c r="P49">
        <v>27</v>
      </c>
      <c r="Q49">
        <v>15</v>
      </c>
      <c r="S49" s="2">
        <f>(P49/O49)*100</f>
        <v>64.285714285714292</v>
      </c>
      <c r="V49">
        <f t="shared" si="35"/>
        <v>281</v>
      </c>
      <c r="W49" s="7">
        <f t="shared" si="36"/>
        <v>5.3380782918149468</v>
      </c>
      <c r="X49" s="7">
        <f t="shared" si="37"/>
        <v>9.6085409252669027</v>
      </c>
      <c r="Y49" s="7">
        <f t="shared" si="38"/>
        <v>85.053380782918154</v>
      </c>
    </row>
    <row r="50" spans="3:25" s="11" customFormat="1" ht="19" customHeight="1">
      <c r="C50" s="11" t="s">
        <v>5</v>
      </c>
      <c r="D50" s="11">
        <f>SUM(D47:D49)</f>
        <v>799</v>
      </c>
      <c r="E50" s="11">
        <f t="shared" ref="E50:F50" si="39">SUM(E47:E49)</f>
        <v>88</v>
      </c>
      <c r="F50" s="11">
        <f t="shared" si="39"/>
        <v>711</v>
      </c>
      <c r="G50" s="11" t="s">
        <v>6</v>
      </c>
      <c r="H50" s="13">
        <f>AVERAGE(H47:H49)</f>
        <v>11.030115635772036</v>
      </c>
      <c r="I50" s="13"/>
      <c r="J50" s="13"/>
      <c r="K50" s="14"/>
      <c r="N50" s="11" t="s">
        <v>5</v>
      </c>
      <c r="O50" s="11">
        <f>SUM(O47:O49)</f>
        <v>132</v>
      </c>
      <c r="P50" s="11">
        <f t="shared" ref="P50:Q50" si="40">SUM(P47:P49)</f>
        <v>88</v>
      </c>
      <c r="Q50" s="11">
        <f t="shared" si="40"/>
        <v>44</v>
      </c>
      <c r="R50" s="11" t="s">
        <v>6</v>
      </c>
      <c r="S50" s="13">
        <f>AVERAGE(S47:S49)</f>
        <v>66.613756613756607</v>
      </c>
      <c r="V50" s="11" t="s">
        <v>6</v>
      </c>
      <c r="W50" s="13">
        <f>AVERAGE(W47:W49)</f>
        <v>5.3000906397553091</v>
      </c>
      <c r="X50" s="13">
        <f>AVERAGE(X47:X49)</f>
        <v>10.443451550252368</v>
      </c>
      <c r="Y50" s="13">
        <f>AVERAGE(Y47:Y49)</f>
        <v>84.256457809992341</v>
      </c>
    </row>
    <row r="51" spans="3:25">
      <c r="G51" t="s">
        <v>7</v>
      </c>
      <c r="H51" s="4">
        <f t="shared" ref="H51:H52" si="41">STDEV(H47:H49)</f>
        <v>0.80045273575142561</v>
      </c>
      <c r="I51" s="4"/>
      <c r="J51" s="4"/>
      <c r="K51" s="4"/>
      <c r="R51" t="s">
        <v>7</v>
      </c>
      <c r="S51" s="4">
        <f t="shared" ref="S51:S52" si="42">STDEV(S47:S49)</f>
        <v>5.910078962393964</v>
      </c>
    </row>
    <row r="52" spans="3:25">
      <c r="G52" t="s">
        <v>8</v>
      </c>
      <c r="H52" s="4">
        <f t="shared" si="41"/>
        <v>0.57234078171911928</v>
      </c>
      <c r="I52" s="4"/>
      <c r="J52" s="4"/>
      <c r="K52" s="4"/>
      <c r="R52" t="s">
        <v>8</v>
      </c>
      <c r="S52" s="4">
        <f t="shared" si="42"/>
        <v>4.6980829920701508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B6C5-7BEB-6A42-A237-2561CF0444F8}">
  <dimension ref="A1:AG56"/>
  <sheetViews>
    <sheetView tabSelected="1" topLeftCell="A7" workbookViewId="0">
      <selection activeCell="O78" sqref="O78"/>
    </sheetView>
  </sheetViews>
  <sheetFormatPr baseColWidth="10" defaultRowHeight="20"/>
  <cols>
    <col min="4" max="5" width="14" customWidth="1"/>
    <col min="6" max="6" width="13.85546875" customWidth="1"/>
    <col min="7" max="7" width="12.7109375" customWidth="1"/>
    <col min="9" max="9" width="16.7109375" customWidth="1"/>
    <col min="13" max="14" width="14.5703125" customWidth="1"/>
    <col min="15" max="15" width="12.42578125" customWidth="1"/>
    <col min="19" max="20" width="11.140625" bestFit="1" customWidth="1"/>
    <col min="21" max="23" width="14.5703125" customWidth="1"/>
    <col min="33" max="33" width="13" customWidth="1"/>
  </cols>
  <sheetData>
    <row r="1" spans="1:33">
      <c r="A1" t="s">
        <v>14</v>
      </c>
      <c r="B1" s="6" t="s">
        <v>21</v>
      </c>
      <c r="D1" t="s">
        <v>30</v>
      </c>
      <c r="E1" t="s">
        <v>31</v>
      </c>
      <c r="F1" t="s">
        <v>32</v>
      </c>
      <c r="G1" t="s">
        <v>33</v>
      </c>
      <c r="J1" s="6"/>
      <c r="K1" s="6" t="s">
        <v>21</v>
      </c>
      <c r="L1" t="s">
        <v>30</v>
      </c>
      <c r="M1" t="s">
        <v>31</v>
      </c>
      <c r="N1" t="s">
        <v>32</v>
      </c>
      <c r="O1" t="s">
        <v>33</v>
      </c>
      <c r="S1" s="6" t="s">
        <v>21</v>
      </c>
      <c r="T1" t="s">
        <v>30</v>
      </c>
      <c r="U1" t="s">
        <v>31</v>
      </c>
      <c r="V1" t="s">
        <v>32</v>
      </c>
      <c r="W1" t="s">
        <v>33</v>
      </c>
      <c r="Z1" s="6" t="s">
        <v>21</v>
      </c>
      <c r="AC1" t="s">
        <v>31</v>
      </c>
      <c r="AD1" t="s">
        <v>32</v>
      </c>
      <c r="AE1" t="s">
        <v>33</v>
      </c>
      <c r="AF1" t="s">
        <v>30</v>
      </c>
    </row>
    <row r="2" spans="1:33">
      <c r="A2" t="s">
        <v>12</v>
      </c>
      <c r="B2" t="s">
        <v>1</v>
      </c>
      <c r="C2" t="s">
        <v>2</v>
      </c>
      <c r="D2">
        <v>247</v>
      </c>
      <c r="E2" s="7">
        <v>7.6923076923076925</v>
      </c>
      <c r="F2" s="7">
        <v>25.910931174089068</v>
      </c>
      <c r="G2" s="7">
        <v>66.396761133603249</v>
      </c>
      <c r="K2" t="s">
        <v>12</v>
      </c>
      <c r="L2">
        <v>331</v>
      </c>
      <c r="M2" s="7">
        <v>5.4380664652567976</v>
      </c>
      <c r="N2" s="7">
        <v>24.471299093655588</v>
      </c>
      <c r="O2" s="7">
        <v>70.090634441087616</v>
      </c>
      <c r="S2" t="s">
        <v>12</v>
      </c>
      <c r="T2">
        <v>284</v>
      </c>
      <c r="U2" s="7">
        <v>5.28169014084507</v>
      </c>
      <c r="V2" s="7">
        <v>20.774647887323944</v>
      </c>
      <c r="W2" s="7">
        <v>73.943661971830991</v>
      </c>
      <c r="Z2" t="s">
        <v>38</v>
      </c>
      <c r="AA2" t="s">
        <v>15</v>
      </c>
      <c r="AC2" s="8">
        <v>7.7579626571168534</v>
      </c>
      <c r="AD2" s="8">
        <v>23.959273980847104</v>
      </c>
      <c r="AE2" s="8">
        <v>69.432188649392359</v>
      </c>
      <c r="AF2">
        <f>D8</f>
        <v>773</v>
      </c>
    </row>
    <row r="3" spans="1:33">
      <c r="A3" s="5" t="s">
        <v>15</v>
      </c>
      <c r="C3" t="s">
        <v>3</v>
      </c>
      <c r="D3">
        <v>265</v>
      </c>
      <c r="E3" s="7">
        <v>8.3018867924528301</v>
      </c>
      <c r="F3" s="7">
        <v>25.660377358490567</v>
      </c>
      <c r="G3" s="7">
        <v>66.037735849056602</v>
      </c>
      <c r="K3" s="5" t="s">
        <v>28</v>
      </c>
      <c r="L3">
        <v>343</v>
      </c>
      <c r="M3" s="7">
        <v>7.5801749271137027</v>
      </c>
      <c r="N3" s="7">
        <v>21.574344023323615</v>
      </c>
      <c r="O3" s="7">
        <v>70.845481049562693</v>
      </c>
      <c r="S3" s="5" t="s">
        <v>29</v>
      </c>
      <c r="T3">
        <v>326</v>
      </c>
      <c r="U3" s="7">
        <v>6.4417177914110431</v>
      </c>
      <c r="V3" s="7">
        <v>18.711656441717793</v>
      </c>
      <c r="W3" s="7">
        <v>74.846625766871171</v>
      </c>
      <c r="AA3" t="s">
        <v>28</v>
      </c>
      <c r="AC3" s="8">
        <v>6.583003541046577</v>
      </c>
      <c r="AD3" s="8">
        <v>22.29299215010418</v>
      </c>
      <c r="AE3" s="8">
        <v>71.124004308849251</v>
      </c>
      <c r="AF3">
        <f>L8</f>
        <v>986</v>
      </c>
    </row>
    <row r="4" spans="1:33">
      <c r="C4" t="s">
        <v>4</v>
      </c>
      <c r="D4">
        <v>261</v>
      </c>
      <c r="E4" s="7">
        <v>7.2796934865900385</v>
      </c>
      <c r="F4" s="7">
        <v>20.306513409961685</v>
      </c>
      <c r="G4" s="7">
        <v>75.862068965517238</v>
      </c>
      <c r="L4">
        <v>312</v>
      </c>
      <c r="M4" s="7">
        <v>6.7307692307692308</v>
      </c>
      <c r="N4" s="7">
        <v>20.833333333333336</v>
      </c>
      <c r="O4" s="7">
        <v>72.435897435897431</v>
      </c>
      <c r="T4">
        <v>230</v>
      </c>
      <c r="U4" s="7">
        <v>6.5217391304347823</v>
      </c>
      <c r="V4" s="7">
        <v>31.739130434782609</v>
      </c>
      <c r="W4" s="7">
        <v>61.739130434782609</v>
      </c>
      <c r="AA4" t="s">
        <v>29</v>
      </c>
      <c r="AC4" s="8">
        <v>6.0817156875636309</v>
      </c>
      <c r="AD4" s="8">
        <v>23.741811587941452</v>
      </c>
      <c r="AE4" s="8">
        <v>70.176472724494928</v>
      </c>
      <c r="AF4">
        <f>T8</f>
        <v>840</v>
      </c>
    </row>
    <row r="5" spans="1:33">
      <c r="D5" t="s">
        <v>34</v>
      </c>
      <c r="E5" s="8">
        <v>7.7579626571168534</v>
      </c>
      <c r="F5" s="8">
        <v>23.959273980847104</v>
      </c>
      <c r="G5" s="8">
        <v>69.432188649392359</v>
      </c>
      <c r="L5" t="s">
        <v>34</v>
      </c>
      <c r="M5" s="8">
        <v>6.583003541046577</v>
      </c>
      <c r="N5" s="8">
        <v>22.29299215010418</v>
      </c>
      <c r="O5" s="8">
        <v>71.124004308849251</v>
      </c>
      <c r="T5" t="s">
        <v>34</v>
      </c>
      <c r="U5" s="8">
        <v>6.0817156875636309</v>
      </c>
      <c r="V5" s="8">
        <v>23.741811587941452</v>
      </c>
      <c r="W5" s="8">
        <v>70.176472724494928</v>
      </c>
      <c r="AB5" t="s">
        <v>34</v>
      </c>
      <c r="AC5" s="7">
        <f>AVERAGE(AC2:AC4)</f>
        <v>6.8075606285756871</v>
      </c>
      <c r="AD5" s="7">
        <f>AVERAGE(AD2:AD4)</f>
        <v>23.331359239630913</v>
      </c>
      <c r="AE5" s="7">
        <f>AVERAGE(AE2:AE4)</f>
        <v>70.244221894245513</v>
      </c>
      <c r="AF5">
        <f>SUM(AF2:AF4)</f>
        <v>2599</v>
      </c>
      <c r="AG5" s="10">
        <f>SUM(AC5:AE5)</f>
        <v>100.38314176245211</v>
      </c>
    </row>
    <row r="6" spans="1:33">
      <c r="D6" t="s">
        <v>7</v>
      </c>
      <c r="E6" s="2">
        <f>STDEV(E2:E4)</f>
        <v>0.51424966644689696</v>
      </c>
      <c r="F6" s="2">
        <f>STDEV(F2:F4)</f>
        <v>3.1658630963434256</v>
      </c>
      <c r="G6" s="2">
        <f>STDEV(G2:G4)</f>
        <v>5.571332466161353</v>
      </c>
      <c r="L6" t="s">
        <v>7</v>
      </c>
      <c r="M6" s="2">
        <f>STDEV(M2:M4)</f>
        <v>1.0786719565670253</v>
      </c>
      <c r="N6" s="2">
        <f>STDEV(N2:N4)</f>
        <v>1.9225087947557424</v>
      </c>
      <c r="O6" s="2">
        <f>STDEV(O2:O4)</f>
        <v>1.1971825396232518</v>
      </c>
      <c r="T6" t="s">
        <v>7</v>
      </c>
      <c r="U6" s="2">
        <f>STDEV(U2:U4)</f>
        <v>0.69399676528535659</v>
      </c>
      <c r="V6" s="2">
        <f>STDEV(V2:V4)</f>
        <v>7.0022721297941128</v>
      </c>
      <c r="W6" s="2">
        <f>STDEV(W2:W4)</f>
        <v>7.3208875547377605</v>
      </c>
      <c r="AB6" t="s">
        <v>7</v>
      </c>
      <c r="AC6" s="2">
        <f>STDEV(AC2:AC4)</f>
        <v>0.86038967328980764</v>
      </c>
      <c r="AD6" s="2">
        <f>STDEV(AD2:AD4)</f>
        <v>0.90580192787453584</v>
      </c>
      <c r="AE6" s="2">
        <f>STDEV(AE2:AE4)</f>
        <v>0.84794016233299752</v>
      </c>
    </row>
    <row r="7" spans="1:33">
      <c r="D7" t="s">
        <v>8</v>
      </c>
      <c r="E7" s="2">
        <f>(E6/SQRT(3))</f>
        <v>0.29690218335379126</v>
      </c>
      <c r="F7" s="2">
        <f>(F6/SQRT(3))</f>
        <v>1.8278119108913791</v>
      </c>
      <c r="G7" s="2">
        <f>(G6/SQRT(3))</f>
        <v>3.2166102990831589</v>
      </c>
      <c r="L7" t="s">
        <v>8</v>
      </c>
      <c r="M7" s="2">
        <f>(M6/SQRT(3))</f>
        <v>0.62277154449127237</v>
      </c>
      <c r="N7" s="2">
        <f>(N6/SQRT(3))</f>
        <v>1.1099609701716509</v>
      </c>
      <c r="O7" s="2">
        <f>(O6/SQRT(3))</f>
        <v>0.69119366152060424</v>
      </c>
      <c r="T7" t="s">
        <v>8</v>
      </c>
      <c r="U7" s="2">
        <f>(U6/SQRT(3))</f>
        <v>0.40067921925423017</v>
      </c>
      <c r="V7" s="2">
        <f>(V6/SQRT(3))</f>
        <v>4.0427636990756453</v>
      </c>
      <c r="W7" s="2">
        <f>(W6/SQRT(3))</f>
        <v>4.2267164004348272</v>
      </c>
      <c r="AB7" t="s">
        <v>8</v>
      </c>
      <c r="AC7" s="2">
        <f>(AC6/SQRT(3))</f>
        <v>0.49674620948184461</v>
      </c>
      <c r="AD7" s="2">
        <f>(AD6/SQRT(3))</f>
        <v>0.52296498689084525</v>
      </c>
      <c r="AE7" s="2">
        <f>(AE6/SQRT(3))</f>
        <v>0.4895584809796511</v>
      </c>
    </row>
    <row r="8" spans="1:33">
      <c r="C8" t="s">
        <v>41</v>
      </c>
      <c r="D8">
        <f>SUM(D2:D4)</f>
        <v>773</v>
      </c>
      <c r="E8" s="7"/>
      <c r="F8" s="7"/>
      <c r="G8" s="7"/>
      <c r="K8" t="s">
        <v>41</v>
      </c>
      <c r="L8">
        <f>SUM(L2:L4)</f>
        <v>986</v>
      </c>
      <c r="M8" s="7"/>
      <c r="N8" s="7"/>
      <c r="O8" s="7"/>
      <c r="S8" t="s">
        <v>41</v>
      </c>
      <c r="T8">
        <f>SUM(T2:T4)</f>
        <v>840</v>
      </c>
      <c r="U8" s="7"/>
      <c r="V8" s="7"/>
      <c r="W8" s="7"/>
      <c r="Z8" t="s">
        <v>9</v>
      </c>
      <c r="AA8" t="s">
        <v>15</v>
      </c>
      <c r="AC8" s="8">
        <v>7.5911090873312981</v>
      </c>
      <c r="AD8" s="8">
        <v>26.501921590930905</v>
      </c>
      <c r="AE8" s="8">
        <v>65.906969321737805</v>
      </c>
      <c r="AF8">
        <f>D16</f>
        <v>501</v>
      </c>
    </row>
    <row r="9" spans="1:33">
      <c r="E9" s="7"/>
      <c r="F9" s="7"/>
      <c r="G9" s="7"/>
      <c r="M9" s="7"/>
      <c r="N9" s="7"/>
      <c r="O9" s="7"/>
      <c r="U9" s="7"/>
      <c r="V9" s="7"/>
      <c r="W9" s="7"/>
      <c r="AA9" t="s">
        <v>28</v>
      </c>
      <c r="AC9" s="8">
        <v>9.4519311450528392</v>
      </c>
      <c r="AD9" s="8">
        <v>19.844447622225399</v>
      </c>
      <c r="AE9" s="8">
        <v>70.233252905210577</v>
      </c>
      <c r="AF9">
        <f>L16</f>
        <v>661</v>
      </c>
    </row>
    <row r="10" spans="1:33">
      <c r="B10" t="s">
        <v>9</v>
      </c>
      <c r="C10" t="s">
        <v>2</v>
      </c>
      <c r="D10">
        <v>128</v>
      </c>
      <c r="E10" s="7">
        <v>8.59375</v>
      </c>
      <c r="F10" s="7">
        <v>32.03125</v>
      </c>
      <c r="G10" s="7">
        <v>59.375</v>
      </c>
      <c r="L10">
        <v>243</v>
      </c>
      <c r="M10" s="7">
        <v>7.8189300411522638</v>
      </c>
      <c r="N10" s="7">
        <v>20.987654320987652</v>
      </c>
      <c r="O10" s="7">
        <v>71.193415637860085</v>
      </c>
      <c r="T10">
        <v>175</v>
      </c>
      <c r="U10" s="7">
        <v>10.285714285714285</v>
      </c>
      <c r="V10" s="7">
        <v>25.142857142857146</v>
      </c>
      <c r="W10" s="7">
        <v>64.571428571428569</v>
      </c>
      <c r="AA10" t="s">
        <v>29</v>
      </c>
      <c r="AC10" s="8">
        <v>8.1282330190959637</v>
      </c>
      <c r="AD10" s="8">
        <v>24.992627507855939</v>
      </c>
      <c r="AE10" s="8">
        <v>66.879139473048099</v>
      </c>
      <c r="AF10">
        <f>T16</f>
        <v>572</v>
      </c>
    </row>
    <row r="11" spans="1:33">
      <c r="C11" t="s">
        <v>3</v>
      </c>
      <c r="D11">
        <v>179</v>
      </c>
      <c r="E11" s="7">
        <v>10.05586592178771</v>
      </c>
      <c r="F11" s="7">
        <v>20.670391061452513</v>
      </c>
      <c r="G11" s="7">
        <v>69.273743016759781</v>
      </c>
      <c r="L11">
        <v>196</v>
      </c>
      <c r="M11" s="7">
        <v>6.1224489795918364</v>
      </c>
      <c r="N11" s="7">
        <v>21.428571428571427</v>
      </c>
      <c r="O11" s="7">
        <v>71.938775510204081</v>
      </c>
      <c r="T11">
        <v>200</v>
      </c>
      <c r="U11" s="7">
        <v>7.5</v>
      </c>
      <c r="V11" s="7">
        <v>27.500000000000004</v>
      </c>
      <c r="W11" s="7">
        <v>65</v>
      </c>
      <c r="AB11" t="s">
        <v>34</v>
      </c>
      <c r="AC11" s="7">
        <f>AVERAGE(AC8:AC10)</f>
        <v>8.390424417160034</v>
      </c>
      <c r="AD11" s="7">
        <f>AVERAGE(AD8:AD10)</f>
        <v>23.779665573670751</v>
      </c>
      <c r="AE11" s="7">
        <f>AVERAGE(AE8:AE10)</f>
        <v>67.673120566665489</v>
      </c>
      <c r="AF11">
        <f>SUM(AF8:AF10)</f>
        <v>1734</v>
      </c>
      <c r="AG11" s="10">
        <f>SUM(AC11:AE11)</f>
        <v>99.843210557496278</v>
      </c>
    </row>
    <row r="12" spans="1:33">
      <c r="C12" t="s">
        <v>4</v>
      </c>
      <c r="D12">
        <v>194</v>
      </c>
      <c r="E12" s="7">
        <v>4.1237113402061851</v>
      </c>
      <c r="F12" s="7">
        <v>26.804123711340207</v>
      </c>
      <c r="G12" s="7">
        <v>69.072164948453604</v>
      </c>
      <c r="L12">
        <v>222</v>
      </c>
      <c r="M12" s="7">
        <v>14.414414414414415</v>
      </c>
      <c r="N12" s="7">
        <v>17.117117117117118</v>
      </c>
      <c r="O12" s="7">
        <v>67.567567567567565</v>
      </c>
      <c r="T12">
        <v>197</v>
      </c>
      <c r="U12" s="7">
        <v>6.5989847715736047</v>
      </c>
      <c r="V12" s="7">
        <v>22.335025380710661</v>
      </c>
      <c r="W12" s="7">
        <v>71.065989847715741</v>
      </c>
      <c r="AB12" t="s">
        <v>7</v>
      </c>
      <c r="AC12" s="2">
        <f>STDEV(AC8:AC10)</f>
        <v>0.95771756250987239</v>
      </c>
      <c r="AD12" s="2">
        <f>STDEV(AD8:AD10)</f>
        <v>3.49055116010843</v>
      </c>
      <c r="AE12" s="2">
        <f>STDEV(AE8:AE10)</f>
        <v>2.2697988664026836</v>
      </c>
    </row>
    <row r="13" spans="1:33">
      <c r="D13" t="s">
        <v>34</v>
      </c>
      <c r="E13" s="8">
        <v>7.5911090873312981</v>
      </c>
      <c r="F13" s="8">
        <v>26.501921590930905</v>
      </c>
      <c r="G13" s="8">
        <v>65.906969321737805</v>
      </c>
      <c r="L13" t="s">
        <v>34</v>
      </c>
      <c r="M13" s="8">
        <v>9.4519311450528392</v>
      </c>
      <c r="N13" s="8">
        <v>19.844447622225399</v>
      </c>
      <c r="O13" s="8">
        <v>70.233252905210577</v>
      </c>
      <c r="T13" t="s">
        <v>34</v>
      </c>
      <c r="U13" s="8">
        <v>8.1282330190959637</v>
      </c>
      <c r="V13" s="8">
        <v>24.992627507855939</v>
      </c>
      <c r="W13" s="8">
        <v>66.879139473048099</v>
      </c>
      <c r="AB13" t="s">
        <v>8</v>
      </c>
      <c r="AC13" s="2">
        <f>(AC12/SQRT(3))</f>
        <v>0.5529384925227071</v>
      </c>
      <c r="AD13" s="2">
        <f>(AD12/SQRT(3))</f>
        <v>2.0152706519087626</v>
      </c>
      <c r="AE13" s="2">
        <f>(AE12/SQRT(3))</f>
        <v>1.3104689865238968</v>
      </c>
    </row>
    <row r="14" spans="1:33">
      <c r="D14" t="s">
        <v>7</v>
      </c>
      <c r="E14" s="2">
        <f>STDEV(E10:E12)</f>
        <v>3.0905632326102834</v>
      </c>
      <c r="F14" s="2">
        <f>STDEV(F10:F12)</f>
        <v>5.6864552707797316</v>
      </c>
      <c r="G14" s="2">
        <f>STDEV(G10:G12)</f>
        <v>5.6577491853649979</v>
      </c>
      <c r="L14" t="s">
        <v>7</v>
      </c>
      <c r="M14" s="2">
        <f>STDEV(M10:M12)</f>
        <v>4.3805470145951455</v>
      </c>
      <c r="N14" s="2">
        <f>STDEV(N10:N12)</f>
        <v>2.3722037722359883</v>
      </c>
      <c r="O14" s="2">
        <f>STDEV(O10:O12)</f>
        <v>2.3384394527801802</v>
      </c>
      <c r="T14" t="s">
        <v>7</v>
      </c>
      <c r="U14" s="2">
        <f>STDEV(U10:U12)</f>
        <v>1.9219784526161641</v>
      </c>
      <c r="V14" s="2">
        <f>STDEV(V10:V12)</f>
        <v>2.5857624430523813</v>
      </c>
      <c r="W14" s="2">
        <f>STDEV(W10:W12)</f>
        <v>3.6322452301899775</v>
      </c>
      <c r="Z14" s="9" t="s">
        <v>10</v>
      </c>
      <c r="AA14" s="9" t="s">
        <v>36</v>
      </c>
      <c r="AC14" s="8">
        <v>6.6738180208882811</v>
      </c>
      <c r="AD14" s="8">
        <v>19.31294301603798</v>
      </c>
      <c r="AE14" s="8">
        <v>74.013238963073732</v>
      </c>
      <c r="AF14">
        <f>D24</f>
        <v>745</v>
      </c>
    </row>
    <row r="15" spans="1:33">
      <c r="D15" t="s">
        <v>8</v>
      </c>
      <c r="E15" s="2">
        <f>(E14/SQRT(3))</f>
        <v>1.7843375142951072</v>
      </c>
      <c r="F15" s="2">
        <f>(F14/SQRT(3))</f>
        <v>3.2830764813194446</v>
      </c>
      <c r="G15" s="2">
        <f>(G14/SQRT(3))</f>
        <v>3.2665030151778676</v>
      </c>
      <c r="L15" t="s">
        <v>8</v>
      </c>
      <c r="M15" s="2">
        <f>(M14/SQRT(3))</f>
        <v>2.5291099980743188</v>
      </c>
      <c r="N15" s="2">
        <f>(N14/SQRT(3))</f>
        <v>1.3695924864730937</v>
      </c>
      <c r="O15" s="2">
        <f>(O14/SQRT(3))</f>
        <v>1.3500986475462782</v>
      </c>
      <c r="T15" t="s">
        <v>8</v>
      </c>
      <c r="U15" s="2">
        <f>(U14/SQRT(3))</f>
        <v>1.1096547769946028</v>
      </c>
      <c r="V15" s="2">
        <f>(V14/SQRT(3))</f>
        <v>1.4928906425567168</v>
      </c>
      <c r="W15" s="2">
        <f>(W14/SQRT(3))</f>
        <v>2.0970777614129177</v>
      </c>
      <c r="Z15" s="9"/>
      <c r="AA15" s="9" t="s">
        <v>35</v>
      </c>
      <c r="AC15" s="8">
        <v>6.7676598864745356</v>
      </c>
      <c r="AD15" s="8">
        <v>11.56176672083857</v>
      </c>
      <c r="AE15" s="8">
        <v>81.67057339268689</v>
      </c>
      <c r="AF15">
        <f>L24</f>
        <v>960</v>
      </c>
    </row>
    <row r="16" spans="1:33">
      <c r="C16" t="s">
        <v>41</v>
      </c>
      <c r="D16">
        <f>SUM(D10:D12)</f>
        <v>501</v>
      </c>
      <c r="E16" s="7"/>
      <c r="F16" s="7"/>
      <c r="G16" s="7"/>
      <c r="K16" t="s">
        <v>41</v>
      </c>
      <c r="L16">
        <f>SUM(L10:L12)</f>
        <v>661</v>
      </c>
      <c r="M16" s="7"/>
      <c r="N16" s="7"/>
      <c r="O16" s="7"/>
      <c r="S16" t="s">
        <v>41</v>
      </c>
      <c r="T16">
        <f>SUM(T10:T12)</f>
        <v>572</v>
      </c>
      <c r="U16" s="7"/>
      <c r="V16" s="7"/>
      <c r="W16" s="7"/>
      <c r="Z16" s="9"/>
      <c r="AA16" s="9" t="s">
        <v>37</v>
      </c>
      <c r="AC16" s="8">
        <v>6.0595130868212479</v>
      </c>
      <c r="AD16" s="8">
        <v>14.82234284788148</v>
      </c>
      <c r="AE16" s="8">
        <v>79.118144065297273</v>
      </c>
      <c r="AF16">
        <f>T24</f>
        <v>760</v>
      </c>
    </row>
    <row r="17" spans="2:33">
      <c r="E17" s="7"/>
      <c r="F17" s="7"/>
      <c r="G17" s="7"/>
      <c r="M17" s="7"/>
      <c r="N17" s="7"/>
      <c r="O17" s="7"/>
      <c r="U17" s="7"/>
      <c r="V17" s="7"/>
      <c r="W17" s="7"/>
      <c r="AB17" t="s">
        <v>34</v>
      </c>
      <c r="AC17" s="7">
        <f>AVERAGE(AC14:AC16)</f>
        <v>6.5003303313946885</v>
      </c>
      <c r="AD17" s="7">
        <f>AVERAGE(AD14:AD16)</f>
        <v>15.232350861586008</v>
      </c>
      <c r="AE17" s="7">
        <f>AVERAGE(AE14:AE16)</f>
        <v>78.267318807019294</v>
      </c>
      <c r="AF17">
        <f>SUM(AF14:AF16)</f>
        <v>2465</v>
      </c>
      <c r="AG17" s="10">
        <f>SUM(AC17:AE17)</f>
        <v>99.999999999999986</v>
      </c>
    </row>
    <row r="18" spans="2:33">
      <c r="B18" t="s">
        <v>10</v>
      </c>
      <c r="C18" t="s">
        <v>2</v>
      </c>
      <c r="D18">
        <v>262</v>
      </c>
      <c r="E18" s="7">
        <v>5.7251908396946565</v>
      </c>
      <c r="F18" s="7">
        <v>17.557251908396946</v>
      </c>
      <c r="G18" s="7">
        <v>76.717557251908403</v>
      </c>
      <c r="L18">
        <v>343</v>
      </c>
      <c r="M18" s="7">
        <v>5.8309037900874632</v>
      </c>
      <c r="N18" s="7">
        <v>10.495626822157435</v>
      </c>
      <c r="O18" s="7">
        <v>83.673469387755105</v>
      </c>
      <c r="T18">
        <v>228</v>
      </c>
      <c r="U18" s="7">
        <v>7.4561403508771926</v>
      </c>
      <c r="V18" s="7">
        <v>14.912280701754385</v>
      </c>
      <c r="W18" s="7">
        <v>77.631578947368425</v>
      </c>
      <c r="AB18" t="s">
        <v>7</v>
      </c>
      <c r="AC18" s="2">
        <f>STDEV(AC14:AC16)</f>
        <v>0.38463158511641682</v>
      </c>
      <c r="AD18" s="2">
        <f>STDEV(AD14:AD16)</f>
        <v>3.8918200649942469</v>
      </c>
      <c r="AE18" s="2">
        <f>STDEV(AE14:AE16)</f>
        <v>3.8989255387641863</v>
      </c>
    </row>
    <row r="19" spans="2:33">
      <c r="C19" t="s">
        <v>3</v>
      </c>
      <c r="D19">
        <v>232</v>
      </c>
      <c r="E19" s="7">
        <v>9.9137931034482758</v>
      </c>
      <c r="F19" s="7">
        <v>17.672413793103448</v>
      </c>
      <c r="G19" s="7">
        <v>72.41379310344827</v>
      </c>
      <c r="L19">
        <v>292</v>
      </c>
      <c r="M19" s="7">
        <v>6.1643835616438354</v>
      </c>
      <c r="N19" s="7">
        <v>10.95890410958904</v>
      </c>
      <c r="O19" s="7">
        <v>82.876712328767127</v>
      </c>
      <c r="T19">
        <v>284</v>
      </c>
      <c r="U19" s="7">
        <v>6.6901408450704221</v>
      </c>
      <c r="V19" s="7">
        <v>15.845070422535212</v>
      </c>
      <c r="W19" s="7">
        <v>77.464788732394368</v>
      </c>
      <c r="AB19" t="s">
        <v>8</v>
      </c>
      <c r="AC19" s="2">
        <f>(AC18/SQRT(3))</f>
        <v>0.22206714920579571</v>
      </c>
      <c r="AD19" s="2">
        <f>(AD18/SQRT(3))</f>
        <v>2.2469433621620154</v>
      </c>
      <c r="AE19" s="2">
        <f>(AE18/SQRT(3))</f>
        <v>2.2510457093558096</v>
      </c>
    </row>
    <row r="20" spans="2:33">
      <c r="C20" t="s">
        <v>4</v>
      </c>
      <c r="D20">
        <v>251</v>
      </c>
      <c r="E20" s="7">
        <v>4.3824701195219129</v>
      </c>
      <c r="F20" s="7">
        <v>22.709163346613543</v>
      </c>
      <c r="G20" s="7">
        <v>72.908366533864537</v>
      </c>
      <c r="L20">
        <v>325</v>
      </c>
      <c r="M20" s="7">
        <v>8.3076923076923084</v>
      </c>
      <c r="N20" s="7">
        <v>13.230769230769232</v>
      </c>
      <c r="O20" s="7">
        <v>78.461538461538467</v>
      </c>
      <c r="T20">
        <v>248</v>
      </c>
      <c r="U20" s="7">
        <v>4.032258064516129</v>
      </c>
      <c r="V20" s="7">
        <v>13.709677419354838</v>
      </c>
      <c r="W20" s="7">
        <v>82.258064516129039</v>
      </c>
    </row>
    <row r="21" spans="2:33">
      <c r="D21" t="s">
        <v>34</v>
      </c>
      <c r="E21" s="8">
        <v>6.6738180208882811</v>
      </c>
      <c r="F21" s="8">
        <v>19.31294301603798</v>
      </c>
      <c r="G21" s="8">
        <v>74.013238963073732</v>
      </c>
      <c r="L21" t="s">
        <v>34</v>
      </c>
      <c r="M21" s="8">
        <v>6.7676598864745356</v>
      </c>
      <c r="N21" s="8">
        <v>11.56176672083857</v>
      </c>
      <c r="O21" s="8">
        <v>81.67057339268689</v>
      </c>
      <c r="T21" t="s">
        <v>34</v>
      </c>
      <c r="U21" s="8">
        <v>6.0595130868212479</v>
      </c>
      <c r="V21" s="8">
        <v>14.82234284788148</v>
      </c>
      <c r="W21" s="8">
        <v>79.118144065297273</v>
      </c>
    </row>
    <row r="22" spans="2:33">
      <c r="D22" t="s">
        <v>7</v>
      </c>
      <c r="E22" s="2">
        <f>STDEV(E18:E20)</f>
        <v>2.885100281585121</v>
      </c>
      <c r="F22" s="2">
        <f>STDEV(F18:F20)</f>
        <v>2.9417766681519724</v>
      </c>
      <c r="G22" s="2">
        <f>STDEV(G18:G20)</f>
        <v>2.3550273406083142</v>
      </c>
      <c r="L22" t="s">
        <v>7</v>
      </c>
      <c r="M22" s="2">
        <f>STDEV(M18:M20)</f>
        <v>1.3440896857392897</v>
      </c>
      <c r="N22" s="2">
        <f>STDEV(N18:N20)</f>
        <v>1.4638420320781207</v>
      </c>
      <c r="O22" s="2">
        <f>STDEV(O18:O20)</f>
        <v>2.8075139082041805</v>
      </c>
      <c r="T22" t="s">
        <v>7</v>
      </c>
      <c r="U22" s="2">
        <f>STDEV(U18:U20)</f>
        <v>1.7969449086769611</v>
      </c>
      <c r="V22" s="2">
        <f>STDEV(V18:V20)</f>
        <v>1.0705337139377593</v>
      </c>
      <c r="W22" s="2">
        <f>STDEV(W18:W20)</f>
        <v>2.7205293735073739</v>
      </c>
    </row>
    <row r="23" spans="2:33">
      <c r="D23" t="s">
        <v>8</v>
      </c>
      <c r="E23" s="2">
        <f>(E22/SQRT(3))</f>
        <v>1.6657134242122349</v>
      </c>
      <c r="F23" s="2">
        <f>(F22/SQRT(3))</f>
        <v>1.6984355512533018</v>
      </c>
      <c r="G23" s="2">
        <f>(G22/SQRT(3))</f>
        <v>1.3596756690491387</v>
      </c>
      <c r="L23" t="s">
        <v>8</v>
      </c>
      <c r="M23" s="2">
        <f>(M22/SQRT(3))</f>
        <v>0.77601054187657847</v>
      </c>
      <c r="N23" s="2">
        <f>(N22/SQRT(3))</f>
        <v>0.84514959127139178</v>
      </c>
      <c r="O23" s="2">
        <f>(O22/SQRT(3))</f>
        <v>1.6209189106553019</v>
      </c>
      <c r="T23" t="s">
        <v>8</v>
      </c>
      <c r="U23" s="2">
        <f>(U22/SQRT(3))</f>
        <v>1.037466626743571</v>
      </c>
      <c r="V23" s="2">
        <f>(V22/SQRT(3))</f>
        <v>0.61807292791853519</v>
      </c>
      <c r="W23" s="2">
        <f>(W22/SQRT(3))</f>
        <v>1.5706983661327663</v>
      </c>
    </row>
    <row r="24" spans="2:33">
      <c r="C24" t="s">
        <v>41</v>
      </c>
      <c r="D24">
        <f>SUM(D18:D20)</f>
        <v>745</v>
      </c>
      <c r="K24" t="s">
        <v>41</v>
      </c>
      <c r="L24">
        <f>SUM(L18:L20)</f>
        <v>960</v>
      </c>
      <c r="S24" t="s">
        <v>41</v>
      </c>
      <c r="T24">
        <f>SUM(T18:T20)</f>
        <v>760</v>
      </c>
    </row>
    <row r="27" spans="2:33">
      <c r="B27" s="6" t="s">
        <v>22</v>
      </c>
      <c r="K27" s="6" t="s">
        <v>22</v>
      </c>
      <c r="S27" s="6" t="s">
        <v>22</v>
      </c>
      <c r="Z27" s="6" t="s">
        <v>22</v>
      </c>
      <c r="AC27" t="s">
        <v>31</v>
      </c>
      <c r="AD27" t="s">
        <v>32</v>
      </c>
      <c r="AE27" t="s">
        <v>33</v>
      </c>
      <c r="AF27" t="s">
        <v>30</v>
      </c>
    </row>
    <row r="28" spans="2:33">
      <c r="B28" t="s">
        <v>1</v>
      </c>
      <c r="C28" t="s">
        <v>2</v>
      </c>
      <c r="D28">
        <v>332</v>
      </c>
      <c r="E28" s="7">
        <v>6.3253012048192767</v>
      </c>
      <c r="F28" s="7">
        <v>21.385542168674696</v>
      </c>
      <c r="G28" s="7">
        <v>72.289156626506028</v>
      </c>
      <c r="L28">
        <v>371</v>
      </c>
      <c r="M28" s="7">
        <v>7.8167115902964959</v>
      </c>
      <c r="N28" s="7">
        <v>12.938005390835579</v>
      </c>
      <c r="O28" s="7">
        <v>79.245283018867923</v>
      </c>
      <c r="T28">
        <v>330</v>
      </c>
      <c r="U28" s="7">
        <v>6.666666666666667</v>
      </c>
      <c r="V28" s="7">
        <v>20</v>
      </c>
      <c r="W28" s="7">
        <v>73.333333333333329</v>
      </c>
      <c r="Z28" t="s">
        <v>38</v>
      </c>
      <c r="AA28" t="s">
        <v>15</v>
      </c>
      <c r="AC28" s="8">
        <v>6.472245819988923</v>
      </c>
      <c r="AD28" s="8">
        <v>22.084252633696394</v>
      </c>
      <c r="AE28" s="8">
        <v>71.443501546314693</v>
      </c>
      <c r="AF28">
        <f>D34</f>
        <v>950</v>
      </c>
      <c r="AG28" s="3"/>
    </row>
    <row r="29" spans="2:33">
      <c r="C29" t="s">
        <v>3</v>
      </c>
      <c r="D29">
        <v>292</v>
      </c>
      <c r="E29" s="7">
        <v>7.8767123287671232</v>
      </c>
      <c r="F29" s="7">
        <v>24.315068493150687</v>
      </c>
      <c r="G29" s="7">
        <v>67.808219178082197</v>
      </c>
      <c r="L29">
        <v>340</v>
      </c>
      <c r="M29" s="7">
        <v>6.4705882352941186</v>
      </c>
      <c r="N29" s="7">
        <v>17.352941176470587</v>
      </c>
      <c r="O29" s="7">
        <v>76.17647058823529</v>
      </c>
      <c r="T29">
        <v>306</v>
      </c>
      <c r="U29" s="7">
        <v>8.1699346405228752</v>
      </c>
      <c r="V29" s="7">
        <v>26.47058823529412</v>
      </c>
      <c r="W29" s="7">
        <v>65.359477124183002</v>
      </c>
      <c r="AA29" t="s">
        <v>28</v>
      </c>
      <c r="AC29" s="8">
        <v>6.728725410028332</v>
      </c>
      <c r="AD29" s="8">
        <v>17.400352975618912</v>
      </c>
      <c r="AE29" s="8">
        <v>75.870921614352753</v>
      </c>
      <c r="AF29">
        <f>L34</f>
        <v>1067</v>
      </c>
      <c r="AG29" s="3"/>
    </row>
    <row r="30" spans="2:33">
      <c r="C30" t="s">
        <v>4</v>
      </c>
      <c r="D30">
        <v>326</v>
      </c>
      <c r="E30" s="7">
        <v>5.2147239263803682</v>
      </c>
      <c r="F30" s="7">
        <v>20.552147239263803</v>
      </c>
      <c r="G30" s="7">
        <v>74.233128834355838</v>
      </c>
      <c r="L30">
        <v>356</v>
      </c>
      <c r="M30" s="7">
        <v>5.8988764044943816</v>
      </c>
      <c r="N30" s="7">
        <v>21.910112359550563</v>
      </c>
      <c r="O30" s="7">
        <v>72.19101123595506</v>
      </c>
      <c r="T30">
        <v>279</v>
      </c>
      <c r="U30" s="7">
        <v>6.0931899641577063</v>
      </c>
      <c r="V30" s="7">
        <v>26.523297491039425</v>
      </c>
      <c r="W30" s="7">
        <v>67.383512544802869</v>
      </c>
      <c r="AA30" t="s">
        <v>29</v>
      </c>
      <c r="AC30" s="8">
        <v>6.9765970904490828</v>
      </c>
      <c r="AD30" s="8">
        <v>24.331295242111182</v>
      </c>
      <c r="AE30" s="8">
        <v>68.692107667439728</v>
      </c>
      <c r="AF30">
        <f>T34</f>
        <v>915</v>
      </c>
      <c r="AG30" s="3"/>
    </row>
    <row r="31" spans="2:33">
      <c r="D31" t="s">
        <v>34</v>
      </c>
      <c r="E31" s="8">
        <v>6.472245819988923</v>
      </c>
      <c r="F31" s="8">
        <v>22.084252633696394</v>
      </c>
      <c r="G31" s="8">
        <v>71.443501546314693</v>
      </c>
      <c r="L31" t="s">
        <v>34</v>
      </c>
      <c r="M31" s="8">
        <v>6.728725410028332</v>
      </c>
      <c r="N31" s="8">
        <v>17.400352975618912</v>
      </c>
      <c r="O31" s="8">
        <v>75.870921614352753</v>
      </c>
      <c r="T31" t="s">
        <v>34</v>
      </c>
      <c r="U31" s="8">
        <v>6.9765970904490828</v>
      </c>
      <c r="V31" s="8">
        <v>24.331295242111182</v>
      </c>
      <c r="W31" s="8">
        <v>68.692107667439728</v>
      </c>
      <c r="AB31" t="s">
        <v>34</v>
      </c>
      <c r="AC31" s="7">
        <f>AVERAGE(AC28:AC30)</f>
        <v>6.7258561068221132</v>
      </c>
      <c r="AD31" s="7">
        <f>AVERAGE(AD28:AD30)</f>
        <v>21.271966950475498</v>
      </c>
      <c r="AE31" s="7">
        <f>AVERAGE(AE28:AE30)</f>
        <v>72.002176942702391</v>
      </c>
      <c r="AF31">
        <f>SUM(AF28:AF30)</f>
        <v>2932</v>
      </c>
      <c r="AG31" s="3">
        <f>SUM(AC31:AE31)</f>
        <v>100</v>
      </c>
    </row>
    <row r="32" spans="2:33">
      <c r="D32" t="s">
        <v>7</v>
      </c>
      <c r="E32" s="2">
        <f>STDEV(E28:E30)</f>
        <v>1.3370639863356995</v>
      </c>
      <c r="F32" s="2">
        <f>STDEV(F28:F30)</f>
        <v>1.9763707461371052</v>
      </c>
      <c r="G32" s="2">
        <f>STDEV(G28:G30)</f>
        <v>3.2948771462392394</v>
      </c>
      <c r="L32" t="s">
        <v>7</v>
      </c>
      <c r="M32" s="2">
        <f>STDEV(M28:M30)</f>
        <v>0.98463142886563626</v>
      </c>
      <c r="N32" s="2">
        <f>STDEV(N28:N30)</f>
        <v>4.4862413860089863</v>
      </c>
      <c r="O32" s="2">
        <f>STDEV(O28:O30)</f>
        <v>3.5370478832467986</v>
      </c>
      <c r="T32" t="s">
        <v>7</v>
      </c>
      <c r="U32" s="2">
        <f>STDEV(U28:U30)</f>
        <v>1.0725016379438439</v>
      </c>
      <c r="V32" s="2">
        <f>STDEV(V28:V30)</f>
        <v>3.7511042936929138</v>
      </c>
      <c r="W32" s="2">
        <f>STDEV(W28:W30)</f>
        <v>4.144865692310554</v>
      </c>
      <c r="AB32" t="s">
        <v>7</v>
      </c>
      <c r="AC32" s="2">
        <f>STDEV(AC28:AC30)</f>
        <v>0.25218787774070589</v>
      </c>
      <c r="AD32" s="2">
        <f>STDEV(AD28:AD30)</f>
        <v>3.536148497834382</v>
      </c>
      <c r="AE32" s="2">
        <f>STDEV(AE28:AE30)</f>
        <v>3.6218684501228027</v>
      </c>
    </row>
    <row r="33" spans="2:33">
      <c r="D33" t="s">
        <v>8</v>
      </c>
      <c r="E33" s="2">
        <f>(E32/SQRT(3))</f>
        <v>0.7719542524346702</v>
      </c>
      <c r="F33" s="2">
        <f>(F32/SQRT(3))</f>
        <v>1.1410581823007593</v>
      </c>
      <c r="G33" s="2">
        <f>(G32/SQRT(3))</f>
        <v>1.9022982073279708</v>
      </c>
      <c r="L33" t="s">
        <v>8</v>
      </c>
      <c r="M33" s="2">
        <f>(M32/SQRT(3))</f>
        <v>0.56847722050814098</v>
      </c>
      <c r="N33" s="2">
        <f>(N32/SQRT(3))</f>
        <v>2.590132671861928</v>
      </c>
      <c r="O33" s="2">
        <f>(O32/SQRT(3))</f>
        <v>2.0421155475291353</v>
      </c>
      <c r="T33" t="s">
        <v>8</v>
      </c>
      <c r="U33" s="2">
        <f>(U32/SQRT(3))</f>
        <v>0.61920910937319285</v>
      </c>
      <c r="V33" s="2">
        <f>(V32/SQRT(3))</f>
        <v>2.1657010737219649</v>
      </c>
      <c r="W33" s="2">
        <f>(W32/SQRT(3))</f>
        <v>2.3930393232103429</v>
      </c>
      <c r="AB33" t="s">
        <v>8</v>
      </c>
      <c r="AC33" s="2">
        <f>(AC32/SQRT(3))</f>
        <v>0.14560073909995699</v>
      </c>
      <c r="AD33" s="2">
        <f>(AD32/SQRT(3))</f>
        <v>2.0415962871191713</v>
      </c>
      <c r="AE33" s="2">
        <f>(AE32/SQRT(3))</f>
        <v>2.0910867246478131</v>
      </c>
    </row>
    <row r="34" spans="2:33">
      <c r="C34" t="s">
        <v>41</v>
      </c>
      <c r="D34">
        <f>SUM(D28:D30)</f>
        <v>950</v>
      </c>
      <c r="E34" s="7"/>
      <c r="F34" s="7"/>
      <c r="G34" s="7"/>
      <c r="K34" t="s">
        <v>41</v>
      </c>
      <c r="L34">
        <f>SUM(L28:L30)</f>
        <v>1067</v>
      </c>
      <c r="M34" s="7"/>
      <c r="N34" s="7"/>
      <c r="O34" s="7"/>
      <c r="S34" t="s">
        <v>41</v>
      </c>
      <c r="T34">
        <f>SUM(T28:T30)</f>
        <v>915</v>
      </c>
      <c r="U34" s="7"/>
      <c r="V34" s="7"/>
      <c r="W34" s="7"/>
      <c r="Z34" t="s">
        <v>9</v>
      </c>
      <c r="AA34" t="s">
        <v>15</v>
      </c>
      <c r="AC34" s="8">
        <v>8.543040293040292</v>
      </c>
      <c r="AD34" s="8">
        <v>26.668236525379381</v>
      </c>
      <c r="AE34" s="8">
        <v>64.788723181580323</v>
      </c>
      <c r="AF34">
        <f>D42</f>
        <v>579</v>
      </c>
    </row>
    <row r="35" spans="2:33">
      <c r="E35" s="7"/>
      <c r="F35" s="7"/>
      <c r="G35" s="7"/>
      <c r="M35" s="7"/>
      <c r="N35" s="7"/>
      <c r="O35" s="7"/>
      <c r="U35" s="7"/>
      <c r="V35" s="7"/>
      <c r="W35" s="7"/>
      <c r="AA35" t="s">
        <v>28</v>
      </c>
      <c r="AC35" s="8">
        <v>10.792334888264143</v>
      </c>
      <c r="AD35" s="8">
        <v>19.906311278120771</v>
      </c>
      <c r="AE35" s="8">
        <v>69.301353833615096</v>
      </c>
      <c r="AF35">
        <f>L42</f>
        <v>656</v>
      </c>
    </row>
    <row r="36" spans="2:33">
      <c r="B36" t="s">
        <v>9</v>
      </c>
      <c r="C36" t="s">
        <v>2</v>
      </c>
      <c r="D36">
        <v>208</v>
      </c>
      <c r="E36" s="7">
        <v>11.057692307692307</v>
      </c>
      <c r="F36" s="7">
        <v>26.923076923076923</v>
      </c>
      <c r="G36" s="7">
        <v>62.019230769230774</v>
      </c>
      <c r="L36">
        <v>239</v>
      </c>
      <c r="M36" s="7">
        <v>14.225941422594143</v>
      </c>
      <c r="N36" s="7">
        <v>15.062761506276152</v>
      </c>
      <c r="O36" s="7">
        <v>70.711297071129707</v>
      </c>
      <c r="T36">
        <v>181</v>
      </c>
      <c r="U36" s="7">
        <v>12.154696132596685</v>
      </c>
      <c r="V36" s="7">
        <v>17.679558011049721</v>
      </c>
      <c r="W36" s="7">
        <v>70.165745856353595</v>
      </c>
      <c r="AA36" t="s">
        <v>29</v>
      </c>
      <c r="AC36" s="8">
        <v>11.379212854433439</v>
      </c>
      <c r="AD36" s="8">
        <v>21.342131751136449</v>
      </c>
      <c r="AE36" s="8">
        <v>67.278655394430118</v>
      </c>
      <c r="AF36">
        <f>T42</f>
        <v>592</v>
      </c>
    </row>
    <row r="37" spans="2:33">
      <c r="C37" t="s">
        <v>3</v>
      </c>
      <c r="D37">
        <v>196</v>
      </c>
      <c r="E37" s="7">
        <v>7.1428571428571423</v>
      </c>
      <c r="F37" s="7">
        <v>29.081632653061224</v>
      </c>
      <c r="G37" s="7">
        <v>63.775510204081634</v>
      </c>
      <c r="L37">
        <v>213</v>
      </c>
      <c r="M37" s="7">
        <v>10.7981220657277</v>
      </c>
      <c r="N37" s="7">
        <v>21.12676056338028</v>
      </c>
      <c r="O37" s="7">
        <v>68.075117370892031</v>
      </c>
      <c r="T37">
        <v>210</v>
      </c>
      <c r="U37" s="7">
        <v>9.0476190476190474</v>
      </c>
      <c r="V37" s="7">
        <v>20.476190476190474</v>
      </c>
      <c r="W37" s="7">
        <v>70.476190476190482</v>
      </c>
      <c r="AB37" t="s">
        <v>34</v>
      </c>
      <c r="AC37" s="7">
        <f>AVERAGE(AC34:AC36)</f>
        <v>10.238196011912626</v>
      </c>
      <c r="AD37" s="7">
        <f>AVERAGE(AD34:AD36)</f>
        <v>22.638893184878867</v>
      </c>
      <c r="AE37" s="7">
        <f>AVERAGE(AE34:AE36)</f>
        <v>67.122910803208512</v>
      </c>
      <c r="AF37">
        <f>SUM(AF34:AF36)</f>
        <v>1827</v>
      </c>
      <c r="AG37" s="10">
        <f>SUM(AC37:AE37)</f>
        <v>100</v>
      </c>
    </row>
    <row r="38" spans="2:33">
      <c r="C38" t="s">
        <v>4</v>
      </c>
      <c r="D38">
        <v>175</v>
      </c>
      <c r="E38" s="7">
        <v>7.4285714285714288</v>
      </c>
      <c r="F38" s="7">
        <v>24</v>
      </c>
      <c r="G38" s="7">
        <v>68.571428571428569</v>
      </c>
      <c r="L38">
        <v>204</v>
      </c>
      <c r="M38" s="7">
        <v>7.3529411764705888</v>
      </c>
      <c r="N38" s="7">
        <v>23.52941176470588</v>
      </c>
      <c r="O38" s="7">
        <v>69.117647058823522</v>
      </c>
      <c r="T38">
        <v>201</v>
      </c>
      <c r="U38" s="7">
        <v>12.935323383084576</v>
      </c>
      <c r="V38" s="7">
        <v>25.870646766169152</v>
      </c>
      <c r="W38" s="7">
        <v>61.194029850746269</v>
      </c>
      <c r="AB38" t="s">
        <v>7</v>
      </c>
      <c r="AC38" s="2">
        <f>STDEV(AC34:AC36)</f>
        <v>1.4970875459414286</v>
      </c>
      <c r="AD38" s="2">
        <f>STDEV(AD34:AD36)</f>
        <v>3.5625974968286274</v>
      </c>
      <c r="AE38" s="2">
        <f>STDEV(AE34:AE36)</f>
        <v>2.2603431451202343</v>
      </c>
    </row>
    <row r="39" spans="2:33">
      <c r="D39" t="s">
        <v>34</v>
      </c>
      <c r="E39" s="8">
        <v>8.543040293040292</v>
      </c>
      <c r="F39" s="8">
        <v>26.668236525379381</v>
      </c>
      <c r="G39" s="8">
        <v>64.788723181580323</v>
      </c>
      <c r="L39" t="s">
        <v>34</v>
      </c>
      <c r="M39" s="8">
        <v>10.792334888264143</v>
      </c>
      <c r="N39" s="8">
        <v>19.906311278120771</v>
      </c>
      <c r="O39" s="8">
        <v>69.301353833615096</v>
      </c>
      <c r="T39" t="s">
        <v>34</v>
      </c>
      <c r="U39" s="8">
        <v>11.379212854433439</v>
      </c>
      <c r="V39" s="8">
        <v>21.342131751136449</v>
      </c>
      <c r="W39" s="8">
        <v>67.278655394430118</v>
      </c>
      <c r="AB39" t="s">
        <v>8</v>
      </c>
      <c r="AC39" s="2">
        <f>(AC38/SQRT(3))</f>
        <v>0.86434389764972008</v>
      </c>
      <c r="AD39" s="2">
        <f>(AD38/SQRT(3))</f>
        <v>2.0568666238082951</v>
      </c>
      <c r="AE39" s="2">
        <f>(AE38/SQRT(3))</f>
        <v>1.3050097232960927</v>
      </c>
    </row>
    <row r="40" spans="2:33">
      <c r="D40" t="s">
        <v>7</v>
      </c>
      <c r="E40" s="2">
        <f>STDEV(E36:E38)</f>
        <v>2.1824330984844433</v>
      </c>
      <c r="F40" s="2">
        <f>STDEV(F36:F38)</f>
        <v>2.5503833685131521</v>
      </c>
      <c r="G40" s="2">
        <f>STDEV(G36:G38)</f>
        <v>3.3915740317896983</v>
      </c>
      <c r="L40" t="s">
        <v>7</v>
      </c>
      <c r="M40" s="2">
        <f>STDEV(M36:M38)</f>
        <v>3.4365037777326632</v>
      </c>
      <c r="N40" s="2">
        <f>STDEV(N36:N38)</f>
        <v>4.363274457681948</v>
      </c>
      <c r="O40" s="2">
        <f>STDEV(O36:O38)</f>
        <v>1.3276565773250777</v>
      </c>
      <c r="T40" t="s">
        <v>7</v>
      </c>
      <c r="U40" s="2">
        <f>STDEV(U36:U38)</f>
        <v>2.0565971861384114</v>
      </c>
      <c r="V40" s="2">
        <f>STDEV(V36:V38)</f>
        <v>4.1636371680662023</v>
      </c>
      <c r="W40" s="2">
        <f>STDEV(W36:W38)</f>
        <v>5.271725995405478</v>
      </c>
      <c r="Z40" s="9" t="s">
        <v>10</v>
      </c>
      <c r="AA40" s="9" t="s">
        <v>36</v>
      </c>
      <c r="AC40" s="8">
        <v>5.871022682168193</v>
      </c>
      <c r="AD40" s="8">
        <v>15.292241298433249</v>
      </c>
      <c r="AE40" s="8">
        <v>78.836736019398558</v>
      </c>
      <c r="AF40">
        <f>D50</f>
        <v>650</v>
      </c>
    </row>
    <row r="41" spans="2:33">
      <c r="D41" t="s">
        <v>8</v>
      </c>
      <c r="E41" s="2">
        <f>(E40/SQRT(3))</f>
        <v>1.2600283368983425</v>
      </c>
      <c r="F41" s="2">
        <f>(F40/SQRT(3))</f>
        <v>1.4724645243478129</v>
      </c>
      <c r="G41" s="2">
        <f>(G40/SQRT(3))</f>
        <v>1.9581261802303267</v>
      </c>
      <c r="L41" t="s">
        <v>8</v>
      </c>
      <c r="M41" s="2">
        <f>(M40/SQRT(3))</f>
        <v>1.9840663811451191</v>
      </c>
      <c r="N41" s="2">
        <f>(N40/SQRT(3))</f>
        <v>2.5191376826908911</v>
      </c>
      <c r="O41" s="2">
        <f>(O40/SQRT(3))</f>
        <v>0.76652288231001087</v>
      </c>
      <c r="T41" t="s">
        <v>8</v>
      </c>
      <c r="U41" s="2">
        <f>(U40/SQRT(3))</f>
        <v>1.1873769390316387</v>
      </c>
      <c r="V41" s="2">
        <f>(V40/SQRT(3))</f>
        <v>2.4038770397909532</v>
      </c>
      <c r="W41" s="2">
        <f>(W40/SQRT(3))</f>
        <v>3.0436324225413007</v>
      </c>
      <c r="Z41" s="9"/>
      <c r="AA41" s="9" t="s">
        <v>35</v>
      </c>
      <c r="AC41" s="8">
        <v>6.5144720512539989</v>
      </c>
      <c r="AD41" s="8">
        <v>9.3137876896111838</v>
      </c>
      <c r="AE41" s="8">
        <v>84.171740259134808</v>
      </c>
      <c r="AF41">
        <f>L50</f>
        <v>842</v>
      </c>
    </row>
    <row r="42" spans="2:33">
      <c r="C42" t="s">
        <v>41</v>
      </c>
      <c r="D42">
        <f>SUM(D36:D38)</f>
        <v>579</v>
      </c>
      <c r="E42" s="7"/>
      <c r="F42" s="7"/>
      <c r="G42" s="7"/>
      <c r="K42" t="s">
        <v>41</v>
      </c>
      <c r="L42">
        <f>SUM(L36:L38)</f>
        <v>656</v>
      </c>
      <c r="M42" s="7"/>
      <c r="N42" s="7"/>
      <c r="O42" s="7"/>
      <c r="S42" t="s">
        <v>41</v>
      </c>
      <c r="T42">
        <f>SUM(T36:T38)</f>
        <v>592</v>
      </c>
      <c r="U42" s="7"/>
      <c r="V42" s="7"/>
      <c r="W42" s="7"/>
      <c r="Z42" s="9"/>
      <c r="AA42" s="9" t="s">
        <v>37</v>
      </c>
      <c r="AC42" s="8">
        <v>5.3000906397553091</v>
      </c>
      <c r="AD42" s="8">
        <v>10.443451550252368</v>
      </c>
      <c r="AE42" s="8">
        <v>84.256457809992341</v>
      </c>
      <c r="AF42">
        <f>T50</f>
        <v>843</v>
      </c>
    </row>
    <row r="43" spans="2:33">
      <c r="E43" s="7"/>
      <c r="F43" s="7"/>
      <c r="G43" s="7"/>
      <c r="M43" s="7"/>
      <c r="N43" s="7"/>
      <c r="O43" s="7"/>
      <c r="U43" s="7"/>
      <c r="V43" s="7"/>
      <c r="W43" s="7"/>
      <c r="AB43" t="s">
        <v>34</v>
      </c>
      <c r="AC43" s="7">
        <f>AVERAGE(AC40:AC42)</f>
        <v>5.8951951243925009</v>
      </c>
      <c r="AD43" s="7">
        <f>AVERAGE(AD40:AD42)</f>
        <v>11.683160179432265</v>
      </c>
      <c r="AE43" s="7">
        <f>AVERAGE(AE40:AE42)</f>
        <v>82.421644696175235</v>
      </c>
      <c r="AF43">
        <f>SUM(AF40:AF42)</f>
        <v>2335</v>
      </c>
      <c r="AG43" s="10">
        <f>SUM(AC43:AE43)</f>
        <v>100</v>
      </c>
    </row>
    <row r="44" spans="2:33">
      <c r="B44" t="s">
        <v>10</v>
      </c>
      <c r="C44" t="s">
        <v>2</v>
      </c>
      <c r="D44">
        <v>221</v>
      </c>
      <c r="E44" s="7">
        <v>4.0723981900452486</v>
      </c>
      <c r="F44" s="7">
        <v>17.647058823529413</v>
      </c>
      <c r="G44" s="7">
        <v>78.280542986425345</v>
      </c>
      <c r="L44">
        <v>344</v>
      </c>
      <c r="M44" s="7">
        <v>6.395348837209303</v>
      </c>
      <c r="N44" s="7">
        <v>8.4302325581395348</v>
      </c>
      <c r="O44" s="7">
        <v>85.174418604651152</v>
      </c>
      <c r="T44">
        <v>256</v>
      </c>
      <c r="U44" s="7">
        <v>6.640625</v>
      </c>
      <c r="V44" s="7">
        <v>10.9375</v>
      </c>
      <c r="W44" s="7">
        <v>82.421875</v>
      </c>
      <c r="AB44" t="s">
        <v>7</v>
      </c>
      <c r="AC44" s="2">
        <f>STDEV(AC40:AC42)</f>
        <v>0.60755146561480955</v>
      </c>
      <c r="AD44" s="2">
        <f>STDEV(AD40:AD42)</f>
        <v>3.1761824573151882</v>
      </c>
      <c r="AE44" s="2">
        <f>STDEV(AE40:AE42)</f>
        <v>3.1049109377689654</v>
      </c>
    </row>
    <row r="45" spans="2:33">
      <c r="C45" t="s">
        <v>3</v>
      </c>
      <c r="D45">
        <v>220</v>
      </c>
      <c r="E45" s="7">
        <v>6.3636363636363633</v>
      </c>
      <c r="F45" s="7">
        <v>18.181818181818183</v>
      </c>
      <c r="G45" s="7">
        <v>75.454545454545453</v>
      </c>
      <c r="L45">
        <v>261</v>
      </c>
      <c r="M45" s="7">
        <v>7.6628352490421454</v>
      </c>
      <c r="N45" s="7">
        <v>11.494252873563218</v>
      </c>
      <c r="O45" s="7">
        <v>80.842911877394641</v>
      </c>
      <c r="T45">
        <v>306</v>
      </c>
      <c r="U45" s="7">
        <v>3.9215686274509802</v>
      </c>
      <c r="V45" s="7">
        <v>10.784313725490197</v>
      </c>
      <c r="W45" s="7">
        <v>85.294117647058826</v>
      </c>
      <c r="AB45" t="s">
        <v>8</v>
      </c>
      <c r="AC45" s="2">
        <f>(AC44/SQRT(3))</f>
        <v>0.35077000221926197</v>
      </c>
      <c r="AD45" s="2">
        <f>(AD44/SQRT(3))</f>
        <v>1.8337697967262911</v>
      </c>
      <c r="AE45" s="2">
        <f>(AE44/SQRT(3))</f>
        <v>1.7926211657307256</v>
      </c>
    </row>
    <row r="46" spans="2:33">
      <c r="C46" t="s">
        <v>4</v>
      </c>
      <c r="D46">
        <v>209</v>
      </c>
      <c r="E46" s="7">
        <v>7.1770334928229662</v>
      </c>
      <c r="F46" s="7">
        <v>10.047846889952153</v>
      </c>
      <c r="G46" s="7">
        <v>82.775119617224874</v>
      </c>
      <c r="L46">
        <v>237</v>
      </c>
      <c r="M46" s="7">
        <v>5.485232067510549</v>
      </c>
      <c r="N46" s="7">
        <v>8.0168776371308024</v>
      </c>
      <c r="O46" s="7">
        <v>86.497890295358644</v>
      </c>
      <c r="T46">
        <v>281</v>
      </c>
      <c r="U46" s="7">
        <v>5.3380782918149468</v>
      </c>
      <c r="V46" s="7">
        <v>9.6085409252669027</v>
      </c>
      <c r="W46" s="7">
        <v>85.053380782918154</v>
      </c>
    </row>
    <row r="47" spans="2:33">
      <c r="D47" t="s">
        <v>34</v>
      </c>
      <c r="E47" s="8">
        <v>5.871022682168193</v>
      </c>
      <c r="F47" s="8">
        <v>15.292241298433249</v>
      </c>
      <c r="G47" s="8">
        <v>78.836736019398558</v>
      </c>
      <c r="L47" t="s">
        <v>34</v>
      </c>
      <c r="M47" s="8">
        <v>6.5144720512539989</v>
      </c>
      <c r="N47" s="8">
        <v>9.3137876896111838</v>
      </c>
      <c r="O47" s="8">
        <v>84.171740259134808</v>
      </c>
      <c r="T47" t="s">
        <v>34</v>
      </c>
      <c r="U47" s="8">
        <v>5.3000906397553091</v>
      </c>
      <c r="V47" s="8">
        <v>10.443451550252368</v>
      </c>
      <c r="W47" s="8">
        <v>84.256457809992341</v>
      </c>
    </row>
    <row r="48" spans="2:33">
      <c r="D48" t="s">
        <v>7</v>
      </c>
      <c r="E48" s="2">
        <f>STDEV(E44:E46)</f>
        <v>1.6098730602723401</v>
      </c>
      <c r="F48" s="2">
        <f>STDEV(F44:F46)</f>
        <v>4.5496424504130291</v>
      </c>
      <c r="G48" s="2">
        <f>STDEV(G44:G46)</f>
        <v>3.6918443270631456</v>
      </c>
      <c r="L48" t="s">
        <v>7</v>
      </c>
      <c r="M48" s="2">
        <f>STDEV(M44:M46)</f>
        <v>1.0936780418145906</v>
      </c>
      <c r="N48" s="2">
        <f>STDEV(N44:N46)</f>
        <v>1.8996149311112467</v>
      </c>
      <c r="O48" s="2">
        <f>STDEV(O44:O46)</f>
        <v>2.9578232072480604</v>
      </c>
      <c r="T48" t="s">
        <v>7</v>
      </c>
      <c r="U48" s="2">
        <f>STDEV(U44:U46)</f>
        <v>1.3599261691564779</v>
      </c>
      <c r="V48" s="2">
        <f>STDEV(V44:V46)</f>
        <v>0.72709925213808435</v>
      </c>
      <c r="W48" s="2">
        <f>STDEV(W44:W46)</f>
        <v>1.5933484002184135</v>
      </c>
    </row>
    <row r="49" spans="3:23">
      <c r="D49" t="s">
        <v>8</v>
      </c>
      <c r="E49" s="2">
        <f>(E48/SQRT(3))</f>
        <v>0.92946064470936229</v>
      </c>
      <c r="F49" s="2">
        <f>(F48/SQRT(3))</f>
        <v>2.6267372934625111</v>
      </c>
      <c r="G49" s="2">
        <f>(G48/SQRT(3))</f>
        <v>2.1314873160360999</v>
      </c>
      <c r="L49" t="s">
        <v>8</v>
      </c>
      <c r="M49" s="2">
        <f>(M48/SQRT(3))</f>
        <v>0.63143531184843671</v>
      </c>
      <c r="N49" s="2">
        <f>(N48/SQRT(3))</f>
        <v>1.0967431918337107</v>
      </c>
      <c r="O49" s="2">
        <f>(O48/SQRT(3))</f>
        <v>1.7077000249199901</v>
      </c>
      <c r="T49" t="s">
        <v>8</v>
      </c>
      <c r="U49" s="2">
        <f>(U48/SQRT(3))</f>
        <v>0.78515373984050907</v>
      </c>
      <c r="V49" s="2">
        <f>(V48/SQRT(3))</f>
        <v>0.41979094894949859</v>
      </c>
      <c r="W49" s="2">
        <f>(W48/SQRT(3))</f>
        <v>0.91992012777896071</v>
      </c>
    </row>
    <row r="50" spans="3:23">
      <c r="C50" t="s">
        <v>41</v>
      </c>
      <c r="D50">
        <f>SUM(D44:D46)</f>
        <v>650</v>
      </c>
      <c r="E50" s="7"/>
      <c r="F50" s="7"/>
      <c r="G50" s="7"/>
      <c r="K50" t="s">
        <v>41</v>
      </c>
      <c r="L50">
        <f>SUM(L44:L46)</f>
        <v>842</v>
      </c>
      <c r="M50" s="7"/>
      <c r="N50" s="7"/>
      <c r="O50" s="7"/>
      <c r="S50" t="s">
        <v>41</v>
      </c>
      <c r="T50">
        <f>SUM(T44:T46)</f>
        <v>843</v>
      </c>
      <c r="U50" s="7"/>
      <c r="V50" s="7"/>
      <c r="W50" s="7"/>
    </row>
    <row r="53" spans="3:23">
      <c r="C53" t="s">
        <v>40</v>
      </c>
      <c r="D53" t="s">
        <v>31</v>
      </c>
      <c r="E53" t="s">
        <v>32</v>
      </c>
      <c r="F53" t="s">
        <v>33</v>
      </c>
      <c r="K53" t="s">
        <v>39</v>
      </c>
      <c r="L53" t="s">
        <v>31</v>
      </c>
      <c r="M53" t="s">
        <v>32</v>
      </c>
      <c r="N53" t="s">
        <v>33</v>
      </c>
    </row>
    <row r="54" spans="3:23">
      <c r="C54" t="s">
        <v>1</v>
      </c>
      <c r="D54" s="7">
        <v>6.8075606285756871</v>
      </c>
      <c r="E54" s="7">
        <v>23.331359239630913</v>
      </c>
      <c r="F54" s="7">
        <v>70.244221894245513</v>
      </c>
      <c r="K54" t="s">
        <v>1</v>
      </c>
      <c r="L54" s="7">
        <v>6.7258561068221132</v>
      </c>
      <c r="M54" s="7">
        <v>21.271966950475498</v>
      </c>
      <c r="N54" s="7">
        <v>72.002176942702391</v>
      </c>
    </row>
    <row r="55" spans="3:23">
      <c r="C55" t="s">
        <v>9</v>
      </c>
      <c r="D55" s="7">
        <v>8.390424417160034</v>
      </c>
      <c r="E55" s="7">
        <v>23.779665573670751</v>
      </c>
      <c r="F55" s="7">
        <v>67.673120566665489</v>
      </c>
      <c r="K55" t="s">
        <v>9</v>
      </c>
      <c r="L55" s="7">
        <v>10.238196011912626</v>
      </c>
      <c r="M55" s="7">
        <v>22.638893184878867</v>
      </c>
      <c r="N55" s="7">
        <v>67.122910803208512</v>
      </c>
    </row>
    <row r="56" spans="3:23">
      <c r="C56" t="s">
        <v>10</v>
      </c>
      <c r="D56" s="7">
        <v>6.5003303313946885</v>
      </c>
      <c r="E56" s="7">
        <v>15.232350861586008</v>
      </c>
      <c r="F56" s="7">
        <v>78.267318807019294</v>
      </c>
      <c r="K56" t="s">
        <v>10</v>
      </c>
      <c r="L56" s="7">
        <v>5.8951951243925009</v>
      </c>
      <c r="M56" s="7">
        <v>11.683160179432265</v>
      </c>
      <c r="N56" s="7">
        <v>82.421644696175235</v>
      </c>
    </row>
  </sheetData>
  <phoneticPr fontId="2"/>
  <pageMargins left="0.7" right="0.7" top="0.75" bottom="0.75" header="0.3" footer="0.3"/>
  <ignoredErrors>
    <ignoredError sqref="E22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4R1</vt:lpstr>
      <vt:lpstr>6R</vt:lpstr>
      <vt:lpstr>246R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Yamagata</cp:lastModifiedBy>
  <dcterms:created xsi:type="dcterms:W3CDTF">2022-07-08T09:29:37Z</dcterms:created>
  <dcterms:modified xsi:type="dcterms:W3CDTF">2023-03-16T11:06:41Z</dcterms:modified>
</cp:coreProperties>
</file>