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HDD2/Ogiwara_1A_GFP_scientificREports/eLIfe2023_2nd_submit/Source_data_files/"/>
    </mc:Choice>
  </mc:AlternateContent>
  <xr:revisionPtr revIDLastSave="0" documentId="13_ncr:1_{F97D6320-82F8-9D46-A2FD-1AF26CBB8C92}" xr6:coauthVersionLast="36" xr6:coauthVersionMax="36" xr10:uidLastSave="{00000000-0000-0000-0000-000000000000}"/>
  <bookViews>
    <workbookView xWindow="21640" yWindow="1460" windowWidth="27220" windowHeight="22700" activeTab="2" xr2:uid="{002FF983-FA8F-2749-8017-15B56DC2D25D}"/>
  </bookViews>
  <sheets>
    <sheet name="M691" sheetId="1" r:id="rId1"/>
    <sheet name="M700" sheetId="2" r:id="rId2"/>
    <sheet name="Total" sheetId="3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3" l="1"/>
  <c r="E25" i="3"/>
  <c r="E24" i="3"/>
  <c r="E35" i="3"/>
  <c r="E34" i="3"/>
  <c r="E33" i="3"/>
  <c r="E50" i="3"/>
  <c r="E48" i="3"/>
  <c r="E59" i="3"/>
  <c r="E57" i="3"/>
  <c r="G63" i="2"/>
  <c r="G65" i="2"/>
  <c r="G64" i="2"/>
  <c r="D65" i="2"/>
  <c r="D64" i="2"/>
  <c r="D63" i="2"/>
  <c r="G28" i="2"/>
  <c r="G30" i="2"/>
  <c r="G29" i="2"/>
  <c r="D28" i="2"/>
  <c r="D30" i="2"/>
  <c r="D29" i="2"/>
  <c r="G63" i="1"/>
  <c r="G65" i="1"/>
  <c r="G64" i="1"/>
  <c r="D65" i="1"/>
  <c r="D64" i="1"/>
  <c r="D63" i="1"/>
  <c r="G30" i="1"/>
  <c r="G29" i="1"/>
  <c r="G28" i="1"/>
  <c r="D30" i="1"/>
  <c r="D29" i="1"/>
  <c r="D28" i="1"/>
  <c r="F53" i="3" l="1"/>
  <c r="G53" i="3" s="1"/>
  <c r="E53" i="3"/>
  <c r="F55" i="3"/>
  <c r="G55" i="3" s="1"/>
  <c r="E55" i="3"/>
  <c r="F46" i="3"/>
  <c r="G46" i="3" s="1"/>
  <c r="E46" i="3"/>
  <c r="F44" i="3"/>
  <c r="G44" i="3" s="1"/>
  <c r="E44" i="3"/>
  <c r="Q56" i="2"/>
  <c r="P56" i="2"/>
  <c r="O56" i="2"/>
  <c r="F56" i="2"/>
  <c r="E56" i="2"/>
  <c r="D56" i="2"/>
  <c r="S55" i="2"/>
  <c r="H55" i="2"/>
  <c r="S54" i="2"/>
  <c r="H54" i="2"/>
  <c r="S53" i="2"/>
  <c r="S57" i="2" s="1"/>
  <c r="H53" i="2"/>
  <c r="H56" i="2" s="1"/>
  <c r="C65" i="2" s="1"/>
  <c r="Q48" i="2"/>
  <c r="P48" i="2"/>
  <c r="O48" i="2"/>
  <c r="F48" i="2"/>
  <c r="E48" i="2"/>
  <c r="D48" i="2"/>
  <c r="S47" i="2"/>
  <c r="H47" i="2"/>
  <c r="S46" i="2"/>
  <c r="H46" i="2"/>
  <c r="S45" i="2"/>
  <c r="S48" i="2" s="1"/>
  <c r="F64" i="2" s="1"/>
  <c r="H45" i="2"/>
  <c r="H48" i="2" s="1"/>
  <c r="C64" i="2" s="1"/>
  <c r="Q40" i="2"/>
  <c r="P40" i="2"/>
  <c r="O40" i="2"/>
  <c r="F40" i="2"/>
  <c r="E40" i="2"/>
  <c r="D40" i="2"/>
  <c r="S39" i="2"/>
  <c r="H39" i="2"/>
  <c r="S38" i="2"/>
  <c r="H38" i="2"/>
  <c r="S37" i="2"/>
  <c r="S41" i="2" s="1"/>
  <c r="S42" i="2" s="1"/>
  <c r="H37" i="2"/>
  <c r="H40" i="2" s="1"/>
  <c r="C63" i="2" s="1"/>
  <c r="H58" i="2" l="1"/>
  <c r="H50" i="2"/>
  <c r="S50" i="2"/>
  <c r="S40" i="2"/>
  <c r="F63" i="2" s="1"/>
  <c r="H41" i="2"/>
  <c r="H42" i="2" s="1"/>
  <c r="H57" i="2"/>
  <c r="H49" i="2"/>
  <c r="S49" i="2"/>
  <c r="S56" i="2"/>
  <c r="F65" i="2" s="1"/>
  <c r="Q56" i="1"/>
  <c r="P56" i="1"/>
  <c r="O56" i="1"/>
  <c r="F56" i="1"/>
  <c r="E56" i="1"/>
  <c r="D56" i="1"/>
  <c r="S55" i="1"/>
  <c r="H55" i="1"/>
  <c r="S54" i="1"/>
  <c r="H54" i="1"/>
  <c r="S53" i="1"/>
  <c r="S56" i="1" s="1"/>
  <c r="H53" i="1"/>
  <c r="H57" i="1" s="1"/>
  <c r="Q48" i="1"/>
  <c r="P48" i="1"/>
  <c r="O48" i="1"/>
  <c r="F48" i="1"/>
  <c r="E48" i="1"/>
  <c r="D48" i="1"/>
  <c r="S47" i="1"/>
  <c r="H47" i="1"/>
  <c r="S46" i="1"/>
  <c r="H46" i="1"/>
  <c r="H48" i="1" s="1"/>
  <c r="C64" i="1" s="1"/>
  <c r="S45" i="1"/>
  <c r="S49" i="1" s="1"/>
  <c r="H45" i="1"/>
  <c r="Q40" i="1"/>
  <c r="P40" i="1"/>
  <c r="O40" i="1"/>
  <c r="F40" i="1"/>
  <c r="E40" i="1"/>
  <c r="D40" i="1"/>
  <c r="S39" i="1"/>
  <c r="H39" i="1"/>
  <c r="S38" i="1"/>
  <c r="H38" i="1"/>
  <c r="S37" i="1"/>
  <c r="S40" i="1" s="1"/>
  <c r="F63" i="1" s="1"/>
  <c r="H37" i="1"/>
  <c r="S58" i="2" l="1"/>
  <c r="H50" i="1"/>
  <c r="H41" i="1"/>
  <c r="H42" i="1" s="1"/>
  <c r="S57" i="1"/>
  <c r="S41" i="1"/>
  <c r="S42" i="1" s="1"/>
  <c r="F65" i="1"/>
  <c r="S58" i="1"/>
  <c r="S48" i="1"/>
  <c r="F64" i="1" s="1"/>
  <c r="H49" i="1"/>
  <c r="H40" i="1"/>
  <c r="C63" i="1" s="1"/>
  <c r="H56" i="1"/>
  <c r="F31" i="3"/>
  <c r="G31" i="3" s="1"/>
  <c r="F30" i="3"/>
  <c r="G30" i="3" s="1"/>
  <c r="F29" i="3"/>
  <c r="G29" i="3" s="1"/>
  <c r="F22" i="3"/>
  <c r="G22" i="3" s="1"/>
  <c r="G21" i="3"/>
  <c r="F21" i="3"/>
  <c r="F20" i="3"/>
  <c r="G20" i="3" s="1"/>
  <c r="C65" i="1" l="1"/>
  <c r="H58" i="1"/>
  <c r="S50" i="1"/>
  <c r="E31" i="3"/>
  <c r="J31" i="3" s="1"/>
  <c r="K31" i="3" s="1"/>
  <c r="E30" i="3"/>
  <c r="J30" i="3" s="1"/>
  <c r="K30" i="3" s="1"/>
  <c r="E29" i="3"/>
  <c r="J29" i="3" s="1"/>
  <c r="K29" i="3" s="1"/>
  <c r="E22" i="3"/>
  <c r="J22" i="3" s="1"/>
  <c r="K22" i="3" s="1"/>
  <c r="E21" i="3"/>
  <c r="J21" i="3" s="1"/>
  <c r="K21" i="3" s="1"/>
  <c r="E20" i="3"/>
  <c r="J20" i="3" s="1"/>
  <c r="K20" i="3" s="1"/>
  <c r="F30" i="2"/>
  <c r="C30" i="2"/>
  <c r="F29" i="2"/>
  <c r="C29" i="2"/>
  <c r="F28" i="2"/>
  <c r="C28" i="2"/>
  <c r="Q21" i="2" l="1"/>
  <c r="P21" i="2"/>
  <c r="O21" i="2"/>
  <c r="F21" i="2"/>
  <c r="E21" i="2"/>
  <c r="D21" i="2"/>
  <c r="S20" i="2"/>
  <c r="H20" i="2"/>
  <c r="S19" i="2"/>
  <c r="H19" i="2"/>
  <c r="S18" i="2"/>
  <c r="S21" i="2" s="1"/>
  <c r="H18" i="2"/>
  <c r="H21" i="2" s="1"/>
  <c r="Q13" i="2"/>
  <c r="P13" i="2"/>
  <c r="O13" i="2"/>
  <c r="F13" i="2"/>
  <c r="E13" i="2"/>
  <c r="D13" i="2"/>
  <c r="S12" i="2"/>
  <c r="H12" i="2"/>
  <c r="S11" i="2"/>
  <c r="H11" i="2"/>
  <c r="S10" i="2"/>
  <c r="S14" i="2" s="1"/>
  <c r="H10" i="2"/>
  <c r="H14" i="2" s="1"/>
  <c r="Q5" i="2"/>
  <c r="P5" i="2"/>
  <c r="O5" i="2"/>
  <c r="F5" i="2"/>
  <c r="E5" i="2"/>
  <c r="D5" i="2"/>
  <c r="S4" i="2"/>
  <c r="H4" i="2"/>
  <c r="S3" i="2"/>
  <c r="H3" i="2"/>
  <c r="S2" i="2"/>
  <c r="S5" i="2" s="1"/>
  <c r="H2" i="2"/>
  <c r="H5" i="2" s="1"/>
  <c r="H23" i="2" l="1"/>
  <c r="S23" i="2"/>
  <c r="H6" i="2"/>
  <c r="H7" i="2" s="1"/>
  <c r="H22" i="2"/>
  <c r="S6" i="2"/>
  <c r="S7" i="2" s="1"/>
  <c r="H13" i="2"/>
  <c r="H15" i="2" s="1"/>
  <c r="S13" i="2"/>
  <c r="S15" i="2" s="1"/>
  <c r="S22" i="2"/>
  <c r="S10" i="1"/>
  <c r="S11" i="1"/>
  <c r="Q21" i="1" l="1"/>
  <c r="P21" i="1"/>
  <c r="O21" i="1"/>
  <c r="S20" i="1"/>
  <c r="S19" i="1"/>
  <c r="S18" i="1"/>
  <c r="Q13" i="1"/>
  <c r="P13" i="1"/>
  <c r="O13" i="1"/>
  <c r="S12" i="1"/>
  <c r="Q5" i="1"/>
  <c r="P5" i="1"/>
  <c r="O5" i="1"/>
  <c r="S4" i="1"/>
  <c r="S3" i="1"/>
  <c r="S2" i="1"/>
  <c r="H20" i="1"/>
  <c r="H19" i="1"/>
  <c r="H18" i="1"/>
  <c r="H12" i="1"/>
  <c r="H11" i="1"/>
  <c r="H10" i="1"/>
  <c r="H4" i="1"/>
  <c r="H3" i="1"/>
  <c r="H2" i="1"/>
  <c r="F21" i="1"/>
  <c r="E21" i="1"/>
  <c r="D21" i="1"/>
  <c r="F13" i="1"/>
  <c r="E13" i="1"/>
  <c r="D13" i="1"/>
  <c r="F5" i="1"/>
  <c r="E5" i="1"/>
  <c r="D5" i="1"/>
  <c r="H6" i="1" l="1"/>
  <c r="H7" i="1" s="1"/>
  <c r="S22" i="1"/>
  <c r="S5" i="1"/>
  <c r="F28" i="1" s="1"/>
  <c r="H22" i="1"/>
  <c r="S13" i="1"/>
  <c r="S14" i="1"/>
  <c r="S6" i="1"/>
  <c r="S7" i="1" s="1"/>
  <c r="S21" i="1"/>
  <c r="H21" i="1"/>
  <c r="H14" i="1"/>
  <c r="H5" i="1"/>
  <c r="C28" i="1" s="1"/>
  <c r="H13" i="1"/>
  <c r="S23" i="1" l="1"/>
  <c r="F30" i="1"/>
  <c r="H15" i="1"/>
  <c r="C29" i="1"/>
  <c r="H23" i="1"/>
  <c r="C30" i="1"/>
  <c r="S15" i="1"/>
  <c r="F29" i="1"/>
</calcChain>
</file>

<file path=xl/sharedStrings.xml><?xml version="1.0" encoding="utf-8"?>
<sst xmlns="http://schemas.openxmlformats.org/spreadsheetml/2006/main" count="378" uniqueCount="53">
  <si>
    <t>4w</t>
    <phoneticPr fontId="2"/>
  </si>
  <si>
    <t>Ctx</t>
    <phoneticPr fontId="2"/>
  </si>
  <si>
    <t>GFP+</t>
    <phoneticPr fontId="2"/>
  </si>
  <si>
    <t>L2/3</t>
    <phoneticPr fontId="2"/>
  </si>
  <si>
    <t>1st</t>
    <phoneticPr fontId="2"/>
  </si>
  <si>
    <t>2nd</t>
    <phoneticPr fontId="2"/>
  </si>
  <si>
    <t>3rd</t>
    <phoneticPr fontId="2"/>
  </si>
  <si>
    <t>SUM</t>
    <phoneticPr fontId="2"/>
  </si>
  <si>
    <t>Ave.</t>
    <phoneticPr fontId="2"/>
  </si>
  <si>
    <t>SD</t>
    <phoneticPr fontId="2"/>
  </si>
  <si>
    <t>SEM</t>
    <phoneticPr fontId="2"/>
  </si>
  <si>
    <t>L5</t>
    <phoneticPr fontId="2"/>
  </si>
  <si>
    <t>L6</t>
    <phoneticPr fontId="2"/>
  </si>
  <si>
    <t>GFP+,Tom+</t>
    <phoneticPr fontId="2"/>
  </si>
  <si>
    <t>GFP+,Tom-</t>
    <phoneticPr fontId="2"/>
  </si>
  <si>
    <t>%TOM+/GFP+</t>
    <phoneticPr fontId="2"/>
  </si>
  <si>
    <t>line233</t>
    <phoneticPr fontId="2"/>
  </si>
  <si>
    <t>1aGFP;Vgat-Cre;RosaTomato</t>
    <phoneticPr fontId="2"/>
  </si>
  <si>
    <t>Tom+</t>
    <phoneticPr fontId="2"/>
  </si>
  <si>
    <t>Tom+,GFP+</t>
    <phoneticPr fontId="2"/>
  </si>
  <si>
    <t>Tom+,GFP-</t>
    <phoneticPr fontId="2"/>
  </si>
  <si>
    <t>%GFP+/TOM+</t>
    <phoneticPr fontId="2"/>
  </si>
  <si>
    <t>M691</t>
  </si>
  <si>
    <t>M691</t>
    <phoneticPr fontId="2"/>
  </si>
  <si>
    <t>4w</t>
  </si>
  <si>
    <t>line233</t>
  </si>
  <si>
    <t>1aGFP;Vgat-Cre;RosaTomato</t>
  </si>
  <si>
    <t>%TOM+/GFP+</t>
  </si>
  <si>
    <t>%GFP+/TOM+</t>
  </si>
  <si>
    <t>L2/3</t>
  </si>
  <si>
    <t>L5</t>
  </si>
  <si>
    <t>L6</t>
  </si>
  <si>
    <t>M700</t>
    <phoneticPr fontId="2"/>
  </si>
  <si>
    <t>Ave</t>
    <phoneticPr fontId="2"/>
  </si>
  <si>
    <t>GFP-</t>
    <phoneticPr fontId="2"/>
  </si>
  <si>
    <t>TOM+</t>
    <phoneticPr fontId="2"/>
  </si>
  <si>
    <t>TOM-</t>
    <phoneticPr fontId="2"/>
  </si>
  <si>
    <t>N=2</t>
    <phoneticPr fontId="2"/>
  </si>
  <si>
    <t>Hippocampus</t>
    <phoneticPr fontId="2"/>
  </si>
  <si>
    <t>CA1</t>
    <phoneticPr fontId="2"/>
  </si>
  <si>
    <t>CA2/3</t>
    <phoneticPr fontId="2"/>
  </si>
  <si>
    <t>DG</t>
    <phoneticPr fontId="2"/>
  </si>
  <si>
    <t>CA1</t>
  </si>
  <si>
    <t>DG</t>
  </si>
  <si>
    <t>Cortex</t>
    <phoneticPr fontId="2"/>
  </si>
  <si>
    <t>Cell Num.</t>
  </si>
  <si>
    <t>Cell Num.</t>
    <phoneticPr fontId="2"/>
  </si>
  <si>
    <t>TOM+</t>
  </si>
  <si>
    <t>TOM-</t>
  </si>
  <si>
    <t>GFP+</t>
  </si>
  <si>
    <t>GFP-</t>
  </si>
  <si>
    <t>Figure 7-left</t>
    <phoneticPr fontId="2"/>
  </si>
  <si>
    <t>Figure 7-right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</si>
</sst>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 "/>
    <numFmt numFmtId="177" formatCode="0.000"/>
    <numFmt numFmtId="178" formatCode="0.0"/>
  </numFmts>
  <fonts count="5">
    <font>
      <sz val="12"/>
      <color theme="1"/>
      <name val="游ゴシック"/>
      <family val="2"/>
      <charset val="128"/>
      <scheme val="minor"/>
    </font>
    <font>
      <sz val="12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rgb="FF00000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1" fontId="0" fillId="0" borderId="0" xfId="0" applyNumberFormat="1">
      <alignment vertical="center"/>
    </xf>
    <xf numFmtId="2" fontId="0" fillId="0" borderId="0" xfId="0" applyNumberFormat="1">
      <alignment vertical="center"/>
    </xf>
    <xf numFmtId="176" fontId="0" fillId="0" borderId="0" xfId="0" applyNumberFormat="1">
      <alignment vertical="center"/>
    </xf>
    <xf numFmtId="2" fontId="1" fillId="0" borderId="0" xfId="0" applyNumberFormat="1" applyFont="1">
      <alignment vertical="center"/>
    </xf>
    <xf numFmtId="176" fontId="1" fillId="0" borderId="0" xfId="0" applyNumberFormat="1" applyFont="1">
      <alignment vertical="center"/>
    </xf>
    <xf numFmtId="177" fontId="0" fillId="0" borderId="0" xfId="0" applyNumberFormat="1">
      <alignment vertical="center"/>
    </xf>
    <xf numFmtId="0" fontId="0" fillId="0" borderId="0" xfId="0" applyAlignment="1">
      <alignment vertical="center"/>
    </xf>
    <xf numFmtId="2" fontId="0" fillId="0" borderId="0" xfId="0" applyNumberFormat="1" applyFont="1">
      <alignment vertical="center"/>
    </xf>
    <xf numFmtId="178" fontId="0" fillId="0" borderId="0" xfId="0" applyNumberFormat="1">
      <alignment vertical="center"/>
    </xf>
    <xf numFmtId="0" fontId="3" fillId="0" borderId="0" xfId="0" applyFont="1">
      <alignment vertical="center"/>
    </xf>
    <xf numFmtId="2" fontId="3" fillId="0" borderId="0" xfId="0" applyNumberFormat="1" applyFont="1">
      <alignment vertical="center"/>
    </xf>
    <xf numFmtId="0" fontId="4" fillId="0" borderId="0" xfId="0" applyFont="1">
      <alignment vertical="center"/>
    </xf>
    <xf numFmtId="178" fontId="4" fillId="0" borderId="0" xfId="0" applyNumberFormat="1" applyFont="1">
      <alignment vertical="center"/>
    </xf>
    <xf numFmtId="1" fontId="4" fillId="0" borderId="0" xfId="0" applyNumberFormat="1" applyFont="1">
      <alignment vertical="center"/>
    </xf>
    <xf numFmtId="0" fontId="0" fillId="0" borderId="0" xfId="0" applyFont="1">
      <alignment vertical="center"/>
    </xf>
    <xf numFmtId="2" fontId="4" fillId="0" borderId="0" xfId="0" applyNumberFormat="1" applyFont="1">
      <alignment vertical="center"/>
    </xf>
    <xf numFmtId="177" fontId="4" fillId="0" borderId="0" xfId="0" applyNumberFormat="1" applyFont="1">
      <alignment vertical="center"/>
    </xf>
    <xf numFmtId="177" fontId="0" fillId="0" borderId="0" xfId="0" applyNumberFormat="1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B612E7-1879-F748-A1B3-8C9C1EEF7582}">
  <dimension ref="A1:S65"/>
  <sheetViews>
    <sheetView topLeftCell="A5" workbookViewId="0">
      <selection activeCell="K15" sqref="K15"/>
    </sheetView>
  </sheetViews>
  <sheetFormatPr baseColWidth="10" defaultRowHeight="20"/>
  <cols>
    <col min="1" max="1" width="25.28515625" customWidth="1"/>
    <col min="3" max="3" width="14" customWidth="1"/>
    <col min="6" max="6" width="14.140625" customWidth="1"/>
    <col min="8" max="8" width="14.42578125" customWidth="1"/>
    <col min="9" max="9" width="9.28515625" customWidth="1"/>
    <col min="10" max="10" width="6.28515625" customWidth="1"/>
    <col min="11" max="11" width="8.7109375" customWidth="1"/>
    <col min="19" max="19" width="13.28515625" customWidth="1"/>
    <col min="20" max="20" width="13.42578125" customWidth="1"/>
  </cols>
  <sheetData>
    <row r="1" spans="1:19">
      <c r="A1" t="s">
        <v>0</v>
      </c>
      <c r="B1" s="15" t="s">
        <v>1</v>
      </c>
      <c r="D1" t="s">
        <v>2</v>
      </c>
      <c r="E1" t="s">
        <v>13</v>
      </c>
      <c r="F1" t="s">
        <v>14</v>
      </c>
      <c r="H1" t="s">
        <v>15</v>
      </c>
      <c r="M1" t="s">
        <v>1</v>
      </c>
      <c r="O1" t="s">
        <v>18</v>
      </c>
      <c r="P1" t="s">
        <v>19</v>
      </c>
      <c r="Q1" t="s">
        <v>20</v>
      </c>
      <c r="S1" t="s">
        <v>21</v>
      </c>
    </row>
    <row r="2" spans="1:19">
      <c r="A2" t="s">
        <v>16</v>
      </c>
      <c r="B2" s="12" t="s">
        <v>3</v>
      </c>
      <c r="C2" t="s">
        <v>4</v>
      </c>
      <c r="D2">
        <v>121</v>
      </c>
      <c r="E2">
        <v>39</v>
      </c>
      <c r="F2">
        <v>82</v>
      </c>
      <c r="G2" s="1"/>
      <c r="H2" s="8">
        <f>(E2/D2)*100</f>
        <v>32.231404958677686</v>
      </c>
      <c r="I2" s="2"/>
      <c r="J2" s="2"/>
      <c r="K2" s="3"/>
      <c r="M2" t="s">
        <v>3</v>
      </c>
      <c r="N2" t="s">
        <v>4</v>
      </c>
      <c r="O2">
        <v>47</v>
      </c>
      <c r="P2">
        <v>39</v>
      </c>
      <c r="Q2">
        <v>8</v>
      </c>
      <c r="R2" s="1"/>
      <c r="S2" s="8">
        <f>(P2/O2)*100</f>
        <v>82.978723404255319</v>
      </c>
    </row>
    <row r="3" spans="1:19">
      <c r="A3" s="7" t="s">
        <v>17</v>
      </c>
      <c r="B3" s="12"/>
      <c r="C3" t="s">
        <v>5</v>
      </c>
      <c r="D3">
        <v>115</v>
      </c>
      <c r="E3">
        <v>35</v>
      </c>
      <c r="F3">
        <v>80</v>
      </c>
      <c r="G3" s="1"/>
      <c r="H3" s="8">
        <f>(E3/D3)*100</f>
        <v>30.434782608695656</v>
      </c>
      <c r="I3" s="2"/>
      <c r="J3" s="2"/>
      <c r="K3" s="3"/>
      <c r="N3" t="s">
        <v>5</v>
      </c>
      <c r="O3">
        <v>41</v>
      </c>
      <c r="P3">
        <v>35</v>
      </c>
      <c r="Q3">
        <v>6</v>
      </c>
      <c r="R3" s="1"/>
      <c r="S3" s="8">
        <f>(P3/O3)*100</f>
        <v>85.365853658536579</v>
      </c>
    </row>
    <row r="4" spans="1:19">
      <c r="B4" s="12"/>
      <c r="C4" t="s">
        <v>6</v>
      </c>
      <c r="D4">
        <v>170</v>
      </c>
      <c r="E4">
        <v>24</v>
      </c>
      <c r="F4">
        <v>146</v>
      </c>
      <c r="G4" s="1"/>
      <c r="H4" s="8">
        <f>(E4/D4)*100</f>
        <v>14.117647058823529</v>
      </c>
      <c r="I4" s="2"/>
      <c r="J4" s="2"/>
      <c r="K4" s="3"/>
      <c r="N4" t="s">
        <v>6</v>
      </c>
      <c r="O4">
        <v>37</v>
      </c>
      <c r="P4">
        <v>24</v>
      </c>
      <c r="Q4">
        <v>13</v>
      </c>
      <c r="R4" s="1"/>
      <c r="S4" s="8">
        <f>(P4/O4)*100</f>
        <v>64.86486486486487</v>
      </c>
    </row>
    <row r="5" spans="1:19">
      <c r="B5" s="12"/>
      <c r="C5" t="s">
        <v>7</v>
      </c>
      <c r="D5">
        <f>SUM(D2:D4)</f>
        <v>406</v>
      </c>
      <c r="E5">
        <f t="shared" ref="E5:F5" si="0">SUM(E2:E4)</f>
        <v>98</v>
      </c>
      <c r="F5">
        <f t="shared" si="0"/>
        <v>308</v>
      </c>
      <c r="G5" t="s">
        <v>8</v>
      </c>
      <c r="H5" s="8">
        <f>AVERAGE(H2:H4)</f>
        <v>25.594611542065621</v>
      </c>
      <c r="I5" s="4"/>
      <c r="J5" s="4"/>
      <c r="K5" s="5"/>
      <c r="N5" t="s">
        <v>7</v>
      </c>
      <c r="O5">
        <f>SUM(O2:O4)</f>
        <v>125</v>
      </c>
      <c r="P5">
        <f t="shared" ref="P5:Q5" si="1">SUM(P2:P4)</f>
        <v>98</v>
      </c>
      <c r="Q5">
        <f t="shared" si="1"/>
        <v>27</v>
      </c>
      <c r="R5" t="s">
        <v>8</v>
      </c>
      <c r="S5" s="8">
        <f>AVERAGE(S2:S4)</f>
        <v>77.736480642552252</v>
      </c>
    </row>
    <row r="6" spans="1:19">
      <c r="B6" s="12"/>
      <c r="G6" t="s">
        <v>9</v>
      </c>
      <c r="H6" s="18">
        <f>STDEV(H2:H4)</f>
        <v>9.9798546221532813</v>
      </c>
      <c r="I6" s="6"/>
      <c r="J6" s="6"/>
      <c r="K6" s="6"/>
      <c r="R6" t="s">
        <v>9</v>
      </c>
      <c r="S6" s="18">
        <f>STDEV(S2:S4)</f>
        <v>11.210863805212957</v>
      </c>
    </row>
    <row r="7" spans="1:19">
      <c r="B7" s="12"/>
      <c r="G7" t="s">
        <v>10</v>
      </c>
      <c r="H7" s="8">
        <f>(H6/SQRT(3))</f>
        <v>5.7618717525735281</v>
      </c>
      <c r="I7" s="6"/>
      <c r="J7" s="6"/>
      <c r="K7" s="6"/>
      <c r="R7" t="s">
        <v>10</v>
      </c>
      <c r="S7" s="8">
        <f>(S6/SQRT(3))</f>
        <v>6.4725952357879333</v>
      </c>
    </row>
    <row r="8" spans="1:19">
      <c r="B8" s="12"/>
      <c r="G8" s="2"/>
      <c r="H8" s="15"/>
      <c r="I8" s="2"/>
      <c r="K8" s="3"/>
      <c r="R8" s="2"/>
      <c r="S8" s="15"/>
    </row>
    <row r="9" spans="1:19">
      <c r="B9" s="12"/>
      <c r="G9" s="2"/>
      <c r="H9" s="15"/>
      <c r="I9" s="2"/>
      <c r="K9" s="3"/>
      <c r="R9" s="2"/>
      <c r="S9" s="15"/>
    </row>
    <row r="10" spans="1:19">
      <c r="B10" s="12" t="s">
        <v>11</v>
      </c>
      <c r="C10" t="s">
        <v>4</v>
      </c>
      <c r="D10">
        <v>94</v>
      </c>
      <c r="E10">
        <v>29</v>
      </c>
      <c r="F10">
        <v>65</v>
      </c>
      <c r="G10" s="1"/>
      <c r="H10" s="8">
        <f>(E10/D10)*100</f>
        <v>30.851063829787233</v>
      </c>
      <c r="I10" s="2"/>
      <c r="J10" s="2"/>
      <c r="K10" s="3"/>
      <c r="M10" t="s">
        <v>11</v>
      </c>
      <c r="N10" t="s">
        <v>4</v>
      </c>
      <c r="O10">
        <v>43</v>
      </c>
      <c r="P10">
        <v>29</v>
      </c>
      <c r="Q10">
        <v>14</v>
      </c>
      <c r="R10" s="1"/>
      <c r="S10" s="8">
        <f>(P10/O10)*100</f>
        <v>67.441860465116278</v>
      </c>
    </row>
    <row r="11" spans="1:19">
      <c r="B11" s="12"/>
      <c r="C11" t="s">
        <v>5</v>
      </c>
      <c r="D11">
        <v>98</v>
      </c>
      <c r="E11">
        <v>30</v>
      </c>
      <c r="F11">
        <v>68</v>
      </c>
      <c r="G11" s="1"/>
      <c r="H11" s="8">
        <f>(E11/D11)*100</f>
        <v>30.612244897959183</v>
      </c>
      <c r="I11" s="2"/>
      <c r="J11" s="2"/>
      <c r="K11" s="3"/>
      <c r="N11" t="s">
        <v>5</v>
      </c>
      <c r="O11">
        <v>40</v>
      </c>
      <c r="P11">
        <v>36</v>
      </c>
      <c r="Q11">
        <v>10</v>
      </c>
      <c r="R11" s="1"/>
      <c r="S11" s="8">
        <f>(P11/O11)*100</f>
        <v>90</v>
      </c>
    </row>
    <row r="12" spans="1:19">
      <c r="B12" s="12"/>
      <c r="C12" t="s">
        <v>6</v>
      </c>
      <c r="D12">
        <v>107</v>
      </c>
      <c r="E12">
        <v>22</v>
      </c>
      <c r="F12">
        <v>85</v>
      </c>
      <c r="G12" s="1"/>
      <c r="H12" s="8">
        <f>(E12/D12)*100</f>
        <v>20.5607476635514</v>
      </c>
      <c r="I12" s="2"/>
      <c r="J12" s="2"/>
      <c r="K12" s="3"/>
      <c r="N12" t="s">
        <v>6</v>
      </c>
      <c r="O12">
        <v>30</v>
      </c>
      <c r="P12">
        <v>22</v>
      </c>
      <c r="Q12">
        <v>8</v>
      </c>
      <c r="R12" s="1"/>
      <c r="S12" s="8">
        <f>(P12/O12)*100</f>
        <v>73.333333333333329</v>
      </c>
    </row>
    <row r="13" spans="1:19">
      <c r="B13" s="12"/>
      <c r="C13" t="s">
        <v>7</v>
      </c>
      <c r="D13">
        <f>SUM(D10:D12)</f>
        <v>299</v>
      </c>
      <c r="E13">
        <f t="shared" ref="E13:F13" si="2">SUM(E10:E12)</f>
        <v>81</v>
      </c>
      <c r="F13">
        <f t="shared" si="2"/>
        <v>218</v>
      </c>
      <c r="G13" t="s">
        <v>8</v>
      </c>
      <c r="H13" s="8">
        <f>AVERAGE(H10:H12)</f>
        <v>27.341352130432607</v>
      </c>
      <c r="I13" s="4"/>
      <c r="J13" s="4"/>
      <c r="K13" s="5"/>
      <c r="N13" t="s">
        <v>7</v>
      </c>
      <c r="O13">
        <f>SUM(O10:O12)</f>
        <v>113</v>
      </c>
      <c r="P13">
        <f t="shared" ref="P13:Q13" si="3">SUM(P10:P12)</f>
        <v>87</v>
      </c>
      <c r="Q13">
        <f t="shared" si="3"/>
        <v>32</v>
      </c>
      <c r="R13" t="s">
        <v>8</v>
      </c>
      <c r="S13" s="8">
        <f>AVERAGE(S10:S12)</f>
        <v>76.925064599483207</v>
      </c>
    </row>
    <row r="14" spans="1:19">
      <c r="B14" s="12"/>
      <c r="G14" t="s">
        <v>9</v>
      </c>
      <c r="H14" s="18">
        <f t="shared" ref="H14:H15" si="4">STDEV(H10:H12)</f>
        <v>5.8733896791177447</v>
      </c>
      <c r="I14" s="2"/>
      <c r="K14" s="3"/>
      <c r="R14" t="s">
        <v>9</v>
      </c>
      <c r="S14" s="18">
        <f t="shared" ref="S14:S15" si="5">STDEV(S10:S12)</f>
        <v>11.700120295749077</v>
      </c>
    </row>
    <row r="15" spans="1:19">
      <c r="B15" s="12"/>
      <c r="G15" t="s">
        <v>10</v>
      </c>
      <c r="H15" s="18">
        <f t="shared" si="4"/>
        <v>5.1268562993686073</v>
      </c>
      <c r="I15" s="2"/>
      <c r="K15" s="3"/>
      <c r="R15" t="s">
        <v>10</v>
      </c>
      <c r="S15" s="18">
        <f t="shared" si="5"/>
        <v>8.7714712467341514</v>
      </c>
    </row>
    <row r="16" spans="1:19">
      <c r="B16" s="12"/>
      <c r="G16" s="2"/>
      <c r="H16" s="15"/>
      <c r="I16" s="2"/>
      <c r="K16" s="3"/>
      <c r="R16" s="2"/>
      <c r="S16" s="15"/>
    </row>
    <row r="17" spans="1:19">
      <c r="B17" s="12"/>
      <c r="G17" s="2"/>
      <c r="H17" s="15"/>
      <c r="I17" s="2"/>
      <c r="K17" s="3"/>
      <c r="R17" s="2"/>
      <c r="S17" s="15"/>
    </row>
    <row r="18" spans="1:19">
      <c r="B18" s="12" t="s">
        <v>12</v>
      </c>
      <c r="C18" t="s">
        <v>4</v>
      </c>
      <c r="D18">
        <v>78</v>
      </c>
      <c r="E18">
        <v>25</v>
      </c>
      <c r="F18">
        <v>53</v>
      </c>
      <c r="G18" s="1"/>
      <c r="H18" s="8">
        <f>(E18/D18)*100</f>
        <v>32.051282051282051</v>
      </c>
      <c r="I18" s="2"/>
      <c r="J18" s="2"/>
      <c r="K18" s="3"/>
      <c r="M18" t="s">
        <v>12</v>
      </c>
      <c r="N18" t="s">
        <v>4</v>
      </c>
      <c r="O18">
        <v>26</v>
      </c>
      <c r="P18">
        <v>25</v>
      </c>
      <c r="Q18">
        <v>1</v>
      </c>
      <c r="R18" s="1"/>
      <c r="S18" s="8">
        <f>(P18/O18)*100</f>
        <v>96.15384615384616</v>
      </c>
    </row>
    <row r="19" spans="1:19">
      <c r="B19" s="12"/>
      <c r="C19" t="s">
        <v>5</v>
      </c>
      <c r="D19">
        <v>76</v>
      </c>
      <c r="E19">
        <v>23</v>
      </c>
      <c r="F19">
        <v>53</v>
      </c>
      <c r="G19" s="1"/>
      <c r="H19" s="8">
        <f>(E19/D19)*100</f>
        <v>30.263157894736842</v>
      </c>
      <c r="I19" s="2"/>
      <c r="J19" s="2"/>
      <c r="K19" s="3"/>
      <c r="N19" t="s">
        <v>5</v>
      </c>
      <c r="O19">
        <v>26</v>
      </c>
      <c r="P19">
        <v>23</v>
      </c>
      <c r="Q19">
        <v>3</v>
      </c>
      <c r="R19" s="1"/>
      <c r="S19" s="8">
        <f>(P19/O19)*100</f>
        <v>88.461538461538453</v>
      </c>
    </row>
    <row r="20" spans="1:19">
      <c r="B20" s="12"/>
      <c r="C20" t="s">
        <v>6</v>
      </c>
      <c r="D20">
        <v>70</v>
      </c>
      <c r="E20">
        <v>21</v>
      </c>
      <c r="F20">
        <v>49</v>
      </c>
      <c r="H20" s="8">
        <f>(E20/D20)*100</f>
        <v>30</v>
      </c>
      <c r="I20" s="2"/>
      <c r="J20" s="2"/>
      <c r="K20" s="3"/>
      <c r="N20" t="s">
        <v>6</v>
      </c>
      <c r="O20">
        <v>26</v>
      </c>
      <c r="P20">
        <v>21</v>
      </c>
      <c r="Q20">
        <v>5</v>
      </c>
      <c r="S20" s="8">
        <f>(P20/O20)*100</f>
        <v>80.769230769230774</v>
      </c>
    </row>
    <row r="21" spans="1:19">
      <c r="B21" s="12"/>
      <c r="C21" t="s">
        <v>7</v>
      </c>
      <c r="D21">
        <f>SUM(D18:D20)</f>
        <v>224</v>
      </c>
      <c r="E21">
        <f t="shared" ref="E21:F21" si="6">SUM(E18:E20)</f>
        <v>69</v>
      </c>
      <c r="F21">
        <f t="shared" si="6"/>
        <v>155</v>
      </c>
      <c r="G21" t="s">
        <v>8</v>
      </c>
      <c r="H21" s="8">
        <f>AVERAGE(H18:H20)</f>
        <v>30.771479982006298</v>
      </c>
      <c r="I21" s="4"/>
      <c r="J21" s="4"/>
      <c r="K21" s="5"/>
      <c r="N21" t="s">
        <v>7</v>
      </c>
      <c r="O21">
        <f>SUM(O18:O20)</f>
        <v>78</v>
      </c>
      <c r="P21">
        <f t="shared" ref="P21:Q21" si="7">SUM(P18:P20)</f>
        <v>69</v>
      </c>
      <c r="Q21">
        <f t="shared" si="7"/>
        <v>9</v>
      </c>
      <c r="R21" t="s">
        <v>8</v>
      </c>
      <c r="S21" s="8">
        <f>AVERAGE(S18:S20)</f>
        <v>88.461538461538453</v>
      </c>
    </row>
    <row r="22" spans="1:19">
      <c r="B22" s="12"/>
      <c r="G22" t="s">
        <v>9</v>
      </c>
      <c r="H22" s="18">
        <f t="shared" ref="H22:H23" si="8">STDEV(H18:H20)</f>
        <v>1.1161241068010568</v>
      </c>
      <c r="I22" s="6"/>
      <c r="J22" s="6"/>
      <c r="K22" s="6"/>
      <c r="R22" t="s">
        <v>9</v>
      </c>
      <c r="S22" s="18">
        <f t="shared" ref="S22" si="9">STDEV(S18:S20)</f>
        <v>7.6923076923076934</v>
      </c>
    </row>
    <row r="23" spans="1:19">
      <c r="B23" s="12"/>
      <c r="G23" t="s">
        <v>10</v>
      </c>
      <c r="H23" s="18">
        <f t="shared" si="8"/>
        <v>0.39217869749319217</v>
      </c>
      <c r="I23" s="6"/>
      <c r="J23" s="6"/>
      <c r="K23" s="6"/>
      <c r="R23" t="s">
        <v>10</v>
      </c>
      <c r="S23" s="18">
        <f t="shared" ref="S23" si="10">STDEV(S19:S21)</f>
        <v>4.4411559168432673</v>
      </c>
    </row>
    <row r="24" spans="1:19">
      <c r="B24" s="12"/>
      <c r="H24" s="15"/>
    </row>
    <row r="25" spans="1:19">
      <c r="A25" t="s">
        <v>0</v>
      </c>
      <c r="B25" s="12"/>
      <c r="H25" s="15"/>
    </row>
    <row r="26" spans="1:19">
      <c r="A26" t="s">
        <v>16</v>
      </c>
      <c r="B26" s="12"/>
      <c r="H26" s="15"/>
    </row>
    <row r="27" spans="1:19">
      <c r="A27" s="7" t="s">
        <v>17</v>
      </c>
      <c r="B27" s="12"/>
      <c r="C27" t="s">
        <v>15</v>
      </c>
      <c r="D27" t="s">
        <v>46</v>
      </c>
      <c r="F27" t="s">
        <v>21</v>
      </c>
      <c r="G27" t="s">
        <v>46</v>
      </c>
      <c r="H27" s="15"/>
    </row>
    <row r="28" spans="1:19">
      <c r="A28" s="7" t="s">
        <v>23</v>
      </c>
      <c r="B28" s="12" t="s">
        <v>3</v>
      </c>
      <c r="C28" s="8">
        <f>H5</f>
        <v>25.594611542065621</v>
      </c>
      <c r="D28">
        <f>D5</f>
        <v>406</v>
      </c>
      <c r="F28" s="2">
        <f>S5</f>
        <v>77.736480642552252</v>
      </c>
      <c r="G28">
        <f>O5</f>
        <v>125</v>
      </c>
      <c r="H28" s="15"/>
    </row>
    <row r="29" spans="1:19">
      <c r="B29" s="12" t="s">
        <v>11</v>
      </c>
      <c r="C29" s="8">
        <f>H13</f>
        <v>27.341352130432607</v>
      </c>
      <c r="D29">
        <f>D13</f>
        <v>299</v>
      </c>
      <c r="F29" s="2">
        <f>S13</f>
        <v>76.925064599483207</v>
      </c>
      <c r="G29">
        <f>O13</f>
        <v>113</v>
      </c>
      <c r="H29" s="15"/>
    </row>
    <row r="30" spans="1:19">
      <c r="B30" s="12" t="s">
        <v>12</v>
      </c>
      <c r="C30" s="8">
        <f>H21</f>
        <v>30.771479982006298</v>
      </c>
      <c r="D30">
        <f>D21</f>
        <v>224</v>
      </c>
      <c r="F30" s="2">
        <f>S21</f>
        <v>88.461538461538453</v>
      </c>
      <c r="G30">
        <f>O21</f>
        <v>78</v>
      </c>
      <c r="H30" s="15"/>
    </row>
    <row r="31" spans="1:19">
      <c r="B31" s="12"/>
      <c r="H31" s="15"/>
    </row>
    <row r="32" spans="1:19">
      <c r="B32" s="12"/>
      <c r="H32" s="15"/>
    </row>
    <row r="33" spans="1:19">
      <c r="B33" s="12"/>
      <c r="H33" s="15"/>
    </row>
    <row r="34" spans="1:19">
      <c r="B34" s="12"/>
      <c r="H34" s="15"/>
    </row>
    <row r="35" spans="1:19">
      <c r="B35" s="12"/>
      <c r="H35" s="15"/>
    </row>
    <row r="36" spans="1:19">
      <c r="A36" t="s">
        <v>0</v>
      </c>
      <c r="B36" s="15" t="s">
        <v>38</v>
      </c>
      <c r="D36" t="s">
        <v>2</v>
      </c>
      <c r="E36" t="s">
        <v>13</v>
      </c>
      <c r="F36" t="s">
        <v>14</v>
      </c>
      <c r="H36" s="15" t="s">
        <v>15</v>
      </c>
      <c r="M36" t="s">
        <v>38</v>
      </c>
      <c r="O36" t="s">
        <v>18</v>
      </c>
      <c r="P36" t="s">
        <v>19</v>
      </c>
      <c r="Q36" t="s">
        <v>20</v>
      </c>
      <c r="S36" t="s">
        <v>21</v>
      </c>
    </row>
    <row r="37" spans="1:19">
      <c r="A37" t="s">
        <v>16</v>
      </c>
      <c r="B37" s="12" t="s">
        <v>39</v>
      </c>
      <c r="C37" t="s">
        <v>4</v>
      </c>
      <c r="D37">
        <v>32</v>
      </c>
      <c r="E37">
        <v>32</v>
      </c>
      <c r="F37">
        <v>0</v>
      </c>
      <c r="G37" s="1"/>
      <c r="H37" s="8">
        <f>(E37/D37)*100</f>
        <v>100</v>
      </c>
      <c r="I37" s="2"/>
      <c r="J37" s="2"/>
      <c r="K37" s="3"/>
      <c r="M37" t="s">
        <v>39</v>
      </c>
      <c r="N37" t="s">
        <v>4</v>
      </c>
      <c r="O37">
        <v>36</v>
      </c>
      <c r="P37">
        <v>32</v>
      </c>
      <c r="Q37">
        <v>4</v>
      </c>
      <c r="R37" s="1"/>
      <c r="S37" s="8">
        <f>(P37/O37)*100</f>
        <v>88.888888888888886</v>
      </c>
    </row>
    <row r="38" spans="1:19">
      <c r="A38" s="7" t="s">
        <v>17</v>
      </c>
      <c r="B38" s="12"/>
      <c r="C38" t="s">
        <v>5</v>
      </c>
      <c r="D38">
        <v>29</v>
      </c>
      <c r="E38">
        <v>27</v>
      </c>
      <c r="F38">
        <v>2</v>
      </c>
      <c r="G38" s="1"/>
      <c r="H38" s="8">
        <f>(E38/D38)*100</f>
        <v>93.103448275862064</v>
      </c>
      <c r="I38" s="2"/>
      <c r="J38" s="2"/>
      <c r="K38" s="3"/>
      <c r="N38" t="s">
        <v>5</v>
      </c>
      <c r="O38">
        <v>29</v>
      </c>
      <c r="P38">
        <v>27</v>
      </c>
      <c r="Q38">
        <v>2</v>
      </c>
      <c r="R38" s="1"/>
      <c r="S38" s="8">
        <f>(P38/O38)*100</f>
        <v>93.103448275862064</v>
      </c>
    </row>
    <row r="39" spans="1:19">
      <c r="C39" t="s">
        <v>6</v>
      </c>
      <c r="D39">
        <v>52</v>
      </c>
      <c r="E39">
        <v>52</v>
      </c>
      <c r="F39">
        <v>0</v>
      </c>
      <c r="G39" s="1"/>
      <c r="H39" s="8">
        <f>(E39/D39)*100</f>
        <v>100</v>
      </c>
      <c r="I39" s="2"/>
      <c r="J39" s="2"/>
      <c r="K39" s="3"/>
      <c r="N39" t="s">
        <v>6</v>
      </c>
      <c r="O39">
        <v>53</v>
      </c>
      <c r="P39">
        <v>52</v>
      </c>
      <c r="Q39">
        <v>1</v>
      </c>
      <c r="R39" s="1"/>
      <c r="S39" s="8">
        <f>(P39/O39)*100</f>
        <v>98.113207547169807</v>
      </c>
    </row>
    <row r="40" spans="1:19">
      <c r="C40" t="s">
        <v>7</v>
      </c>
      <c r="D40">
        <f>SUM(D37:D39)</f>
        <v>113</v>
      </c>
      <c r="E40">
        <f t="shared" ref="E40:F40" si="11">SUM(E37:E39)</f>
        <v>111</v>
      </c>
      <c r="F40">
        <f t="shared" si="11"/>
        <v>2</v>
      </c>
      <c r="G40" t="s">
        <v>8</v>
      </c>
      <c r="H40" s="8">
        <f>AVERAGE(H37:H39)</f>
        <v>97.701149425287369</v>
      </c>
      <c r="I40" s="4"/>
      <c r="J40" s="4"/>
      <c r="K40" s="5"/>
      <c r="N40" t="s">
        <v>7</v>
      </c>
      <c r="O40">
        <f>SUM(O37:O39)</f>
        <v>118</v>
      </c>
      <c r="P40">
        <f t="shared" ref="P40:Q40" si="12">SUM(P37:P39)</f>
        <v>111</v>
      </c>
      <c r="Q40">
        <f t="shared" si="12"/>
        <v>7</v>
      </c>
      <c r="R40" t="s">
        <v>8</v>
      </c>
      <c r="S40" s="8">
        <f>AVERAGE(S37:S39)</f>
        <v>93.368514903973576</v>
      </c>
    </row>
    <row r="41" spans="1:19">
      <c r="G41" t="s">
        <v>9</v>
      </c>
      <c r="H41" s="6">
        <f>STDEV(H37:H39)</f>
        <v>3.9817259944112147</v>
      </c>
      <c r="I41" s="6"/>
      <c r="J41" s="6"/>
      <c r="K41" s="6"/>
      <c r="R41" t="s">
        <v>9</v>
      </c>
      <c r="S41" s="18">
        <f>STDEV(S37:S39)</f>
        <v>4.6178684385093947</v>
      </c>
    </row>
    <row r="42" spans="1:19">
      <c r="G42" t="s">
        <v>10</v>
      </c>
      <c r="H42" s="2">
        <f>(H41/SQRT(3))</f>
        <v>2.2988505747126453</v>
      </c>
      <c r="I42" s="6"/>
      <c r="J42" s="6"/>
      <c r="K42" s="6"/>
      <c r="R42" t="s">
        <v>10</v>
      </c>
      <c r="S42" s="8">
        <f>(S41/SQRT(3))</f>
        <v>2.6661275860556759</v>
      </c>
    </row>
    <row r="43" spans="1:19">
      <c r="G43" s="2"/>
      <c r="I43" s="2"/>
      <c r="K43" s="3"/>
      <c r="R43" s="2"/>
      <c r="S43" s="15"/>
    </row>
    <row r="44" spans="1:19">
      <c r="G44" s="2"/>
      <c r="I44" s="2"/>
      <c r="K44" s="3"/>
      <c r="R44" s="2"/>
      <c r="S44" s="15"/>
    </row>
    <row r="45" spans="1:19">
      <c r="B45" t="s">
        <v>40</v>
      </c>
      <c r="C45" t="s">
        <v>4</v>
      </c>
      <c r="D45">
        <v>46</v>
      </c>
      <c r="E45">
        <v>45</v>
      </c>
      <c r="F45">
        <v>1</v>
      </c>
      <c r="G45" s="1"/>
      <c r="H45" s="8">
        <f>(E45/D45)*100</f>
        <v>97.826086956521735</v>
      </c>
      <c r="I45" s="2"/>
      <c r="J45" s="2"/>
      <c r="K45" s="3"/>
      <c r="M45" t="s">
        <v>40</v>
      </c>
      <c r="N45" t="s">
        <v>4</v>
      </c>
      <c r="O45">
        <v>70</v>
      </c>
      <c r="P45">
        <v>45</v>
      </c>
      <c r="Q45">
        <v>25</v>
      </c>
      <c r="R45" s="1"/>
      <c r="S45" s="8">
        <f>(P45/O45)*100</f>
        <v>64.285714285714292</v>
      </c>
    </row>
    <row r="46" spans="1:19">
      <c r="C46" t="s">
        <v>5</v>
      </c>
      <c r="D46">
        <v>41</v>
      </c>
      <c r="E46">
        <v>38</v>
      </c>
      <c r="F46">
        <v>3</v>
      </c>
      <c r="G46" s="1"/>
      <c r="H46" s="8">
        <f>(E46/D46)*100</f>
        <v>92.682926829268297</v>
      </c>
      <c r="I46" s="2"/>
      <c r="J46" s="2"/>
      <c r="K46" s="3"/>
      <c r="N46" t="s">
        <v>5</v>
      </c>
      <c r="O46">
        <v>44</v>
      </c>
      <c r="P46">
        <v>38</v>
      </c>
      <c r="Q46">
        <v>6</v>
      </c>
      <c r="R46" s="1"/>
      <c r="S46" s="8">
        <f>(P46/O46)*100</f>
        <v>86.36363636363636</v>
      </c>
    </row>
    <row r="47" spans="1:19">
      <c r="C47" t="s">
        <v>6</v>
      </c>
      <c r="D47">
        <v>40</v>
      </c>
      <c r="E47">
        <v>40</v>
      </c>
      <c r="F47">
        <v>0</v>
      </c>
      <c r="G47" s="1"/>
      <c r="H47" s="8">
        <f>(E47/D47)*100</f>
        <v>100</v>
      </c>
      <c r="I47" s="2"/>
      <c r="J47" s="2"/>
      <c r="K47" s="3"/>
      <c r="N47" t="s">
        <v>6</v>
      </c>
      <c r="O47">
        <v>48</v>
      </c>
      <c r="P47">
        <v>40</v>
      </c>
      <c r="Q47">
        <v>8</v>
      </c>
      <c r="R47" s="1"/>
      <c r="S47" s="8">
        <f>(P47/O47)*100</f>
        <v>83.333333333333343</v>
      </c>
    </row>
    <row r="48" spans="1:19">
      <c r="C48" t="s">
        <v>7</v>
      </c>
      <c r="D48">
        <f>SUM(D45:D47)</f>
        <v>127</v>
      </c>
      <c r="E48">
        <f t="shared" ref="E48:F48" si="13">SUM(E45:E47)</f>
        <v>123</v>
      </c>
      <c r="F48">
        <f t="shared" si="13"/>
        <v>4</v>
      </c>
      <c r="G48" t="s">
        <v>8</v>
      </c>
      <c r="H48" s="8">
        <f>AVERAGE(H45:H47)</f>
        <v>96.836337928596677</v>
      </c>
      <c r="I48" s="4"/>
      <c r="J48" s="4"/>
      <c r="K48" s="5"/>
      <c r="N48" t="s">
        <v>7</v>
      </c>
      <c r="O48">
        <f>SUM(O45:O47)</f>
        <v>162</v>
      </c>
      <c r="P48">
        <f t="shared" ref="P48:Q48" si="14">SUM(P45:P47)</f>
        <v>123</v>
      </c>
      <c r="Q48">
        <f t="shared" si="14"/>
        <v>39</v>
      </c>
      <c r="R48" t="s">
        <v>8</v>
      </c>
      <c r="S48" s="8">
        <f>AVERAGE(S45:S47)</f>
        <v>77.994227994227998</v>
      </c>
    </row>
    <row r="49" spans="1:19">
      <c r="G49" t="s">
        <v>9</v>
      </c>
      <c r="H49" s="18">
        <f t="shared" ref="H49:H50" si="15">STDEV(H45:H47)</f>
        <v>3.7576045960384619</v>
      </c>
      <c r="I49" s="2"/>
      <c r="K49" s="3"/>
      <c r="R49" t="s">
        <v>9</v>
      </c>
      <c r="S49" s="18">
        <f t="shared" ref="S49:S50" si="16">STDEV(S45:S47)</f>
        <v>11.968216040256218</v>
      </c>
    </row>
    <row r="50" spans="1:19">
      <c r="G50" t="s">
        <v>10</v>
      </c>
      <c r="H50" s="18">
        <f t="shared" si="15"/>
        <v>3.669676217504342</v>
      </c>
      <c r="I50" s="2"/>
      <c r="K50" s="3"/>
      <c r="R50" t="s">
        <v>10</v>
      </c>
      <c r="S50" s="18">
        <f t="shared" si="16"/>
        <v>4.2374477131769144</v>
      </c>
    </row>
    <row r="51" spans="1:19">
      <c r="G51" s="2"/>
      <c r="H51" s="15"/>
      <c r="I51" s="2"/>
      <c r="K51" s="3"/>
      <c r="R51" s="2"/>
      <c r="S51" s="15"/>
    </row>
    <row r="52" spans="1:19">
      <c r="G52" s="2"/>
      <c r="H52" s="15"/>
      <c r="I52" s="2"/>
      <c r="K52" s="3"/>
      <c r="R52" s="2"/>
      <c r="S52" s="15"/>
    </row>
    <row r="53" spans="1:19">
      <c r="B53" t="s">
        <v>41</v>
      </c>
      <c r="C53" t="s">
        <v>4</v>
      </c>
      <c r="D53">
        <v>48</v>
      </c>
      <c r="E53">
        <v>46</v>
      </c>
      <c r="F53">
        <v>2</v>
      </c>
      <c r="G53" s="1"/>
      <c r="H53" s="8">
        <f>(E53/D53)*100</f>
        <v>95.833333333333343</v>
      </c>
      <c r="I53" s="2"/>
      <c r="J53" s="2"/>
      <c r="K53" s="3"/>
      <c r="M53" t="s">
        <v>41</v>
      </c>
      <c r="N53" t="s">
        <v>4</v>
      </c>
      <c r="O53">
        <v>62</v>
      </c>
      <c r="P53">
        <v>46</v>
      </c>
      <c r="Q53">
        <v>16</v>
      </c>
      <c r="R53" s="1"/>
      <c r="S53" s="8">
        <f>(P53/O53)*100</f>
        <v>74.193548387096769</v>
      </c>
    </row>
    <row r="54" spans="1:19">
      <c r="C54" t="s">
        <v>5</v>
      </c>
      <c r="D54">
        <v>58</v>
      </c>
      <c r="E54">
        <v>57</v>
      </c>
      <c r="F54">
        <v>1</v>
      </c>
      <c r="G54" s="1"/>
      <c r="H54" s="8">
        <f>(E54/D54)*100</f>
        <v>98.275862068965509</v>
      </c>
      <c r="I54" s="2"/>
      <c r="J54" s="2"/>
      <c r="K54" s="3"/>
      <c r="N54" t="s">
        <v>5</v>
      </c>
      <c r="O54">
        <v>65</v>
      </c>
      <c r="P54">
        <v>57</v>
      </c>
      <c r="Q54">
        <v>8</v>
      </c>
      <c r="R54" s="1"/>
      <c r="S54" s="8">
        <f>(P54/O54)*100</f>
        <v>87.692307692307693</v>
      </c>
    </row>
    <row r="55" spans="1:19">
      <c r="C55" t="s">
        <v>6</v>
      </c>
      <c r="D55">
        <v>58</v>
      </c>
      <c r="E55">
        <v>58</v>
      </c>
      <c r="F55">
        <v>0</v>
      </c>
      <c r="H55" s="8">
        <f>(E55/D55)*100</f>
        <v>100</v>
      </c>
      <c r="I55" s="2"/>
      <c r="J55" s="2"/>
      <c r="K55" s="3"/>
      <c r="N55" t="s">
        <v>6</v>
      </c>
      <c r="O55">
        <v>68</v>
      </c>
      <c r="P55">
        <v>58</v>
      </c>
      <c r="Q55">
        <v>10</v>
      </c>
      <c r="S55" s="8">
        <f>(P55/O55)*100</f>
        <v>85.294117647058826</v>
      </c>
    </row>
    <row r="56" spans="1:19">
      <c r="C56" t="s">
        <v>7</v>
      </c>
      <c r="D56">
        <f>SUM(D53:D55)</f>
        <v>164</v>
      </c>
      <c r="E56">
        <f t="shared" ref="E56:F56" si="17">SUM(E53:E55)</f>
        <v>161</v>
      </c>
      <c r="F56">
        <f t="shared" si="17"/>
        <v>3</v>
      </c>
      <c r="G56" t="s">
        <v>8</v>
      </c>
      <c r="H56" s="8">
        <f>AVERAGE(H53:H55)</f>
        <v>98.036398467432946</v>
      </c>
      <c r="I56" s="4"/>
      <c r="J56" s="4"/>
      <c r="K56" s="5"/>
      <c r="N56" t="s">
        <v>7</v>
      </c>
      <c r="O56">
        <f>SUM(O53:O55)</f>
        <v>195</v>
      </c>
      <c r="P56">
        <f t="shared" ref="P56:Q56" si="18">SUM(P53:P55)</f>
        <v>161</v>
      </c>
      <c r="Q56">
        <f t="shared" si="18"/>
        <v>34</v>
      </c>
      <c r="R56" t="s">
        <v>8</v>
      </c>
      <c r="S56" s="8">
        <f>AVERAGE(S53:S55)</f>
        <v>82.393324575487767</v>
      </c>
    </row>
    <row r="57" spans="1:19">
      <c r="G57" t="s">
        <v>9</v>
      </c>
      <c r="H57" s="18">
        <f t="shared" ref="H57:H58" si="19">STDEV(H53:H55)</f>
        <v>2.0936295971642087</v>
      </c>
      <c r="I57" s="6"/>
      <c r="J57" s="6"/>
      <c r="K57" s="6"/>
      <c r="R57" t="s">
        <v>9</v>
      </c>
      <c r="S57" s="18">
        <f t="shared" ref="S57:S58" si="20">STDEV(S53:S55)</f>
        <v>7.201741180302208</v>
      </c>
    </row>
    <row r="58" spans="1:19">
      <c r="G58" t="s">
        <v>10</v>
      </c>
      <c r="H58" s="18">
        <f t="shared" si="19"/>
        <v>1.071270694112878</v>
      </c>
      <c r="I58" s="6"/>
      <c r="J58" s="6"/>
      <c r="K58" s="6"/>
      <c r="R58" t="s">
        <v>10</v>
      </c>
      <c r="S58" s="18">
        <f t="shared" si="20"/>
        <v>2.6534611990614585</v>
      </c>
    </row>
    <row r="59" spans="1:19">
      <c r="S59" s="15"/>
    </row>
    <row r="60" spans="1:19">
      <c r="A60" t="s">
        <v>0</v>
      </c>
    </row>
    <row r="61" spans="1:19">
      <c r="A61" t="s">
        <v>16</v>
      </c>
    </row>
    <row r="62" spans="1:19">
      <c r="A62" s="7" t="s">
        <v>17</v>
      </c>
      <c r="C62" t="s">
        <v>15</v>
      </c>
      <c r="D62" t="s">
        <v>46</v>
      </c>
      <c r="F62" t="s">
        <v>21</v>
      </c>
      <c r="G62" t="s">
        <v>46</v>
      </c>
    </row>
    <row r="63" spans="1:19">
      <c r="A63" s="7" t="s">
        <v>23</v>
      </c>
      <c r="B63" t="s">
        <v>39</v>
      </c>
      <c r="C63" s="8">
        <f>H40</f>
        <v>97.701149425287369</v>
      </c>
      <c r="D63">
        <f>D40</f>
        <v>113</v>
      </c>
      <c r="F63" s="2">
        <f>S40</f>
        <v>93.368514903973576</v>
      </c>
      <c r="G63">
        <f>O40</f>
        <v>118</v>
      </c>
    </row>
    <row r="64" spans="1:19">
      <c r="B64" t="s">
        <v>40</v>
      </c>
      <c r="C64" s="8">
        <f>H48</f>
        <v>96.836337928596677</v>
      </c>
      <c r="D64">
        <f>D48</f>
        <v>127</v>
      </c>
      <c r="F64" s="2">
        <f>S48</f>
        <v>77.994227994227998</v>
      </c>
      <c r="G64">
        <f>O48</f>
        <v>162</v>
      </c>
    </row>
    <row r="65" spans="2:7">
      <c r="B65" t="s">
        <v>41</v>
      </c>
      <c r="C65" s="8">
        <f>H56</f>
        <v>98.036398467432946</v>
      </c>
      <c r="D65">
        <f>D56</f>
        <v>164</v>
      </c>
      <c r="F65" s="2">
        <f>S56</f>
        <v>82.393324575487767</v>
      </c>
      <c r="G65">
        <f>O56</f>
        <v>195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C11A74-B4C9-EE40-AC21-F0B1CFBB1B29}">
  <dimension ref="A1:S65"/>
  <sheetViews>
    <sheetView workbookViewId="0">
      <selection activeCell="D34" sqref="D34"/>
    </sheetView>
  </sheetViews>
  <sheetFormatPr baseColWidth="10" defaultRowHeight="20"/>
  <cols>
    <col min="3" max="3" width="15" customWidth="1"/>
    <col min="4" max="4" width="13" customWidth="1"/>
    <col min="6" max="6" width="13.42578125" customWidth="1"/>
  </cols>
  <sheetData>
    <row r="1" spans="1:19">
      <c r="A1" t="s">
        <v>0</v>
      </c>
      <c r="B1" s="15" t="s">
        <v>1</v>
      </c>
      <c r="D1" t="s">
        <v>2</v>
      </c>
      <c r="E1" t="s">
        <v>13</v>
      </c>
      <c r="F1" t="s">
        <v>14</v>
      </c>
      <c r="H1" s="15" t="s">
        <v>15</v>
      </c>
      <c r="M1" t="s">
        <v>1</v>
      </c>
      <c r="O1" t="s">
        <v>18</v>
      </c>
      <c r="P1" t="s">
        <v>19</v>
      </c>
      <c r="Q1" t="s">
        <v>20</v>
      </c>
      <c r="S1" s="15" t="s">
        <v>21</v>
      </c>
    </row>
    <row r="2" spans="1:19">
      <c r="A2" t="s">
        <v>16</v>
      </c>
      <c r="B2" t="s">
        <v>3</v>
      </c>
      <c r="C2" t="s">
        <v>4</v>
      </c>
      <c r="D2">
        <v>153</v>
      </c>
      <c r="E2">
        <v>24</v>
      </c>
      <c r="F2">
        <v>129</v>
      </c>
      <c r="G2" s="1"/>
      <c r="H2" s="16">
        <f>(E2/D2)*100</f>
        <v>15.686274509803921</v>
      </c>
      <c r="I2" s="2"/>
      <c r="J2" s="2"/>
      <c r="K2" s="3"/>
      <c r="M2" t="s">
        <v>3</v>
      </c>
      <c r="N2" t="s">
        <v>4</v>
      </c>
      <c r="O2">
        <v>40</v>
      </c>
      <c r="P2">
        <v>24</v>
      </c>
      <c r="Q2">
        <v>16</v>
      </c>
      <c r="R2" s="1"/>
      <c r="S2" s="16">
        <f>(P2/O2)*100</f>
        <v>60</v>
      </c>
    </row>
    <row r="3" spans="1:19">
      <c r="A3" s="7" t="s">
        <v>17</v>
      </c>
      <c r="C3" t="s">
        <v>5</v>
      </c>
      <c r="D3">
        <v>153</v>
      </c>
      <c r="E3">
        <v>36</v>
      </c>
      <c r="F3">
        <v>117</v>
      </c>
      <c r="G3" s="1"/>
      <c r="H3" s="16">
        <f>(E3/D3)*100</f>
        <v>23.52941176470588</v>
      </c>
      <c r="I3" s="2"/>
      <c r="J3" s="2"/>
      <c r="K3" s="3"/>
      <c r="N3" t="s">
        <v>5</v>
      </c>
      <c r="O3">
        <v>54</v>
      </c>
      <c r="P3">
        <v>36</v>
      </c>
      <c r="Q3">
        <v>18</v>
      </c>
      <c r="R3" s="1"/>
      <c r="S3" s="16">
        <f>(P3/O3)*100</f>
        <v>66.666666666666657</v>
      </c>
    </row>
    <row r="4" spans="1:19">
      <c r="C4" t="s">
        <v>6</v>
      </c>
      <c r="D4">
        <v>170</v>
      </c>
      <c r="E4">
        <v>39</v>
      </c>
      <c r="F4">
        <v>131</v>
      </c>
      <c r="G4" s="1"/>
      <c r="H4" s="16">
        <f>(E4/D4)*100</f>
        <v>22.941176470588236</v>
      </c>
      <c r="I4" s="2"/>
      <c r="J4" s="2"/>
      <c r="K4" s="3"/>
      <c r="N4" t="s">
        <v>6</v>
      </c>
      <c r="O4">
        <v>51</v>
      </c>
      <c r="P4">
        <v>39</v>
      </c>
      <c r="Q4">
        <v>12</v>
      </c>
      <c r="R4" s="1"/>
      <c r="S4" s="16">
        <f>(P4/O4)*100</f>
        <v>76.470588235294116</v>
      </c>
    </row>
    <row r="5" spans="1:19">
      <c r="C5" t="s">
        <v>7</v>
      </c>
      <c r="D5">
        <f>SUM(D2:D4)</f>
        <v>476</v>
      </c>
      <c r="E5">
        <f t="shared" ref="E5:F5" si="0">SUM(E2:E4)</f>
        <v>99</v>
      </c>
      <c r="F5">
        <f t="shared" si="0"/>
        <v>377</v>
      </c>
      <c r="G5" t="s">
        <v>8</v>
      </c>
      <c r="H5" s="16">
        <f>AVERAGE(H2:H4)</f>
        <v>20.718954248366014</v>
      </c>
      <c r="I5" s="4"/>
      <c r="J5" s="4"/>
      <c r="K5" s="5"/>
      <c r="N5" t="s">
        <v>7</v>
      </c>
      <c r="O5">
        <f>SUM(O2:O4)</f>
        <v>145</v>
      </c>
      <c r="P5">
        <f t="shared" ref="P5:Q5" si="1">SUM(P2:P4)</f>
        <v>99</v>
      </c>
      <c r="Q5">
        <f t="shared" si="1"/>
        <v>46</v>
      </c>
      <c r="R5" t="s">
        <v>8</v>
      </c>
      <c r="S5" s="16">
        <f>AVERAGE(S2:S4)</f>
        <v>67.712418300653596</v>
      </c>
    </row>
    <row r="6" spans="1:19">
      <c r="G6" t="s">
        <v>9</v>
      </c>
      <c r="H6" s="17">
        <f>STDEV(H2:H4)</f>
        <v>4.3683411271913473</v>
      </c>
      <c r="I6" s="6"/>
      <c r="J6" s="6"/>
      <c r="K6" s="6"/>
      <c r="R6" t="s">
        <v>9</v>
      </c>
      <c r="S6" s="17">
        <f>STDEV(S2:S4)</f>
        <v>8.284942158165137</v>
      </c>
    </row>
    <row r="7" spans="1:19">
      <c r="G7" t="s">
        <v>10</v>
      </c>
      <c r="H7" s="16">
        <f>(H6/SQRT(3))</f>
        <v>2.5220629256960376</v>
      </c>
      <c r="I7" s="6"/>
      <c r="J7" s="6"/>
      <c r="K7" s="6"/>
      <c r="R7" t="s">
        <v>10</v>
      </c>
      <c r="S7" s="16">
        <f>(S6/SQRT(3))</f>
        <v>4.7833135852371216</v>
      </c>
    </row>
    <row r="8" spans="1:19">
      <c r="G8" s="2"/>
      <c r="H8" s="15"/>
      <c r="I8" s="2"/>
      <c r="K8" s="3"/>
      <c r="R8" s="2"/>
      <c r="S8" s="15"/>
    </row>
    <row r="9" spans="1:19">
      <c r="G9" s="2"/>
      <c r="H9" s="15"/>
      <c r="I9" s="2"/>
      <c r="K9" s="3"/>
      <c r="R9" s="2"/>
      <c r="S9" s="15"/>
    </row>
    <row r="10" spans="1:19">
      <c r="B10" t="s">
        <v>11</v>
      </c>
      <c r="C10" t="s">
        <v>4</v>
      </c>
      <c r="D10">
        <v>128</v>
      </c>
      <c r="E10">
        <v>37</v>
      </c>
      <c r="F10">
        <v>91</v>
      </c>
      <c r="G10" s="1"/>
      <c r="H10" s="16">
        <f>(E10/D10)*100</f>
        <v>28.90625</v>
      </c>
      <c r="I10" s="2"/>
      <c r="J10" s="2"/>
      <c r="K10" s="3"/>
      <c r="M10" t="s">
        <v>11</v>
      </c>
      <c r="N10" t="s">
        <v>4</v>
      </c>
      <c r="O10">
        <v>47</v>
      </c>
      <c r="P10">
        <v>37</v>
      </c>
      <c r="Q10">
        <v>10</v>
      </c>
      <c r="R10" s="1"/>
      <c r="S10" s="16">
        <f>(P10/O10)*100</f>
        <v>78.723404255319153</v>
      </c>
    </row>
    <row r="11" spans="1:19">
      <c r="C11" t="s">
        <v>5</v>
      </c>
      <c r="D11">
        <v>134</v>
      </c>
      <c r="E11">
        <v>43</v>
      </c>
      <c r="F11">
        <v>91</v>
      </c>
      <c r="G11" s="1"/>
      <c r="H11" s="16">
        <f>(E11/D11)*100</f>
        <v>32.089552238805972</v>
      </c>
      <c r="I11" s="2"/>
      <c r="J11" s="2"/>
      <c r="K11" s="3"/>
      <c r="N11" t="s">
        <v>5</v>
      </c>
      <c r="O11">
        <v>54</v>
      </c>
      <c r="P11">
        <v>43</v>
      </c>
      <c r="Q11">
        <v>11</v>
      </c>
      <c r="R11" s="1"/>
      <c r="S11" s="16">
        <f>(P11/O11)*100</f>
        <v>79.629629629629633</v>
      </c>
    </row>
    <row r="12" spans="1:19">
      <c r="C12" t="s">
        <v>6</v>
      </c>
      <c r="D12">
        <v>132</v>
      </c>
      <c r="E12">
        <v>34</v>
      </c>
      <c r="F12">
        <v>98</v>
      </c>
      <c r="G12" s="1"/>
      <c r="H12" s="16">
        <f>(E12/D12)*100</f>
        <v>25.757575757575758</v>
      </c>
      <c r="I12" s="2"/>
      <c r="J12" s="2"/>
      <c r="K12" s="3"/>
      <c r="N12" t="s">
        <v>6</v>
      </c>
      <c r="O12">
        <v>47</v>
      </c>
      <c r="P12">
        <v>34</v>
      </c>
      <c r="Q12">
        <v>13</v>
      </c>
      <c r="R12" s="1"/>
      <c r="S12" s="16">
        <f>(P12/O12)*100</f>
        <v>72.340425531914903</v>
      </c>
    </row>
    <row r="13" spans="1:19">
      <c r="C13" t="s">
        <v>7</v>
      </c>
      <c r="D13">
        <f>SUM(D10:D12)</f>
        <v>394</v>
      </c>
      <c r="E13">
        <f t="shared" ref="E13:F13" si="2">SUM(E10:E12)</f>
        <v>114</v>
      </c>
      <c r="F13">
        <f t="shared" si="2"/>
        <v>280</v>
      </c>
      <c r="G13" t="s">
        <v>8</v>
      </c>
      <c r="H13" s="16">
        <f>AVERAGE(H10:H12)</f>
        <v>28.917792665460578</v>
      </c>
      <c r="I13" s="4"/>
      <c r="J13" s="4"/>
      <c r="K13" s="5"/>
      <c r="N13" t="s">
        <v>7</v>
      </c>
      <c r="O13">
        <f>SUM(O10:O12)</f>
        <v>148</v>
      </c>
      <c r="P13">
        <f t="shared" ref="P13:Q13" si="3">SUM(P10:P12)</f>
        <v>114</v>
      </c>
      <c r="Q13">
        <f t="shared" si="3"/>
        <v>34</v>
      </c>
      <c r="R13" t="s">
        <v>8</v>
      </c>
      <c r="S13" s="16">
        <f>AVERAGE(S10:S12)</f>
        <v>76.897819805621225</v>
      </c>
    </row>
    <row r="14" spans="1:19">
      <c r="G14" t="s">
        <v>9</v>
      </c>
      <c r="H14" s="17">
        <f t="shared" ref="H14:H15" si="4">STDEV(H10:H12)</f>
        <v>3.1660040215637109</v>
      </c>
      <c r="I14" s="2"/>
      <c r="K14" s="3"/>
      <c r="R14" t="s">
        <v>9</v>
      </c>
      <c r="S14" s="17">
        <f t="shared" ref="S14:S15" si="5">STDEV(S10:S12)</f>
        <v>3.9727437661859661</v>
      </c>
    </row>
    <row r="15" spans="1:19">
      <c r="G15" t="s">
        <v>10</v>
      </c>
      <c r="H15" s="17">
        <f t="shared" si="4"/>
        <v>3.1659899940577252</v>
      </c>
      <c r="I15" s="2"/>
      <c r="K15" s="3"/>
      <c r="R15" t="s">
        <v>10</v>
      </c>
      <c r="S15" s="17">
        <f t="shared" si="5"/>
        <v>3.6825064801640481</v>
      </c>
    </row>
    <row r="16" spans="1:19">
      <c r="G16" s="2"/>
      <c r="H16" s="15"/>
      <c r="I16" s="2"/>
      <c r="K16" s="3"/>
      <c r="R16" s="2"/>
      <c r="S16" s="15"/>
    </row>
    <row r="17" spans="1:19">
      <c r="G17" s="2"/>
      <c r="H17" s="15"/>
      <c r="I17" s="2"/>
      <c r="K17" s="3"/>
      <c r="R17" s="2"/>
      <c r="S17" s="15"/>
    </row>
    <row r="18" spans="1:19">
      <c r="B18" t="s">
        <v>12</v>
      </c>
      <c r="C18" t="s">
        <v>4</v>
      </c>
      <c r="D18">
        <v>88</v>
      </c>
      <c r="E18">
        <v>20</v>
      </c>
      <c r="F18">
        <v>68</v>
      </c>
      <c r="G18" s="1"/>
      <c r="H18" s="16">
        <f>(E18/D18)*100</f>
        <v>22.727272727272727</v>
      </c>
      <c r="I18" s="2"/>
      <c r="J18" s="2"/>
      <c r="K18" s="3"/>
      <c r="M18" t="s">
        <v>12</v>
      </c>
      <c r="N18" t="s">
        <v>4</v>
      </c>
      <c r="O18">
        <v>23</v>
      </c>
      <c r="P18">
        <v>20</v>
      </c>
      <c r="Q18">
        <v>3</v>
      </c>
      <c r="R18" s="1"/>
      <c r="S18" s="16">
        <f>(P18/O18)*100</f>
        <v>86.956521739130437</v>
      </c>
    </row>
    <row r="19" spans="1:19">
      <c r="C19" t="s">
        <v>5</v>
      </c>
      <c r="D19">
        <v>173</v>
      </c>
      <c r="E19">
        <v>33</v>
      </c>
      <c r="F19">
        <v>140</v>
      </c>
      <c r="G19" s="1"/>
      <c r="H19" s="16">
        <f>(E19/D19)*100</f>
        <v>19.075144508670519</v>
      </c>
      <c r="I19" s="2"/>
      <c r="J19" s="2"/>
      <c r="K19" s="3"/>
      <c r="N19" t="s">
        <v>5</v>
      </c>
      <c r="O19">
        <v>49</v>
      </c>
      <c r="P19">
        <v>33</v>
      </c>
      <c r="Q19">
        <v>16</v>
      </c>
      <c r="R19" s="1"/>
      <c r="S19" s="16">
        <f>(P19/O19)*100</f>
        <v>67.346938775510196</v>
      </c>
    </row>
    <row r="20" spans="1:19">
      <c r="C20" t="s">
        <v>6</v>
      </c>
      <c r="D20">
        <v>105</v>
      </c>
      <c r="E20">
        <v>32</v>
      </c>
      <c r="F20">
        <v>73</v>
      </c>
      <c r="H20" s="16">
        <f>(E20/D20)*100</f>
        <v>30.476190476190478</v>
      </c>
      <c r="I20" s="2"/>
      <c r="J20" s="2"/>
      <c r="K20" s="3"/>
      <c r="N20" t="s">
        <v>6</v>
      </c>
      <c r="O20">
        <v>41</v>
      </c>
      <c r="P20">
        <v>32</v>
      </c>
      <c r="Q20">
        <v>9</v>
      </c>
      <c r="S20" s="16">
        <f>(P20/O20)*100</f>
        <v>78.048780487804876</v>
      </c>
    </row>
    <row r="21" spans="1:19">
      <c r="C21" t="s">
        <v>7</v>
      </c>
      <c r="D21">
        <f>SUM(D18:D20)</f>
        <v>366</v>
      </c>
      <c r="E21">
        <f t="shared" ref="E21:F21" si="6">SUM(E18:E20)</f>
        <v>85</v>
      </c>
      <c r="F21">
        <f t="shared" si="6"/>
        <v>281</v>
      </c>
      <c r="G21" t="s">
        <v>8</v>
      </c>
      <c r="H21" s="16">
        <f>AVERAGE(H18:H20)</f>
        <v>24.092869237377908</v>
      </c>
      <c r="I21" s="4"/>
      <c r="J21" s="4"/>
      <c r="K21" s="5"/>
      <c r="N21" t="s">
        <v>7</v>
      </c>
      <c r="O21">
        <f>SUM(O18:O20)</f>
        <v>113</v>
      </c>
      <c r="P21">
        <f t="shared" ref="P21:Q21" si="7">SUM(P18:P20)</f>
        <v>85</v>
      </c>
      <c r="Q21">
        <f t="shared" si="7"/>
        <v>28</v>
      </c>
      <c r="R21" t="s">
        <v>8</v>
      </c>
      <c r="S21" s="16">
        <f>AVERAGE(S18:S20)</f>
        <v>77.45074700081517</v>
      </c>
    </row>
    <row r="22" spans="1:19">
      <c r="G22" t="s">
        <v>9</v>
      </c>
      <c r="H22" s="17">
        <f t="shared" ref="H22:H23" si="8">STDEV(H18:H20)</f>
        <v>5.8219071325197582</v>
      </c>
      <c r="I22" s="6"/>
      <c r="J22" s="6"/>
      <c r="K22" s="6"/>
      <c r="R22" t="s">
        <v>9</v>
      </c>
      <c r="S22" s="17">
        <f t="shared" ref="S22:S23" si="9">STDEV(S18:S20)</f>
        <v>9.8184606247847181</v>
      </c>
    </row>
    <row r="23" spans="1:19">
      <c r="G23" t="s">
        <v>10</v>
      </c>
      <c r="H23" s="17">
        <f t="shared" si="8"/>
        <v>5.714137447951062</v>
      </c>
      <c r="I23" s="6"/>
      <c r="J23" s="6"/>
      <c r="K23" s="6"/>
      <c r="R23" t="s">
        <v>10</v>
      </c>
      <c r="S23" s="17">
        <f t="shared" si="9"/>
        <v>6.013512572259132</v>
      </c>
    </row>
    <row r="25" spans="1:19">
      <c r="A25" t="s">
        <v>0</v>
      </c>
    </row>
    <row r="26" spans="1:19">
      <c r="A26" t="s">
        <v>16</v>
      </c>
    </row>
    <row r="27" spans="1:19">
      <c r="A27" s="7" t="s">
        <v>17</v>
      </c>
      <c r="C27" t="s">
        <v>15</v>
      </c>
      <c r="D27" t="s">
        <v>46</v>
      </c>
      <c r="F27" t="s">
        <v>21</v>
      </c>
      <c r="G27" t="s">
        <v>46</v>
      </c>
    </row>
    <row r="28" spans="1:19">
      <c r="A28" s="7" t="s">
        <v>32</v>
      </c>
      <c r="B28" t="s">
        <v>3</v>
      </c>
      <c r="C28" s="8">
        <f>H5</f>
        <v>20.718954248366014</v>
      </c>
      <c r="D28">
        <f>D5</f>
        <v>476</v>
      </c>
      <c r="F28" s="2">
        <f>S5</f>
        <v>67.712418300653596</v>
      </c>
      <c r="G28">
        <f>O5</f>
        <v>145</v>
      </c>
    </row>
    <row r="29" spans="1:19">
      <c r="B29" t="s">
        <v>11</v>
      </c>
      <c r="C29" s="8">
        <f>H13</f>
        <v>28.917792665460578</v>
      </c>
      <c r="D29">
        <f>D13</f>
        <v>394</v>
      </c>
      <c r="F29" s="2">
        <f>S13</f>
        <v>76.897819805621225</v>
      </c>
      <c r="G29">
        <f>O13</f>
        <v>148</v>
      </c>
    </row>
    <row r="30" spans="1:19">
      <c r="B30" t="s">
        <v>12</v>
      </c>
      <c r="C30" s="8">
        <f>H21</f>
        <v>24.092869237377908</v>
      </c>
      <c r="D30">
        <f>D21</f>
        <v>366</v>
      </c>
      <c r="F30" s="2">
        <f>S21</f>
        <v>77.45074700081517</v>
      </c>
      <c r="G30">
        <f>O21</f>
        <v>113</v>
      </c>
    </row>
    <row r="36" spans="1:19">
      <c r="A36" t="s">
        <v>0</v>
      </c>
      <c r="B36" s="15" t="s">
        <v>38</v>
      </c>
      <c r="D36" t="s">
        <v>2</v>
      </c>
      <c r="E36" t="s">
        <v>13</v>
      </c>
      <c r="F36" t="s">
        <v>14</v>
      </c>
      <c r="H36" s="15" t="s">
        <v>15</v>
      </c>
      <c r="M36" t="s">
        <v>38</v>
      </c>
      <c r="O36" t="s">
        <v>18</v>
      </c>
      <c r="P36" t="s">
        <v>19</v>
      </c>
      <c r="Q36" t="s">
        <v>20</v>
      </c>
      <c r="S36" s="15" t="s">
        <v>21</v>
      </c>
    </row>
    <row r="37" spans="1:19">
      <c r="A37" t="s">
        <v>16</v>
      </c>
      <c r="B37" t="s">
        <v>39</v>
      </c>
      <c r="C37" t="s">
        <v>4</v>
      </c>
      <c r="D37">
        <v>49</v>
      </c>
      <c r="E37">
        <v>48</v>
      </c>
      <c r="F37">
        <v>1</v>
      </c>
      <c r="G37" s="1"/>
      <c r="H37" s="16">
        <f>(E37/D37)*100</f>
        <v>97.959183673469383</v>
      </c>
      <c r="I37" s="2"/>
      <c r="J37" s="2"/>
      <c r="K37" s="3"/>
      <c r="M37" t="s">
        <v>39</v>
      </c>
      <c r="N37" t="s">
        <v>4</v>
      </c>
      <c r="O37">
        <v>51</v>
      </c>
      <c r="P37">
        <v>48</v>
      </c>
      <c r="Q37">
        <v>3</v>
      </c>
      <c r="R37" s="1"/>
      <c r="S37" s="16">
        <f>(P37/O37)*100</f>
        <v>94.117647058823522</v>
      </c>
    </row>
    <row r="38" spans="1:19">
      <c r="A38" s="7" t="s">
        <v>17</v>
      </c>
      <c r="C38" t="s">
        <v>5</v>
      </c>
      <c r="D38">
        <v>50</v>
      </c>
      <c r="E38">
        <v>49</v>
      </c>
      <c r="F38">
        <v>1</v>
      </c>
      <c r="G38" s="1"/>
      <c r="H38" s="16">
        <f>(E38/D38)*100</f>
        <v>98</v>
      </c>
      <c r="I38" s="2"/>
      <c r="J38" s="2"/>
      <c r="K38" s="3"/>
      <c r="N38" t="s">
        <v>5</v>
      </c>
      <c r="O38">
        <v>53</v>
      </c>
      <c r="P38">
        <v>49</v>
      </c>
      <c r="Q38">
        <v>4</v>
      </c>
      <c r="R38" s="1"/>
      <c r="S38" s="16">
        <f>(P38/O38)*100</f>
        <v>92.452830188679243</v>
      </c>
    </row>
    <row r="39" spans="1:19">
      <c r="C39" t="s">
        <v>6</v>
      </c>
      <c r="D39">
        <v>51</v>
      </c>
      <c r="E39">
        <v>50</v>
      </c>
      <c r="F39">
        <v>1</v>
      </c>
      <c r="G39" s="1"/>
      <c r="H39" s="16">
        <f>(E39/D39)*100</f>
        <v>98.039215686274503</v>
      </c>
      <c r="I39" s="2"/>
      <c r="J39" s="2"/>
      <c r="K39" s="3"/>
      <c r="N39" t="s">
        <v>6</v>
      </c>
      <c r="O39">
        <v>54</v>
      </c>
      <c r="P39">
        <v>50</v>
      </c>
      <c r="Q39">
        <v>4</v>
      </c>
      <c r="R39" s="1"/>
      <c r="S39" s="16">
        <f>(P39/O39)*100</f>
        <v>92.592592592592595</v>
      </c>
    </row>
    <row r="40" spans="1:19">
      <c r="C40" t="s">
        <v>7</v>
      </c>
      <c r="D40">
        <f>SUM(D37:D39)</f>
        <v>150</v>
      </c>
      <c r="E40">
        <f t="shared" ref="E40:F40" si="10">SUM(E37:E39)</f>
        <v>147</v>
      </c>
      <c r="F40">
        <f t="shared" si="10"/>
        <v>3</v>
      </c>
      <c r="G40" t="s">
        <v>8</v>
      </c>
      <c r="H40" s="16">
        <f>AVERAGE(H37:H39)</f>
        <v>97.999466453247962</v>
      </c>
      <c r="I40" s="4"/>
      <c r="J40" s="4"/>
      <c r="K40" s="5"/>
      <c r="N40" t="s">
        <v>7</v>
      </c>
      <c r="O40">
        <f>SUM(O37:O39)</f>
        <v>158</v>
      </c>
      <c r="P40">
        <f t="shared" ref="P40:Q40" si="11">SUM(P37:P39)</f>
        <v>147</v>
      </c>
      <c r="Q40">
        <f t="shared" si="11"/>
        <v>11</v>
      </c>
      <c r="R40" t="s">
        <v>8</v>
      </c>
      <c r="S40" s="16">
        <f>AVERAGE(S37:S39)</f>
        <v>93.05435661336513</v>
      </c>
    </row>
    <row r="41" spans="1:19">
      <c r="G41" t="s">
        <v>9</v>
      </c>
      <c r="H41" s="17">
        <f>STDEV(H37:H39)</f>
        <v>4.0018674047401545E-2</v>
      </c>
      <c r="I41" s="6"/>
      <c r="J41" s="6"/>
      <c r="K41" s="6"/>
      <c r="R41" t="s">
        <v>9</v>
      </c>
      <c r="S41" s="17">
        <f>STDEV(S37:S39)</f>
        <v>0.92348433172374644</v>
      </c>
    </row>
    <row r="42" spans="1:19">
      <c r="G42" t="s">
        <v>10</v>
      </c>
      <c r="H42" s="16">
        <f>(H41/SQRT(3))</f>
        <v>2.3104792233879175E-2</v>
      </c>
      <c r="I42" s="6"/>
      <c r="J42" s="6"/>
      <c r="K42" s="6"/>
      <c r="R42" t="s">
        <v>10</v>
      </c>
      <c r="S42" s="16">
        <f>(S41/SQRT(3))</f>
        <v>0.53317392751310666</v>
      </c>
    </row>
    <row r="43" spans="1:19">
      <c r="G43" s="2"/>
      <c r="H43" s="15"/>
      <c r="I43" s="2"/>
      <c r="K43" s="3"/>
      <c r="R43" s="2"/>
      <c r="S43" s="15"/>
    </row>
    <row r="44" spans="1:19">
      <c r="G44" s="2"/>
      <c r="H44" s="15"/>
      <c r="I44" s="2"/>
      <c r="K44" s="3"/>
      <c r="R44" s="2"/>
      <c r="S44" s="15"/>
    </row>
    <row r="45" spans="1:19">
      <c r="B45" t="s">
        <v>40</v>
      </c>
      <c r="C45" t="s">
        <v>4</v>
      </c>
      <c r="D45">
        <v>29</v>
      </c>
      <c r="E45">
        <v>29</v>
      </c>
      <c r="F45">
        <v>0</v>
      </c>
      <c r="G45" s="1"/>
      <c r="H45" s="16">
        <f>(E45/D45)*100</f>
        <v>100</v>
      </c>
      <c r="I45" s="2"/>
      <c r="J45" s="2"/>
      <c r="K45" s="3"/>
      <c r="M45" t="s">
        <v>40</v>
      </c>
      <c r="N45" t="s">
        <v>4</v>
      </c>
      <c r="O45">
        <v>36</v>
      </c>
      <c r="P45">
        <v>29</v>
      </c>
      <c r="Q45">
        <v>7</v>
      </c>
      <c r="R45" s="1"/>
      <c r="S45" s="16">
        <f>(P45/O45)*100</f>
        <v>80.555555555555557</v>
      </c>
    </row>
    <row r="46" spans="1:19">
      <c r="C46" t="s">
        <v>5</v>
      </c>
      <c r="D46">
        <v>32</v>
      </c>
      <c r="E46">
        <v>32</v>
      </c>
      <c r="F46">
        <v>0</v>
      </c>
      <c r="G46" s="1"/>
      <c r="H46" s="16">
        <f>(E46/D46)*100</f>
        <v>100</v>
      </c>
      <c r="I46" s="2"/>
      <c r="J46" s="2"/>
      <c r="K46" s="3"/>
      <c r="N46" t="s">
        <v>5</v>
      </c>
      <c r="O46">
        <v>46</v>
      </c>
      <c r="P46">
        <v>32</v>
      </c>
      <c r="Q46">
        <v>14</v>
      </c>
      <c r="R46" s="1"/>
      <c r="S46" s="16">
        <f>(P46/O46)*100</f>
        <v>69.565217391304344</v>
      </c>
    </row>
    <row r="47" spans="1:19">
      <c r="C47" t="s">
        <v>6</v>
      </c>
      <c r="D47">
        <v>36</v>
      </c>
      <c r="E47">
        <v>33</v>
      </c>
      <c r="F47">
        <v>3</v>
      </c>
      <c r="G47" s="1"/>
      <c r="H47" s="16">
        <f>(E47/D47)*100</f>
        <v>91.666666666666657</v>
      </c>
      <c r="I47" s="2"/>
      <c r="J47" s="2"/>
      <c r="K47" s="3"/>
      <c r="N47" t="s">
        <v>6</v>
      </c>
      <c r="O47">
        <v>40</v>
      </c>
      <c r="P47">
        <v>33</v>
      </c>
      <c r="Q47">
        <v>7</v>
      </c>
      <c r="R47" s="1"/>
      <c r="S47" s="16">
        <f>(P47/O47)*100</f>
        <v>82.5</v>
      </c>
    </row>
    <row r="48" spans="1:19">
      <c r="C48" t="s">
        <v>7</v>
      </c>
      <c r="D48">
        <f>SUM(D45:D47)</f>
        <v>97</v>
      </c>
      <c r="E48">
        <f t="shared" ref="E48:F48" si="12">SUM(E45:E47)</f>
        <v>94</v>
      </c>
      <c r="F48">
        <f t="shared" si="12"/>
        <v>3</v>
      </c>
      <c r="G48" t="s">
        <v>8</v>
      </c>
      <c r="H48" s="16">
        <f>AVERAGE(H45:H47)</f>
        <v>97.222222222222214</v>
      </c>
      <c r="I48" s="4"/>
      <c r="J48" s="4"/>
      <c r="K48" s="5"/>
      <c r="N48" t="s">
        <v>7</v>
      </c>
      <c r="O48">
        <f>SUM(O45:O47)</f>
        <v>122</v>
      </c>
      <c r="P48">
        <f t="shared" ref="P48:Q48" si="13">SUM(P45:P47)</f>
        <v>94</v>
      </c>
      <c r="Q48">
        <f t="shared" si="13"/>
        <v>28</v>
      </c>
      <c r="R48" t="s">
        <v>8</v>
      </c>
      <c r="S48" s="16">
        <f>AVERAGE(S45:S47)</f>
        <v>77.5402576489533</v>
      </c>
    </row>
    <row r="49" spans="1:19">
      <c r="G49" t="s">
        <v>9</v>
      </c>
      <c r="H49" s="17">
        <f t="shared" ref="H49:H50" si="14">STDEV(H45:H47)</f>
        <v>4.8112522432468872</v>
      </c>
      <c r="I49" s="2"/>
      <c r="K49" s="3"/>
      <c r="R49" t="s">
        <v>9</v>
      </c>
      <c r="S49" s="17">
        <f t="shared" ref="S49:S50" si="15">STDEV(S45:S47)</f>
        <v>6.9746803785351954</v>
      </c>
    </row>
    <row r="50" spans="1:19">
      <c r="G50" t="s">
        <v>10</v>
      </c>
      <c r="H50" s="17">
        <f t="shared" si="14"/>
        <v>4.2431256434776339</v>
      </c>
      <c r="I50" s="2"/>
      <c r="K50" s="3"/>
      <c r="R50" t="s">
        <v>10</v>
      </c>
      <c r="S50" s="17">
        <f t="shared" si="15"/>
        <v>6.525704463045904</v>
      </c>
    </row>
    <row r="51" spans="1:19">
      <c r="G51" s="2"/>
      <c r="H51" s="15"/>
      <c r="I51" s="2"/>
      <c r="K51" s="3"/>
      <c r="R51" s="2"/>
      <c r="S51" s="15"/>
    </row>
    <row r="52" spans="1:19">
      <c r="G52" s="2"/>
      <c r="H52" s="15"/>
      <c r="I52" s="2"/>
      <c r="K52" s="3"/>
      <c r="R52" s="2"/>
      <c r="S52" s="15"/>
    </row>
    <row r="53" spans="1:19">
      <c r="B53" t="s">
        <v>41</v>
      </c>
      <c r="C53" t="s">
        <v>4</v>
      </c>
      <c r="D53">
        <v>46</v>
      </c>
      <c r="E53">
        <v>40</v>
      </c>
      <c r="F53">
        <v>6</v>
      </c>
      <c r="G53" s="1"/>
      <c r="H53" s="16">
        <f>(E53/D53)*100</f>
        <v>86.956521739130437</v>
      </c>
      <c r="I53" s="2"/>
      <c r="J53" s="2"/>
      <c r="K53" s="3"/>
      <c r="M53" t="s">
        <v>41</v>
      </c>
      <c r="N53" t="s">
        <v>4</v>
      </c>
      <c r="O53">
        <v>53</v>
      </c>
      <c r="P53">
        <v>40</v>
      </c>
      <c r="Q53">
        <v>13</v>
      </c>
      <c r="R53" s="1"/>
      <c r="S53" s="16">
        <f>(P53/O53)*100</f>
        <v>75.471698113207552</v>
      </c>
    </row>
    <row r="54" spans="1:19">
      <c r="C54" t="s">
        <v>5</v>
      </c>
      <c r="D54">
        <v>43</v>
      </c>
      <c r="E54">
        <v>38</v>
      </c>
      <c r="F54">
        <v>5</v>
      </c>
      <c r="G54" s="1"/>
      <c r="H54" s="16">
        <f>(E54/D54)*100</f>
        <v>88.372093023255815</v>
      </c>
      <c r="I54" s="2"/>
      <c r="J54" s="2"/>
      <c r="K54" s="3"/>
      <c r="N54" t="s">
        <v>5</v>
      </c>
      <c r="O54">
        <v>51</v>
      </c>
      <c r="P54">
        <v>38</v>
      </c>
      <c r="Q54">
        <v>13</v>
      </c>
      <c r="R54" s="1"/>
      <c r="S54" s="16">
        <f>(P54/O54)*100</f>
        <v>74.509803921568633</v>
      </c>
    </row>
    <row r="55" spans="1:19">
      <c r="C55" t="s">
        <v>6</v>
      </c>
      <c r="D55">
        <v>47</v>
      </c>
      <c r="E55">
        <v>43</v>
      </c>
      <c r="F55">
        <v>4</v>
      </c>
      <c r="H55" s="16">
        <f>(E55/D55)*100</f>
        <v>91.489361702127653</v>
      </c>
      <c r="I55" s="2"/>
      <c r="J55" s="2"/>
      <c r="K55" s="3"/>
      <c r="N55" t="s">
        <v>6</v>
      </c>
      <c r="O55">
        <v>65</v>
      </c>
      <c r="P55">
        <v>43</v>
      </c>
      <c r="Q55">
        <v>22</v>
      </c>
      <c r="S55" s="16">
        <f>(P55/O55)*100</f>
        <v>66.153846153846146</v>
      </c>
    </row>
    <row r="56" spans="1:19">
      <c r="C56" t="s">
        <v>7</v>
      </c>
      <c r="D56">
        <f>SUM(D53:D55)</f>
        <v>136</v>
      </c>
      <c r="E56">
        <f t="shared" ref="E56:F56" si="16">SUM(E53:E55)</f>
        <v>121</v>
      </c>
      <c r="F56">
        <f t="shared" si="16"/>
        <v>15</v>
      </c>
      <c r="G56" t="s">
        <v>8</v>
      </c>
      <c r="H56" s="16">
        <f>AVERAGE(H53:H55)</f>
        <v>88.939325488171292</v>
      </c>
      <c r="I56" s="4"/>
      <c r="J56" s="4"/>
      <c r="K56" s="5"/>
      <c r="N56" t="s">
        <v>7</v>
      </c>
      <c r="O56">
        <f>SUM(O53:O55)</f>
        <v>169</v>
      </c>
      <c r="P56">
        <f t="shared" ref="P56:Q56" si="17">SUM(P53:P55)</f>
        <v>121</v>
      </c>
      <c r="Q56">
        <f t="shared" si="17"/>
        <v>48</v>
      </c>
      <c r="R56" t="s">
        <v>8</v>
      </c>
      <c r="S56" s="16">
        <f>AVERAGE(S53:S55)</f>
        <v>72.045116062874115</v>
      </c>
    </row>
    <row r="57" spans="1:19">
      <c r="G57" t="s">
        <v>9</v>
      </c>
      <c r="H57" s="17">
        <f t="shared" ref="H57:H58" si="18">STDEV(H53:H55)</f>
        <v>2.3190459319463086</v>
      </c>
      <c r="I57" s="6"/>
      <c r="J57" s="6"/>
      <c r="K57" s="6"/>
      <c r="R57" t="s">
        <v>9</v>
      </c>
      <c r="S57" s="17">
        <f t="shared" ref="S57:S58" si="19">STDEV(S53:S55)</f>
        <v>5.1246078839986327</v>
      </c>
    </row>
    <row r="58" spans="1:19">
      <c r="G58" t="s">
        <v>10</v>
      </c>
      <c r="H58" s="17">
        <f t="shared" si="18"/>
        <v>1.6604116647194431</v>
      </c>
      <c r="I58" s="6"/>
      <c r="J58" s="6"/>
      <c r="K58" s="6"/>
      <c r="R58" t="s">
        <v>10</v>
      </c>
      <c r="S58" s="17">
        <f t="shared" si="19"/>
        <v>4.2934791175645337</v>
      </c>
    </row>
    <row r="60" spans="1:19">
      <c r="A60" t="s">
        <v>0</v>
      </c>
    </row>
    <row r="61" spans="1:19">
      <c r="A61" t="s">
        <v>16</v>
      </c>
    </row>
    <row r="62" spans="1:19">
      <c r="A62" s="7" t="s">
        <v>17</v>
      </c>
      <c r="C62" t="s">
        <v>15</v>
      </c>
      <c r="D62" t="s">
        <v>46</v>
      </c>
      <c r="F62" t="s">
        <v>21</v>
      </c>
      <c r="G62" t="s">
        <v>46</v>
      </c>
    </row>
    <row r="63" spans="1:19">
      <c r="A63" s="7" t="s">
        <v>32</v>
      </c>
      <c r="B63" t="s">
        <v>39</v>
      </c>
      <c r="C63" s="8">
        <f>H40</f>
        <v>97.999466453247962</v>
      </c>
      <c r="D63">
        <f>D40</f>
        <v>150</v>
      </c>
      <c r="F63" s="2">
        <f>S40</f>
        <v>93.05435661336513</v>
      </c>
      <c r="G63">
        <f>O40</f>
        <v>158</v>
      </c>
    </row>
    <row r="64" spans="1:19">
      <c r="B64" t="s">
        <v>40</v>
      </c>
      <c r="C64" s="8">
        <f>H48</f>
        <v>97.222222222222214</v>
      </c>
      <c r="D64">
        <f>D48</f>
        <v>97</v>
      </c>
      <c r="F64" s="2">
        <f>S48</f>
        <v>77.5402576489533</v>
      </c>
      <c r="G64">
        <f>O48</f>
        <v>122</v>
      </c>
    </row>
    <row r="65" spans="2:7">
      <c r="B65" t="s">
        <v>41</v>
      </c>
      <c r="C65" s="8">
        <f>H56</f>
        <v>88.939325488171292</v>
      </c>
      <c r="D65">
        <f>D56</f>
        <v>136</v>
      </c>
      <c r="F65" s="2">
        <f>S56</f>
        <v>72.045116062874115</v>
      </c>
      <c r="G65">
        <f>O56</f>
        <v>169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84FC2D-DC41-7C4A-BC36-5EF4FDCFF61D}">
  <dimension ref="A17:N77"/>
  <sheetViews>
    <sheetView tabSelected="1" topLeftCell="A46" workbookViewId="0">
      <selection activeCell="G60" sqref="G60"/>
    </sheetView>
  </sheetViews>
  <sheetFormatPr baseColWidth="10" defaultRowHeight="20"/>
  <cols>
    <col min="1" max="1" width="26.28515625" customWidth="1"/>
    <col min="2" max="2" width="12.42578125" customWidth="1"/>
    <col min="3" max="3" width="11.140625" bestFit="1" customWidth="1"/>
    <col min="11" max="11" width="11.140625" customWidth="1"/>
  </cols>
  <sheetData>
    <row r="17" spans="1:14">
      <c r="A17" t="s">
        <v>24</v>
      </c>
      <c r="B17" t="s">
        <v>44</v>
      </c>
      <c r="I17" t="s">
        <v>51</v>
      </c>
    </row>
    <row r="18" spans="1:14">
      <c r="A18" t="s">
        <v>25</v>
      </c>
      <c r="B18" t="s">
        <v>27</v>
      </c>
      <c r="J18" t="s">
        <v>15</v>
      </c>
    </row>
    <row r="19" spans="1:14">
      <c r="A19" t="s">
        <v>26</v>
      </c>
      <c r="C19" t="s">
        <v>22</v>
      </c>
      <c r="D19" t="s">
        <v>32</v>
      </c>
      <c r="E19" s="12" t="s">
        <v>33</v>
      </c>
      <c r="F19" t="s">
        <v>9</v>
      </c>
      <c r="G19" t="s">
        <v>10</v>
      </c>
      <c r="J19" t="s">
        <v>35</v>
      </c>
      <c r="K19" t="s">
        <v>36</v>
      </c>
    </row>
    <row r="20" spans="1:14">
      <c r="A20" t="s">
        <v>37</v>
      </c>
      <c r="B20" t="s">
        <v>29</v>
      </c>
      <c r="C20" s="9">
        <v>25.594611542065621</v>
      </c>
      <c r="D20" s="9">
        <v>20.718954248366014</v>
      </c>
      <c r="E20" s="13">
        <f>AVERAGE(C20:D20)</f>
        <v>23.156782895215819</v>
      </c>
      <c r="F20" s="2">
        <f>STDEV(C20:D20)</f>
        <v>3.4476103351166465</v>
      </c>
      <c r="G20" s="2">
        <f>(F20/SQRT(2))</f>
        <v>2.4378286468498063</v>
      </c>
      <c r="I20" t="s">
        <v>29</v>
      </c>
      <c r="J20" s="9">
        <f>E20</f>
        <v>23.156782895215819</v>
      </c>
      <c r="K20" s="3">
        <f>100-J20</f>
        <v>76.843217104784173</v>
      </c>
      <c r="M20" s="9"/>
      <c r="N20" s="9"/>
    </row>
    <row r="21" spans="1:14">
      <c r="B21" t="s">
        <v>30</v>
      </c>
      <c r="C21" s="9">
        <v>27.341352130432607</v>
      </c>
      <c r="D21" s="9">
        <v>28.917792665460578</v>
      </c>
      <c r="E21" s="13">
        <f>AVERAGE(C21:D21)</f>
        <v>28.129572397946593</v>
      </c>
      <c r="F21" s="2">
        <f>STDEV(C21:D21)</f>
        <v>1.1147117924556269</v>
      </c>
      <c r="G21" s="2">
        <f>(F21/SQRT(2))</f>
        <v>0.78822026751398511</v>
      </c>
      <c r="I21" t="s">
        <v>30</v>
      </c>
      <c r="J21" s="9">
        <f>E21</f>
        <v>28.129572397946593</v>
      </c>
      <c r="K21" s="3">
        <f>100-J21</f>
        <v>71.870427602053411</v>
      </c>
      <c r="M21" s="9"/>
      <c r="N21" s="9"/>
    </row>
    <row r="22" spans="1:14">
      <c r="B22" t="s">
        <v>31</v>
      </c>
      <c r="C22" s="9">
        <v>30.771479982006298</v>
      </c>
      <c r="D22" s="9">
        <v>24.092869237377908</v>
      </c>
      <c r="E22" s="13">
        <f>AVERAGE(C22:D22)</f>
        <v>27.432174609692105</v>
      </c>
      <c r="F22" s="2">
        <f>STDEV(C22:D22)</f>
        <v>4.7224909464320639</v>
      </c>
      <c r="G22" s="2">
        <f>(F22/SQRT(2))</f>
        <v>3.3393053723141888</v>
      </c>
      <c r="I22" t="s">
        <v>31</v>
      </c>
      <c r="J22" s="9">
        <f>E22</f>
        <v>27.432174609692105</v>
      </c>
      <c r="K22" s="3">
        <f>100-J22</f>
        <v>72.567825390307888</v>
      </c>
      <c r="M22" s="9"/>
      <c r="N22" s="9"/>
    </row>
    <row r="23" spans="1:14">
      <c r="C23" t="s">
        <v>45</v>
      </c>
      <c r="D23" t="s">
        <v>45</v>
      </c>
      <c r="E23" s="12" t="s">
        <v>7</v>
      </c>
      <c r="K23" s="3"/>
    </row>
    <row r="24" spans="1:14">
      <c r="B24" t="s">
        <v>29</v>
      </c>
      <c r="C24">
        <v>406</v>
      </c>
      <c r="D24">
        <v>476</v>
      </c>
      <c r="E24" s="14">
        <f>SUM(C24:D24)</f>
        <v>882</v>
      </c>
      <c r="K24" s="3"/>
    </row>
    <row r="25" spans="1:14">
      <c r="B25" t="s">
        <v>30</v>
      </c>
      <c r="C25">
        <v>299</v>
      </c>
      <c r="D25">
        <v>394</v>
      </c>
      <c r="E25" s="14">
        <f>SUM(C25:D25)</f>
        <v>693</v>
      </c>
      <c r="K25" s="3"/>
    </row>
    <row r="26" spans="1:14">
      <c r="B26" t="s">
        <v>31</v>
      </c>
      <c r="C26">
        <v>224</v>
      </c>
      <c r="D26">
        <v>366</v>
      </c>
      <c r="E26" s="14">
        <f>SUM(C26:D26)</f>
        <v>590</v>
      </c>
      <c r="I26" t="s">
        <v>52</v>
      </c>
      <c r="K26" s="3"/>
    </row>
    <row r="27" spans="1:14">
      <c r="B27" t="s">
        <v>28</v>
      </c>
      <c r="E27" s="12"/>
      <c r="J27" t="s">
        <v>28</v>
      </c>
      <c r="K27" s="3"/>
    </row>
    <row r="28" spans="1:14">
      <c r="C28" t="s">
        <v>22</v>
      </c>
      <c r="D28" t="s">
        <v>32</v>
      </c>
      <c r="E28" s="12" t="s">
        <v>33</v>
      </c>
      <c r="F28" t="s">
        <v>9</v>
      </c>
      <c r="G28" t="s">
        <v>10</v>
      </c>
      <c r="J28" s="9" t="s">
        <v>2</v>
      </c>
      <c r="K28" s="3" t="s">
        <v>34</v>
      </c>
    </row>
    <row r="29" spans="1:14">
      <c r="B29" t="s">
        <v>29</v>
      </c>
      <c r="C29" s="9">
        <v>77.736480642552252</v>
      </c>
      <c r="D29" s="9">
        <v>67.712418300653596</v>
      </c>
      <c r="E29" s="13">
        <f>AVERAGE(C29:D29)</f>
        <v>72.724449471602924</v>
      </c>
      <c r="F29" s="2">
        <f>STDEV(C29:D29)</f>
        <v>7.0880824569932441</v>
      </c>
      <c r="G29" s="2">
        <f>(F29/SQRT(2))</f>
        <v>5.0120311709493279</v>
      </c>
      <c r="I29" t="s">
        <v>29</v>
      </c>
      <c r="J29" s="9">
        <f>E29</f>
        <v>72.724449471602924</v>
      </c>
      <c r="K29" s="3">
        <f>100-J29</f>
        <v>27.275550528397076</v>
      </c>
    </row>
    <row r="30" spans="1:14">
      <c r="B30" t="s">
        <v>30</v>
      </c>
      <c r="C30" s="9">
        <v>76.925064599483207</v>
      </c>
      <c r="D30" s="9">
        <v>76.897819805621225</v>
      </c>
      <c r="E30" s="13">
        <f>AVERAGE(C30:D30)</f>
        <v>76.911442202552223</v>
      </c>
      <c r="F30" s="2">
        <f>STDEV(C30:D30)</f>
        <v>1.926497849183708E-2</v>
      </c>
      <c r="G30" s="2">
        <f>(F30/SQRT(2))</f>
        <v>1.3622396930990986E-2</v>
      </c>
      <c r="I30" t="s">
        <v>30</v>
      </c>
      <c r="J30" s="9">
        <f>E30</f>
        <v>76.911442202552223</v>
      </c>
      <c r="K30" s="3">
        <f>100-J30</f>
        <v>23.088557797447777</v>
      </c>
    </row>
    <row r="31" spans="1:14">
      <c r="B31" t="s">
        <v>31</v>
      </c>
      <c r="C31" s="9">
        <v>88.461538461538453</v>
      </c>
      <c r="D31" s="9">
        <v>77.45074700081517</v>
      </c>
      <c r="E31" s="13">
        <f>AVERAGE(C31:D31)</f>
        <v>82.956142731176811</v>
      </c>
      <c r="F31" s="2">
        <f>STDEV(C31:D31)</f>
        <v>7.7858053081083645</v>
      </c>
      <c r="G31" s="2">
        <f>(F31/SQRT(2))</f>
        <v>5.5053957303616414</v>
      </c>
      <c r="I31" t="s">
        <v>31</v>
      </c>
      <c r="J31" s="9">
        <f>E31</f>
        <v>82.956142731176811</v>
      </c>
      <c r="K31" s="3">
        <f>100-J31</f>
        <v>17.043857268823189</v>
      </c>
    </row>
    <row r="32" spans="1:14">
      <c r="C32" t="s">
        <v>45</v>
      </c>
      <c r="D32" t="s">
        <v>45</v>
      </c>
      <c r="E32" s="12" t="s">
        <v>7</v>
      </c>
      <c r="K32" s="3"/>
    </row>
    <row r="33" spans="1:11">
      <c r="B33" t="s">
        <v>29</v>
      </c>
      <c r="C33">
        <v>125</v>
      </c>
      <c r="D33">
        <v>145</v>
      </c>
      <c r="E33" s="14">
        <f>SUM(C33:D33)</f>
        <v>270</v>
      </c>
    </row>
    <row r="34" spans="1:11">
      <c r="B34" t="s">
        <v>30</v>
      </c>
      <c r="C34">
        <v>113</v>
      </c>
      <c r="D34">
        <v>148</v>
      </c>
      <c r="E34" s="14">
        <f>SUM(C34:D34)</f>
        <v>261</v>
      </c>
    </row>
    <row r="35" spans="1:11">
      <c r="B35" t="s">
        <v>31</v>
      </c>
      <c r="C35">
        <v>78</v>
      </c>
      <c r="D35">
        <v>113</v>
      </c>
      <c r="E35" s="14">
        <f>SUM(C35:D35)</f>
        <v>191</v>
      </c>
    </row>
    <row r="41" spans="1:11">
      <c r="A41" t="s">
        <v>24</v>
      </c>
      <c r="B41" t="s">
        <v>38</v>
      </c>
    </row>
    <row r="42" spans="1:11">
      <c r="A42" t="s">
        <v>25</v>
      </c>
      <c r="B42" t="s">
        <v>27</v>
      </c>
    </row>
    <row r="43" spans="1:11">
      <c r="A43" t="s">
        <v>26</v>
      </c>
      <c r="C43" t="s">
        <v>22</v>
      </c>
      <c r="D43" t="s">
        <v>32</v>
      </c>
      <c r="E43" s="12" t="s">
        <v>33</v>
      </c>
      <c r="F43" t="s">
        <v>9</v>
      </c>
      <c r="G43" t="s">
        <v>10</v>
      </c>
      <c r="H43" s="10"/>
    </row>
    <row r="44" spans="1:11">
      <c r="A44" t="s">
        <v>37</v>
      </c>
      <c r="B44" t="s">
        <v>42</v>
      </c>
      <c r="C44" s="9">
        <v>97.701149425287369</v>
      </c>
      <c r="D44" s="11">
        <v>98</v>
      </c>
      <c r="E44" s="13">
        <f>AVERAGE(C44:D44)</f>
        <v>97.850574712643692</v>
      </c>
      <c r="F44" s="2">
        <f>STDEV(C44:D44)</f>
        <v>0.21131926794079842</v>
      </c>
      <c r="G44" s="2">
        <f>(F44/SQRT(2))</f>
        <v>0.14942528735631555</v>
      </c>
      <c r="H44" s="10"/>
      <c r="J44" s="9"/>
      <c r="K44" s="3"/>
    </row>
    <row r="45" spans="1:11">
      <c r="C45" s="9"/>
      <c r="D45" s="11"/>
      <c r="E45" s="13"/>
      <c r="F45" s="2"/>
      <c r="G45" s="2"/>
      <c r="H45" s="10"/>
      <c r="J45" s="9"/>
      <c r="K45" s="3"/>
    </row>
    <row r="46" spans="1:11">
      <c r="B46" t="s">
        <v>43</v>
      </c>
      <c r="C46" s="9">
        <v>98.036398467432946</v>
      </c>
      <c r="D46" s="11">
        <v>88.94</v>
      </c>
      <c r="E46" s="13">
        <f>AVERAGE(C46:D46)</f>
        <v>93.488199233716472</v>
      </c>
      <c r="F46" s="2">
        <f>STDEV(C46:D46)</f>
        <v>6.4321250406967554</v>
      </c>
      <c r="G46" s="2">
        <f>(F46/SQRT(2))</f>
        <v>4.5481992337164732</v>
      </c>
      <c r="H46" s="10"/>
      <c r="J46" s="9"/>
      <c r="K46" s="3"/>
    </row>
    <row r="47" spans="1:11">
      <c r="C47" t="s">
        <v>45</v>
      </c>
      <c r="D47" t="s">
        <v>45</v>
      </c>
      <c r="E47" s="12" t="s">
        <v>7</v>
      </c>
      <c r="K47" s="3"/>
    </row>
    <row r="48" spans="1:11">
      <c r="B48" t="s">
        <v>42</v>
      </c>
      <c r="C48">
        <v>113</v>
      </c>
      <c r="D48">
        <v>150</v>
      </c>
      <c r="E48" s="14">
        <f>SUM(C48:D48)</f>
        <v>263</v>
      </c>
      <c r="K48" s="3"/>
    </row>
    <row r="49" spans="2:11">
      <c r="E49" s="14"/>
      <c r="K49" s="3"/>
    </row>
    <row r="50" spans="2:11">
      <c r="B50" t="s">
        <v>43</v>
      </c>
      <c r="C50">
        <v>164</v>
      </c>
      <c r="D50">
        <v>136</v>
      </c>
      <c r="E50" s="14">
        <f>SUM(C50:D50)</f>
        <v>300</v>
      </c>
      <c r="K50" s="3"/>
    </row>
    <row r="51" spans="2:11">
      <c r="B51" t="s">
        <v>28</v>
      </c>
      <c r="C51" s="9"/>
      <c r="E51" s="12"/>
      <c r="K51" s="3"/>
    </row>
    <row r="52" spans="2:11">
      <c r="C52" t="s">
        <v>22</v>
      </c>
      <c r="D52" t="s">
        <v>32</v>
      </c>
      <c r="E52" s="12" t="s">
        <v>33</v>
      </c>
      <c r="F52" t="s">
        <v>9</v>
      </c>
      <c r="G52" t="s">
        <v>10</v>
      </c>
      <c r="J52" s="9"/>
      <c r="K52" s="3"/>
    </row>
    <row r="53" spans="2:11">
      <c r="B53" t="s">
        <v>42</v>
      </c>
      <c r="C53" s="9">
        <v>93.368514903973576</v>
      </c>
      <c r="D53" s="11">
        <v>93.05</v>
      </c>
      <c r="E53" s="13">
        <f>AVERAGE(C53:D53)</f>
        <v>93.209257451986787</v>
      </c>
      <c r="F53" s="2">
        <f>STDEV(C53:D53)</f>
        <v>0.22522404850869976</v>
      </c>
      <c r="G53" s="2">
        <f>(F53/SQRT(2))</f>
        <v>0.15925745198678951</v>
      </c>
      <c r="J53" s="9"/>
      <c r="K53" s="3"/>
    </row>
    <row r="54" spans="2:11">
      <c r="C54" s="9"/>
      <c r="D54" s="11"/>
      <c r="E54" s="13"/>
      <c r="F54" s="2"/>
      <c r="G54" s="2"/>
      <c r="J54" s="9"/>
      <c r="K54" s="3"/>
    </row>
    <row r="55" spans="2:11">
      <c r="B55" t="s">
        <v>43</v>
      </c>
      <c r="C55" s="9">
        <v>82.393324575487767</v>
      </c>
      <c r="D55" s="11">
        <v>72.05</v>
      </c>
      <c r="E55" s="13">
        <f>AVERAGE(C55:D55)</f>
        <v>77.221662287743882</v>
      </c>
      <c r="F55" s="2">
        <f>STDEV(C55:D55)</f>
        <v>7.3138349473408706</v>
      </c>
      <c r="G55" s="2">
        <f>(F55/SQRT(2))</f>
        <v>5.1716622877438851</v>
      </c>
      <c r="J55" s="9"/>
      <c r="K55" s="3"/>
    </row>
    <row r="56" spans="2:11">
      <c r="C56" s="9" t="s">
        <v>45</v>
      </c>
      <c r="D56" t="s">
        <v>45</v>
      </c>
      <c r="E56" s="12" t="s">
        <v>7</v>
      </c>
    </row>
    <row r="57" spans="2:11">
      <c r="B57" t="s">
        <v>42</v>
      </c>
      <c r="C57" s="1">
        <v>118</v>
      </c>
      <c r="D57">
        <v>158</v>
      </c>
      <c r="E57" s="14">
        <f>SUM(C57:D57)</f>
        <v>276</v>
      </c>
    </row>
    <row r="58" spans="2:11">
      <c r="C58" s="1"/>
      <c r="E58" s="14"/>
    </row>
    <row r="59" spans="2:11">
      <c r="B59" t="s">
        <v>43</v>
      </c>
      <c r="C59" s="1">
        <v>195</v>
      </c>
      <c r="D59">
        <v>169</v>
      </c>
      <c r="E59" s="14">
        <f>SUM(C59:D59)</f>
        <v>364</v>
      </c>
    </row>
    <row r="60" spans="2:11">
      <c r="C60" s="9"/>
    </row>
    <row r="61" spans="2:11">
      <c r="C61" s="9"/>
    </row>
    <row r="62" spans="2:11">
      <c r="C62" s="9"/>
    </row>
    <row r="63" spans="2:11">
      <c r="C63" s="9"/>
      <c r="J63" s="9"/>
      <c r="K63" s="3"/>
    </row>
    <row r="64" spans="2:11">
      <c r="C64" s="9"/>
      <c r="J64" s="9"/>
      <c r="K64" s="3"/>
    </row>
    <row r="65" spans="3:11">
      <c r="C65" s="9"/>
      <c r="J65" s="9" t="s">
        <v>27</v>
      </c>
      <c r="K65" s="3"/>
    </row>
    <row r="66" spans="3:11">
      <c r="J66" s="9" t="s">
        <v>47</v>
      </c>
      <c r="K66" s="3" t="s">
        <v>48</v>
      </c>
    </row>
    <row r="67" spans="3:11">
      <c r="I67" t="s">
        <v>42</v>
      </c>
      <c r="J67" s="9">
        <v>97.850574712643692</v>
      </c>
      <c r="K67" s="9">
        <v>2.1494252873563084</v>
      </c>
    </row>
    <row r="68" spans="3:11">
      <c r="I68" t="s">
        <v>43</v>
      </c>
      <c r="J68" s="9">
        <v>93.488199233716472</v>
      </c>
      <c r="K68" s="9">
        <v>6.5118007662835282</v>
      </c>
    </row>
    <row r="70" spans="3:11">
      <c r="J70" s="9"/>
      <c r="K70" s="9"/>
    </row>
    <row r="71" spans="3:11">
      <c r="J71" s="9"/>
      <c r="K71" s="9"/>
    </row>
    <row r="72" spans="3:11">
      <c r="J72" s="9"/>
      <c r="K72" s="9"/>
    </row>
    <row r="73" spans="3:11">
      <c r="J73" s="9"/>
      <c r="K73" s="9"/>
    </row>
    <row r="74" spans="3:11">
      <c r="J74" s="9" t="s">
        <v>28</v>
      </c>
      <c r="K74" s="9"/>
    </row>
    <row r="75" spans="3:11">
      <c r="J75" s="9" t="s">
        <v>49</v>
      </c>
      <c r="K75" s="9" t="s">
        <v>50</v>
      </c>
    </row>
    <row r="76" spans="3:11">
      <c r="I76" t="s">
        <v>42</v>
      </c>
      <c r="J76" s="9">
        <v>93.209257451986787</v>
      </c>
      <c r="K76" s="9">
        <v>6.7907425480132133</v>
      </c>
    </row>
    <row r="77" spans="3:11">
      <c r="I77" t="s">
        <v>43</v>
      </c>
      <c r="J77" s="9">
        <v>77.221662287743882</v>
      </c>
      <c r="K77" s="9">
        <v>22.778337712256118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M691</vt:lpstr>
      <vt:lpstr>M700</vt:lpstr>
      <vt:lpstr>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Yamagata</cp:lastModifiedBy>
  <dcterms:created xsi:type="dcterms:W3CDTF">2022-07-08T09:29:37Z</dcterms:created>
  <dcterms:modified xsi:type="dcterms:W3CDTF">2023-03-16T11:36:24Z</dcterms:modified>
</cp:coreProperties>
</file>