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D2/Ogiwara_1A_GFP_scientificREports/eLIfe2023_2nd_submit/Source_data_files/"/>
    </mc:Choice>
  </mc:AlternateContent>
  <xr:revisionPtr revIDLastSave="0" documentId="13_ncr:1_{297E6324-FBB2-C64F-B795-CF5C8C1D5383}" xr6:coauthVersionLast="36" xr6:coauthVersionMax="36" xr10:uidLastSave="{00000000-0000-0000-0000-000000000000}"/>
  <bookViews>
    <workbookView xWindow="9680" yWindow="460" windowWidth="38640" windowHeight="26260" activeTab="3" xr2:uid="{8BC19F9B-736F-E048-8477-E7CDC3F63532}"/>
  </bookViews>
  <sheets>
    <sheet name="6R_GFP_PV_SST" sheetId="2" r:id="rId1"/>
    <sheet name="3R_GFP_PV_SST" sheetId="3" r:id="rId2"/>
    <sheet name="2R_GFP_PV_SST" sheetId="5" r:id="rId3"/>
    <sheet name="SUM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7" i="4" l="1"/>
  <c r="AS20" i="4" l="1"/>
  <c r="AT20" i="4"/>
  <c r="AD28" i="4"/>
  <c r="AC11" i="4"/>
  <c r="Z27" i="4"/>
  <c r="AH20" i="4"/>
  <c r="Z28" i="4"/>
  <c r="V10" i="4"/>
  <c r="V11" i="4"/>
  <c r="V9" i="4"/>
  <c r="V18" i="4"/>
  <c r="U18" i="4"/>
  <c r="T18" i="4"/>
  <c r="Z19" i="4"/>
  <c r="Z20" i="4" s="1"/>
  <c r="V19" i="4"/>
  <c r="U19" i="4"/>
  <c r="T19" i="4"/>
  <c r="S19" i="4"/>
  <c r="S20" i="4" s="1"/>
  <c r="V20" i="4"/>
  <c r="U20" i="4"/>
  <c r="T20" i="4"/>
  <c r="L19" i="4"/>
  <c r="L20" i="4" s="1"/>
  <c r="N19" i="4"/>
  <c r="N20" i="4" s="1"/>
  <c r="M19" i="4"/>
  <c r="K19" i="4"/>
  <c r="K20" i="4" s="1"/>
  <c r="M20" i="4"/>
  <c r="N18" i="4"/>
  <c r="F20" i="4"/>
  <c r="D31" i="4"/>
  <c r="N11" i="4"/>
  <c r="C29" i="4"/>
  <c r="S9" i="4"/>
  <c r="C27" i="4"/>
  <c r="K44" i="4"/>
  <c r="P58" i="4" l="1"/>
  <c r="O58" i="4"/>
  <c r="N58" i="4"/>
  <c r="M58" i="4"/>
  <c r="L58" i="4"/>
  <c r="K58" i="4"/>
  <c r="K57" i="4"/>
  <c r="P50" i="4"/>
  <c r="O50" i="4"/>
  <c r="N50" i="4"/>
  <c r="L50" i="4"/>
  <c r="M50" i="4"/>
  <c r="K50" i="4"/>
  <c r="K48" i="4"/>
  <c r="K51" i="4"/>
  <c r="L49" i="4"/>
  <c r="K49" i="4"/>
  <c r="D51" i="5"/>
  <c r="D43" i="5"/>
  <c r="D35" i="5"/>
  <c r="E84" i="5"/>
  <c r="AE33" i="4" l="1"/>
  <c r="AD33" i="4"/>
  <c r="AE32" i="4"/>
  <c r="AD32" i="4"/>
  <c r="AE31" i="4"/>
  <c r="AD31" i="4"/>
  <c r="AE29" i="4"/>
  <c r="AD29" i="4"/>
  <c r="AE28" i="4"/>
  <c r="AE27" i="4"/>
  <c r="AC9" i="4"/>
  <c r="AA33" i="4"/>
  <c r="Z33" i="4"/>
  <c r="AA32" i="4"/>
  <c r="Z32" i="4"/>
  <c r="AA31" i="4"/>
  <c r="Z31" i="4"/>
  <c r="AA29" i="4"/>
  <c r="Z29" i="4"/>
  <c r="AA27" i="4"/>
  <c r="AA28" i="4"/>
  <c r="P68" i="5"/>
  <c r="T74" i="5"/>
  <c r="S74" i="5"/>
  <c r="P74" i="5"/>
  <c r="Q74" i="5" s="1"/>
  <c r="T73" i="5"/>
  <c r="S73" i="5"/>
  <c r="P73" i="5"/>
  <c r="Q73" i="5" s="1"/>
  <c r="T72" i="5"/>
  <c r="S72" i="5"/>
  <c r="P72" i="5"/>
  <c r="Q72" i="5" s="1"/>
  <c r="T70" i="5"/>
  <c r="S70" i="5"/>
  <c r="P70" i="5"/>
  <c r="Q70" i="5" s="1"/>
  <c r="T69" i="5"/>
  <c r="S69" i="5"/>
  <c r="P69" i="5"/>
  <c r="Q69" i="5" s="1"/>
  <c r="T68" i="5"/>
  <c r="S68" i="5"/>
  <c r="Q68" i="5"/>
  <c r="F31" i="4"/>
  <c r="F28" i="4"/>
  <c r="F29" i="4"/>
  <c r="E69" i="5"/>
  <c r="D69" i="5"/>
  <c r="E86" i="5"/>
  <c r="F86" i="5"/>
  <c r="G86" i="5"/>
  <c r="H86" i="5"/>
  <c r="I86" i="5"/>
  <c r="J86" i="5"/>
  <c r="E85" i="5"/>
  <c r="F85" i="5"/>
  <c r="G85" i="5"/>
  <c r="H85" i="5"/>
  <c r="I85" i="5"/>
  <c r="J85" i="5"/>
  <c r="F84" i="5"/>
  <c r="G84" i="5"/>
  <c r="H84" i="5"/>
  <c r="I84" i="5"/>
  <c r="J84" i="5"/>
  <c r="E82" i="5"/>
  <c r="F82" i="5"/>
  <c r="G82" i="5"/>
  <c r="H82" i="5"/>
  <c r="I82" i="5"/>
  <c r="J82" i="5"/>
  <c r="E81" i="5"/>
  <c r="F81" i="5"/>
  <c r="G81" i="5"/>
  <c r="H81" i="5"/>
  <c r="I81" i="5"/>
  <c r="J81" i="5"/>
  <c r="E80" i="5"/>
  <c r="F80" i="5"/>
  <c r="G80" i="5"/>
  <c r="H80" i="5"/>
  <c r="I80" i="5"/>
  <c r="J80" i="5"/>
  <c r="I5" i="5"/>
  <c r="D5" i="5"/>
  <c r="H5" i="5"/>
  <c r="G5" i="5"/>
  <c r="F5" i="5"/>
  <c r="E5" i="5"/>
  <c r="F70" i="5"/>
  <c r="F74" i="5"/>
  <c r="G74" i="5"/>
  <c r="D68" i="5"/>
  <c r="E70" i="5"/>
  <c r="D70" i="5"/>
  <c r="G70" i="5" s="1"/>
  <c r="F69" i="5"/>
  <c r="G69" i="5"/>
  <c r="F68" i="5"/>
  <c r="E68" i="5"/>
  <c r="G68" i="5"/>
  <c r="L23" i="5"/>
  <c r="N22" i="5"/>
  <c r="M22" i="5"/>
  <c r="L22" i="5"/>
  <c r="K22" i="5"/>
  <c r="K23" i="5" s="1"/>
  <c r="S21" i="5"/>
  <c r="Q21" i="5"/>
  <c r="P21" i="5"/>
  <c r="N21" i="5"/>
  <c r="N23" i="5" s="1"/>
  <c r="M21" i="5"/>
  <c r="M23" i="5" s="1"/>
  <c r="L21" i="5"/>
  <c r="K21" i="5"/>
  <c r="L15" i="5"/>
  <c r="N14" i="5"/>
  <c r="M14" i="5"/>
  <c r="L14" i="5"/>
  <c r="K14" i="5"/>
  <c r="K15" i="5" s="1"/>
  <c r="S13" i="5"/>
  <c r="Q13" i="5"/>
  <c r="P13" i="5"/>
  <c r="N13" i="5"/>
  <c r="N15" i="5" s="1"/>
  <c r="M13" i="5"/>
  <c r="M15" i="5" s="1"/>
  <c r="L13" i="5"/>
  <c r="K13" i="5"/>
  <c r="N6" i="5"/>
  <c r="M6" i="5"/>
  <c r="L6" i="5"/>
  <c r="K6" i="5"/>
  <c r="K7" i="5" s="1"/>
  <c r="S5" i="5"/>
  <c r="Q5" i="5"/>
  <c r="P5" i="5"/>
  <c r="N5" i="5"/>
  <c r="N7" i="5" s="1"/>
  <c r="M5" i="5"/>
  <c r="M7" i="5" s="1"/>
  <c r="L5" i="5"/>
  <c r="L7" i="5" s="1"/>
  <c r="K5" i="5"/>
  <c r="D21" i="5"/>
  <c r="D56" i="5"/>
  <c r="N2" i="5"/>
  <c r="N10" i="5"/>
  <c r="P59" i="4" l="1"/>
  <c r="O59" i="4"/>
  <c r="N59" i="4"/>
  <c r="M59" i="4"/>
  <c r="L59" i="4"/>
  <c r="K59" i="4"/>
  <c r="P57" i="4"/>
  <c r="O57" i="4"/>
  <c r="N57" i="4"/>
  <c r="M57" i="4"/>
  <c r="L57" i="4"/>
  <c r="P56" i="4"/>
  <c r="O56" i="4"/>
  <c r="N56" i="4"/>
  <c r="M56" i="4"/>
  <c r="L56" i="4"/>
  <c r="K56" i="4"/>
  <c r="P49" i="4"/>
  <c r="O49" i="4"/>
  <c r="N49" i="4"/>
  <c r="M49" i="4"/>
  <c r="P48" i="4"/>
  <c r="O48" i="4"/>
  <c r="P51" i="4"/>
  <c r="N48" i="4"/>
  <c r="N51" i="4" s="1"/>
  <c r="M48" i="4"/>
  <c r="L48" i="4"/>
  <c r="O51" i="4"/>
  <c r="L51" i="4"/>
  <c r="M51" i="4" l="1"/>
  <c r="P44" i="4"/>
  <c r="O44" i="4"/>
  <c r="N44" i="4"/>
  <c r="M44" i="4"/>
  <c r="L44" i="4"/>
  <c r="I21" i="3"/>
  <c r="I13" i="3"/>
  <c r="I35" i="3"/>
  <c r="I51" i="3"/>
  <c r="I43" i="3"/>
  <c r="C84" i="2"/>
  <c r="D84" i="2"/>
  <c r="E84" i="2"/>
  <c r="F84" i="2"/>
  <c r="G84" i="2"/>
  <c r="H84" i="2"/>
  <c r="I84" i="2"/>
  <c r="C86" i="2"/>
  <c r="D86" i="2"/>
  <c r="E86" i="2"/>
  <c r="F86" i="2"/>
  <c r="G86" i="2"/>
  <c r="H86" i="2"/>
  <c r="I86" i="2"/>
  <c r="D85" i="2"/>
  <c r="C85" i="2"/>
  <c r="E85" i="2"/>
  <c r="F85" i="2"/>
  <c r="G85" i="2"/>
  <c r="H85" i="2"/>
  <c r="I85" i="2"/>
  <c r="D56" i="2"/>
  <c r="P40" i="5" l="1"/>
  <c r="L32" i="5"/>
  <c r="M48" i="5"/>
  <c r="L48" i="5"/>
  <c r="N32" i="3"/>
  <c r="N51" i="3"/>
  <c r="N49" i="3"/>
  <c r="N48" i="3"/>
  <c r="N40" i="5"/>
  <c r="S56" i="5"/>
  <c r="Q56" i="5"/>
  <c r="P56" i="5"/>
  <c r="M56" i="5"/>
  <c r="L56" i="5"/>
  <c r="K56" i="5"/>
  <c r="S50" i="5"/>
  <c r="S51" i="5" s="1"/>
  <c r="Q50" i="5"/>
  <c r="Q51" i="5" s="1"/>
  <c r="P50" i="5"/>
  <c r="P51" i="5" s="1"/>
  <c r="M50" i="5"/>
  <c r="L50" i="5"/>
  <c r="K50" i="5"/>
  <c r="S49" i="5"/>
  <c r="Q49" i="5"/>
  <c r="P49" i="5"/>
  <c r="M49" i="5"/>
  <c r="L49" i="5"/>
  <c r="K49" i="5"/>
  <c r="S48" i="5"/>
  <c r="Q48" i="5"/>
  <c r="P48" i="5"/>
  <c r="N48" i="5"/>
  <c r="K48" i="5"/>
  <c r="S42" i="5"/>
  <c r="S43" i="5" s="1"/>
  <c r="Q42" i="5"/>
  <c r="Q43" i="5" s="1"/>
  <c r="P42" i="5"/>
  <c r="P43" i="5" s="1"/>
  <c r="M42" i="5"/>
  <c r="L42" i="5"/>
  <c r="K42" i="5"/>
  <c r="S41" i="5"/>
  <c r="Q41" i="5"/>
  <c r="P41" i="5"/>
  <c r="M41" i="5"/>
  <c r="L41" i="5"/>
  <c r="K41" i="5"/>
  <c r="S40" i="5"/>
  <c r="Q40" i="5"/>
  <c r="M40" i="5"/>
  <c r="L40" i="5"/>
  <c r="K40" i="5"/>
  <c r="S34" i="5"/>
  <c r="S35" i="5" s="1"/>
  <c r="Q34" i="5"/>
  <c r="Q35" i="5" s="1"/>
  <c r="P34" i="5"/>
  <c r="P35" i="5" s="1"/>
  <c r="M34" i="5"/>
  <c r="L34" i="5"/>
  <c r="K34" i="5"/>
  <c r="S33" i="5"/>
  <c r="Q33" i="5"/>
  <c r="P33" i="5"/>
  <c r="M33" i="5"/>
  <c r="L33" i="5"/>
  <c r="K33" i="5"/>
  <c r="S32" i="5"/>
  <c r="Q32" i="5"/>
  <c r="P32" i="5"/>
  <c r="M32" i="5"/>
  <c r="K32" i="5"/>
  <c r="S20" i="5"/>
  <c r="Q20" i="5"/>
  <c r="P20" i="5"/>
  <c r="M20" i="5"/>
  <c r="L20" i="5"/>
  <c r="K20" i="5"/>
  <c r="S19" i="5"/>
  <c r="Q19" i="5"/>
  <c r="P19" i="5"/>
  <c r="M19" i="5"/>
  <c r="L19" i="5"/>
  <c r="K19" i="5"/>
  <c r="S18" i="5"/>
  <c r="Q18" i="5"/>
  <c r="P18" i="5"/>
  <c r="M18" i="5"/>
  <c r="L18" i="5"/>
  <c r="K18" i="5"/>
  <c r="S12" i="5"/>
  <c r="Q12" i="5"/>
  <c r="P12" i="5"/>
  <c r="M12" i="5"/>
  <c r="L12" i="5"/>
  <c r="K12" i="5"/>
  <c r="N12" i="5" s="1"/>
  <c r="S11" i="5"/>
  <c r="Q11" i="5"/>
  <c r="P11" i="5"/>
  <c r="M11" i="5"/>
  <c r="L11" i="5"/>
  <c r="K11" i="5"/>
  <c r="S10" i="5"/>
  <c r="Q10" i="5"/>
  <c r="P10" i="5"/>
  <c r="M10" i="5"/>
  <c r="L10" i="5"/>
  <c r="K10" i="5"/>
  <c r="Q4" i="5"/>
  <c r="I51" i="5"/>
  <c r="I43" i="5"/>
  <c r="I35" i="5"/>
  <c r="I21" i="5"/>
  <c r="I13" i="5"/>
  <c r="I58" i="5"/>
  <c r="H58" i="5"/>
  <c r="G58" i="5"/>
  <c r="F58" i="5"/>
  <c r="E58" i="5"/>
  <c r="D58" i="5"/>
  <c r="I57" i="5"/>
  <c r="H57" i="5"/>
  <c r="G57" i="5"/>
  <c r="F57" i="5"/>
  <c r="E57" i="5"/>
  <c r="D57" i="5"/>
  <c r="I56" i="5"/>
  <c r="H56" i="5"/>
  <c r="G56" i="5"/>
  <c r="F56" i="5"/>
  <c r="E56" i="5"/>
  <c r="H51" i="5"/>
  <c r="G51" i="5"/>
  <c r="F51" i="5"/>
  <c r="E51" i="5"/>
  <c r="H43" i="5"/>
  <c r="G43" i="5"/>
  <c r="F43" i="5"/>
  <c r="E43" i="5"/>
  <c r="H35" i="5"/>
  <c r="G35" i="5"/>
  <c r="F35" i="5"/>
  <c r="E35" i="5"/>
  <c r="H21" i="5"/>
  <c r="G21" i="5"/>
  <c r="F21" i="5"/>
  <c r="E21" i="5"/>
  <c r="H13" i="5"/>
  <c r="G13" i="5"/>
  <c r="F13" i="5"/>
  <c r="E13" i="5"/>
  <c r="D13" i="5"/>
  <c r="L52" i="5" l="1"/>
  <c r="L51" i="5"/>
  <c r="L53" i="5" s="1"/>
  <c r="M53" i="5"/>
  <c r="M52" i="5"/>
  <c r="M51" i="5"/>
  <c r="N50" i="5"/>
  <c r="K51" i="5"/>
  <c r="D74" i="5" s="1"/>
  <c r="K52" i="5"/>
  <c r="K53" i="5" s="1"/>
  <c r="F59" i="5"/>
  <c r="M43" i="5"/>
  <c r="F73" i="5" s="1"/>
  <c r="M45" i="5"/>
  <c r="M44" i="5"/>
  <c r="N42" i="5"/>
  <c r="K43" i="5"/>
  <c r="D73" i="5" s="1"/>
  <c r="K44" i="5"/>
  <c r="K45" i="5" s="1"/>
  <c r="L43" i="5"/>
  <c r="E73" i="5" s="1"/>
  <c r="L44" i="5"/>
  <c r="M58" i="5"/>
  <c r="S58" i="5"/>
  <c r="S59" i="5" s="1"/>
  <c r="Q58" i="5"/>
  <c r="Q59" i="5" s="1"/>
  <c r="P58" i="5"/>
  <c r="P59" i="5" s="1"/>
  <c r="M60" i="5"/>
  <c r="M59" i="5"/>
  <c r="L36" i="5"/>
  <c r="L35" i="5"/>
  <c r="E72" i="5" s="1"/>
  <c r="M35" i="5"/>
  <c r="F72" i="5" s="1"/>
  <c r="M37" i="5"/>
  <c r="M36" i="5"/>
  <c r="K58" i="5"/>
  <c r="L58" i="5"/>
  <c r="N34" i="5"/>
  <c r="K36" i="5"/>
  <c r="K37" i="5" s="1"/>
  <c r="K35" i="5"/>
  <c r="D72" i="5" s="1"/>
  <c r="N20" i="5"/>
  <c r="N49" i="5"/>
  <c r="N41" i="5"/>
  <c r="I59" i="5"/>
  <c r="H59" i="5"/>
  <c r="Q57" i="5"/>
  <c r="M57" i="5"/>
  <c r="S57" i="5"/>
  <c r="P57" i="5"/>
  <c r="E59" i="5"/>
  <c r="N33" i="5"/>
  <c r="K57" i="5"/>
  <c r="L57" i="5"/>
  <c r="D59" i="5"/>
  <c r="N19" i="5"/>
  <c r="N11" i="5"/>
  <c r="N56" i="5"/>
  <c r="N32" i="5"/>
  <c r="N18" i="5"/>
  <c r="G59" i="5"/>
  <c r="N52" i="5" l="1"/>
  <c r="N51" i="5"/>
  <c r="N53" i="5" s="1"/>
  <c r="N44" i="5"/>
  <c r="N43" i="5"/>
  <c r="N45" i="5" s="1"/>
  <c r="L45" i="5"/>
  <c r="G73" i="5"/>
  <c r="L37" i="5"/>
  <c r="N35" i="5"/>
  <c r="N36" i="5"/>
  <c r="N37" i="5"/>
  <c r="L60" i="5"/>
  <c r="L59" i="5"/>
  <c r="E74" i="5" s="1"/>
  <c r="G72" i="5"/>
  <c r="N58" i="5"/>
  <c r="K59" i="5"/>
  <c r="K60" i="5"/>
  <c r="K61" i="5" s="1"/>
  <c r="M61" i="5"/>
  <c r="N57" i="5"/>
  <c r="S4" i="5"/>
  <c r="P4" i="5"/>
  <c r="M4" i="5"/>
  <c r="L4" i="5"/>
  <c r="K4" i="5"/>
  <c r="S3" i="5"/>
  <c r="Q3" i="5"/>
  <c r="P3" i="5"/>
  <c r="M3" i="5"/>
  <c r="L3" i="5"/>
  <c r="K3" i="5"/>
  <c r="S2" i="5"/>
  <c r="Q2" i="5"/>
  <c r="P2" i="5"/>
  <c r="M2" i="5"/>
  <c r="L2" i="5"/>
  <c r="K2" i="5"/>
  <c r="I5" i="3"/>
  <c r="N59" i="5" l="1"/>
  <c r="N60" i="5"/>
  <c r="N61" i="5"/>
  <c r="L61" i="5"/>
  <c r="N3" i="5"/>
  <c r="N4" i="5"/>
  <c r="S68" i="3"/>
  <c r="Q5" i="3"/>
  <c r="Q12" i="3"/>
  <c r="P12" i="3"/>
  <c r="P20" i="3"/>
  <c r="S20" i="3"/>
  <c r="Q20" i="3"/>
  <c r="S12" i="3"/>
  <c r="Q4" i="3"/>
  <c r="P4" i="3"/>
  <c r="S4" i="3"/>
  <c r="K12" i="3"/>
  <c r="D69" i="3"/>
  <c r="D70" i="3"/>
  <c r="M20" i="3"/>
  <c r="L20" i="3"/>
  <c r="K20" i="3"/>
  <c r="N20" i="3" s="1"/>
  <c r="M12" i="3"/>
  <c r="L12" i="3"/>
  <c r="N12" i="3"/>
  <c r="L4" i="3"/>
  <c r="M4" i="3"/>
  <c r="K4" i="3"/>
  <c r="N4" i="3"/>
  <c r="K2" i="3"/>
  <c r="N2" i="3"/>
  <c r="AQ19" i="4" l="1"/>
  <c r="AQ20" i="4" s="1"/>
  <c r="AP19" i="4"/>
  <c r="AP20" i="4" s="1"/>
  <c r="AQ18" i="4"/>
  <c r="AP18" i="4"/>
  <c r="AT19" i="4"/>
  <c r="AS19" i="4"/>
  <c r="AT18" i="4"/>
  <c r="AS18" i="4"/>
  <c r="AT10" i="4"/>
  <c r="AT11" i="4" s="1"/>
  <c r="AS10" i="4"/>
  <c r="AS11" i="4" s="1"/>
  <c r="AT9" i="4"/>
  <c r="AS9" i="4"/>
  <c r="AQ10" i="4"/>
  <c r="AQ11" i="4" s="1"/>
  <c r="AP10" i="4"/>
  <c r="AP11" i="4" s="1"/>
  <c r="AQ9" i="4"/>
  <c r="AP9" i="4"/>
  <c r="AA19" i="4"/>
  <c r="AA20" i="4" s="1"/>
  <c r="AA18" i="4"/>
  <c r="Z18" i="4"/>
  <c r="AD19" i="4"/>
  <c r="AD20" i="4" s="1"/>
  <c r="AC19" i="4"/>
  <c r="AC20" i="4" s="1"/>
  <c r="AD18" i="4"/>
  <c r="AC18" i="4"/>
  <c r="AI19" i="4"/>
  <c r="AI20" i="4" s="1"/>
  <c r="AH19" i="4"/>
  <c r="AI18" i="4"/>
  <c r="AH18" i="4"/>
  <c r="AL19" i="4"/>
  <c r="AL20" i="4" s="1"/>
  <c r="AK19" i="4"/>
  <c r="AK20" i="4" s="1"/>
  <c r="AL18" i="4"/>
  <c r="AK18" i="4"/>
  <c r="AL10" i="4"/>
  <c r="AL11" i="4" s="1"/>
  <c r="AK10" i="4"/>
  <c r="AK11" i="4" s="1"/>
  <c r="AL9" i="4"/>
  <c r="AK9" i="4"/>
  <c r="AI10" i="4"/>
  <c r="AI11" i="4" s="1"/>
  <c r="AH10" i="4"/>
  <c r="AH11" i="4" s="1"/>
  <c r="AI9" i="4"/>
  <c r="AH9" i="4"/>
  <c r="AD10" i="4"/>
  <c r="AD11" i="4" s="1"/>
  <c r="AC10" i="4"/>
  <c r="AD9" i="4"/>
  <c r="AA10" i="4"/>
  <c r="AA11" i="4" s="1"/>
  <c r="AA9" i="4"/>
  <c r="Z9" i="4"/>
  <c r="Z10" i="4"/>
  <c r="Z11" i="4" s="1"/>
  <c r="S74" i="3"/>
  <c r="S73" i="3"/>
  <c r="S72" i="3"/>
  <c r="T72" i="3" s="1"/>
  <c r="P74" i="3"/>
  <c r="P73" i="3"/>
  <c r="P72" i="3"/>
  <c r="Q72" i="3"/>
  <c r="L32" i="3"/>
  <c r="L35" i="3"/>
  <c r="L2" i="3"/>
  <c r="L13" i="3"/>
  <c r="T74" i="3"/>
  <c r="Q74" i="3"/>
  <c r="T73" i="3"/>
  <c r="Q73" i="3"/>
  <c r="C9" i="4"/>
  <c r="F19" i="4"/>
  <c r="E19" i="4"/>
  <c r="E20" i="4" s="1"/>
  <c r="D19" i="4"/>
  <c r="D20" i="4" s="1"/>
  <c r="C19" i="4"/>
  <c r="C20" i="4" s="1"/>
  <c r="U10" i="4"/>
  <c r="U11" i="4" s="1"/>
  <c r="T10" i="4"/>
  <c r="T11" i="4" s="1"/>
  <c r="S10" i="4"/>
  <c r="S11" i="4" s="1"/>
  <c r="N10" i="4"/>
  <c r="M10" i="4"/>
  <c r="M11" i="4" s="1"/>
  <c r="L10" i="4"/>
  <c r="L11" i="4" s="1"/>
  <c r="K10" i="4"/>
  <c r="K11" i="4" s="1"/>
  <c r="F10" i="4"/>
  <c r="F11" i="4" s="1"/>
  <c r="E10" i="4"/>
  <c r="E11" i="4" s="1"/>
  <c r="D10" i="4"/>
  <c r="D11" i="4" s="1"/>
  <c r="C10" i="4"/>
  <c r="C11" i="4" s="1"/>
  <c r="F33" i="4" l="1"/>
  <c r="E33" i="4"/>
  <c r="D33" i="4"/>
  <c r="S18" i="4"/>
  <c r="C33" i="4" s="1"/>
  <c r="F32" i="4"/>
  <c r="M18" i="4"/>
  <c r="E32" i="4" s="1"/>
  <c r="L18" i="4"/>
  <c r="D32" i="4" s="1"/>
  <c r="K18" i="4"/>
  <c r="C32" i="4" s="1"/>
  <c r="F18" i="4"/>
  <c r="E18" i="4"/>
  <c r="E31" i="4" s="1"/>
  <c r="D18" i="4"/>
  <c r="C18" i="4"/>
  <c r="C31" i="4" s="1"/>
  <c r="U9" i="4"/>
  <c r="E29" i="4" s="1"/>
  <c r="T9" i="4"/>
  <c r="D29" i="4" s="1"/>
  <c r="N9" i="4"/>
  <c r="M9" i="4"/>
  <c r="E28" i="4" s="1"/>
  <c r="L9" i="4"/>
  <c r="D28" i="4" s="1"/>
  <c r="K9" i="4"/>
  <c r="C28" i="4" s="1"/>
  <c r="F9" i="4"/>
  <c r="F27" i="4" s="1"/>
  <c r="E9" i="4"/>
  <c r="E27" i="4" s="1"/>
  <c r="D9" i="4"/>
  <c r="D27" i="4" s="1"/>
  <c r="F74" i="3"/>
  <c r="E74" i="3"/>
  <c r="D74" i="3"/>
  <c r="G74" i="3" s="1"/>
  <c r="F73" i="3"/>
  <c r="E73" i="3"/>
  <c r="D73" i="3"/>
  <c r="G73" i="3" s="1"/>
  <c r="F72" i="3"/>
  <c r="E72" i="3"/>
  <c r="D72" i="3"/>
  <c r="E69" i="3"/>
  <c r="N56" i="3"/>
  <c r="K32" i="3"/>
  <c r="N33" i="3"/>
  <c r="N58" i="3"/>
  <c r="M58" i="3"/>
  <c r="M59" i="3"/>
  <c r="N59" i="3"/>
  <c r="N57" i="3"/>
  <c r="N50" i="3"/>
  <c r="N43" i="3"/>
  <c r="N42" i="3"/>
  <c r="N41" i="3"/>
  <c r="N40" i="3"/>
  <c r="N35" i="3"/>
  <c r="N34" i="3"/>
  <c r="D58" i="3"/>
  <c r="S34" i="3"/>
  <c r="Q34" i="3"/>
  <c r="P34" i="3"/>
  <c r="M34" i="3"/>
  <c r="L34" i="3"/>
  <c r="K34" i="3"/>
  <c r="S42" i="3"/>
  <c r="Q42" i="3"/>
  <c r="P42" i="3"/>
  <c r="M42" i="3"/>
  <c r="L42" i="3"/>
  <c r="K42" i="3"/>
  <c r="S50" i="3"/>
  <c r="Q50" i="3"/>
  <c r="P50" i="3"/>
  <c r="M50" i="3"/>
  <c r="L50" i="3"/>
  <c r="K50" i="3"/>
  <c r="L58" i="3"/>
  <c r="S58" i="3"/>
  <c r="Q58" i="3"/>
  <c r="P58" i="3"/>
  <c r="K58" i="3"/>
  <c r="G72" i="3" l="1"/>
  <c r="K59" i="3"/>
  <c r="K35" i="3"/>
  <c r="K51" i="3"/>
  <c r="S51" i="3"/>
  <c r="Q51" i="3"/>
  <c r="P51" i="3"/>
  <c r="M51" i="3"/>
  <c r="L51" i="3"/>
  <c r="S43" i="3"/>
  <c r="Q43" i="3"/>
  <c r="P43" i="3"/>
  <c r="M43" i="3"/>
  <c r="L43" i="3"/>
  <c r="K43" i="3"/>
  <c r="S35" i="3"/>
  <c r="Q35" i="3"/>
  <c r="P35" i="3"/>
  <c r="M35" i="3"/>
  <c r="S21" i="3"/>
  <c r="Q21" i="3"/>
  <c r="S70" i="3" s="1"/>
  <c r="T70" i="3" s="1"/>
  <c r="P21" i="3"/>
  <c r="P70" i="3" s="1"/>
  <c r="Q70" i="3" s="1"/>
  <c r="N21" i="3"/>
  <c r="M21" i="3"/>
  <c r="F70" i="3" s="1"/>
  <c r="L21" i="3"/>
  <c r="E70" i="3" s="1"/>
  <c r="K21" i="3"/>
  <c r="S13" i="3"/>
  <c r="Q13" i="3"/>
  <c r="S69" i="3" s="1"/>
  <c r="T69" i="3" s="1"/>
  <c r="P13" i="3"/>
  <c r="P69" i="3" s="1"/>
  <c r="Q69" i="3" s="1"/>
  <c r="N13" i="3"/>
  <c r="M13" i="3"/>
  <c r="F69" i="3" s="1"/>
  <c r="K13" i="3"/>
  <c r="G69" i="3" s="1"/>
  <c r="S5" i="3"/>
  <c r="T68" i="3"/>
  <c r="P5" i="3"/>
  <c r="P68" i="3" s="1"/>
  <c r="Q68" i="3" s="1"/>
  <c r="N5" i="3"/>
  <c r="M5" i="3"/>
  <c r="F68" i="3" s="1"/>
  <c r="L5" i="3"/>
  <c r="E68" i="3" s="1"/>
  <c r="K5" i="3"/>
  <c r="D68" i="3" s="1"/>
  <c r="L3" i="3"/>
  <c r="S57" i="3"/>
  <c r="Q57" i="3"/>
  <c r="P57" i="3"/>
  <c r="M57" i="3"/>
  <c r="L57" i="3"/>
  <c r="K57" i="3"/>
  <c r="S56" i="3"/>
  <c r="S59" i="3" s="1"/>
  <c r="Q56" i="3"/>
  <c r="Q59" i="3" s="1"/>
  <c r="P56" i="3"/>
  <c r="P59" i="3" s="1"/>
  <c r="M56" i="3"/>
  <c r="L56" i="3"/>
  <c r="L59" i="3" s="1"/>
  <c r="K56" i="3"/>
  <c r="D57" i="3"/>
  <c r="D56" i="3"/>
  <c r="I58" i="3"/>
  <c r="H58" i="3"/>
  <c r="G58" i="3"/>
  <c r="F58" i="3"/>
  <c r="E58" i="3"/>
  <c r="I57" i="3"/>
  <c r="H57" i="3"/>
  <c r="G57" i="3"/>
  <c r="G59" i="3" s="1"/>
  <c r="F57" i="3"/>
  <c r="E57" i="3"/>
  <c r="I56" i="3"/>
  <c r="H56" i="3"/>
  <c r="H59" i="3" s="1"/>
  <c r="G56" i="3"/>
  <c r="F56" i="3"/>
  <c r="E56" i="3"/>
  <c r="D59" i="3"/>
  <c r="H5" i="3"/>
  <c r="G5" i="3"/>
  <c r="F5" i="3"/>
  <c r="E5" i="3"/>
  <c r="D5" i="3"/>
  <c r="H13" i="3"/>
  <c r="G13" i="3"/>
  <c r="F13" i="3"/>
  <c r="E13" i="3"/>
  <c r="D13" i="3"/>
  <c r="H21" i="3"/>
  <c r="G21" i="3"/>
  <c r="F21" i="3"/>
  <c r="E21" i="3"/>
  <c r="D21" i="3"/>
  <c r="H51" i="3"/>
  <c r="G51" i="3"/>
  <c r="F51" i="3"/>
  <c r="E51" i="3"/>
  <c r="D51" i="3"/>
  <c r="H43" i="3"/>
  <c r="G43" i="3"/>
  <c r="F43" i="3"/>
  <c r="E43" i="3"/>
  <c r="D43" i="3"/>
  <c r="H35" i="3"/>
  <c r="G35" i="3"/>
  <c r="F35" i="3"/>
  <c r="E35" i="3"/>
  <c r="D35" i="3"/>
  <c r="S49" i="3"/>
  <c r="Q49" i="3"/>
  <c r="P49" i="3"/>
  <c r="M49" i="3"/>
  <c r="L49" i="3"/>
  <c r="K49" i="3"/>
  <c r="S41" i="3"/>
  <c r="Q41" i="3"/>
  <c r="P41" i="3"/>
  <c r="M41" i="3"/>
  <c r="L41" i="3"/>
  <c r="K41" i="3"/>
  <c r="S33" i="3"/>
  <c r="Q33" i="3"/>
  <c r="P33" i="3"/>
  <c r="M33" i="3"/>
  <c r="L33" i="3"/>
  <c r="K33" i="3"/>
  <c r="S11" i="3"/>
  <c r="Q11" i="3"/>
  <c r="P11" i="3"/>
  <c r="N11" i="3"/>
  <c r="M11" i="3"/>
  <c r="L11" i="3"/>
  <c r="K11" i="3"/>
  <c r="S19" i="3"/>
  <c r="Q19" i="3"/>
  <c r="P19" i="3"/>
  <c r="N19" i="3"/>
  <c r="M19" i="3"/>
  <c r="L19" i="3"/>
  <c r="K19" i="3"/>
  <c r="K3" i="3"/>
  <c r="S3" i="3"/>
  <c r="Q3" i="3"/>
  <c r="P3" i="3"/>
  <c r="M3" i="3"/>
  <c r="N3" i="3"/>
  <c r="G70" i="3" l="1"/>
  <c r="G68" i="3"/>
  <c r="I59" i="3"/>
  <c r="F59" i="3"/>
  <c r="E59" i="3"/>
  <c r="I51" i="2"/>
  <c r="H51" i="2"/>
  <c r="G51" i="2"/>
  <c r="F51" i="2"/>
  <c r="E51" i="2"/>
  <c r="D51" i="2"/>
  <c r="I43" i="2"/>
  <c r="H43" i="2"/>
  <c r="G43" i="2"/>
  <c r="F43" i="2"/>
  <c r="E43" i="2"/>
  <c r="D43" i="2"/>
  <c r="I35" i="2"/>
  <c r="H35" i="2"/>
  <c r="G35" i="2"/>
  <c r="F35" i="2"/>
  <c r="E35" i="2"/>
  <c r="D35" i="2"/>
  <c r="I21" i="2"/>
  <c r="H21" i="2"/>
  <c r="G21" i="2"/>
  <c r="F21" i="2"/>
  <c r="E21" i="2"/>
  <c r="D21" i="2"/>
  <c r="I13" i="2"/>
  <c r="H13" i="2"/>
  <c r="G13" i="2"/>
  <c r="F13" i="2"/>
  <c r="E13" i="2"/>
  <c r="D13" i="2"/>
  <c r="I5" i="2"/>
  <c r="H5" i="2"/>
  <c r="G5" i="2"/>
  <c r="F5" i="2"/>
  <c r="E5" i="2"/>
  <c r="D5" i="2"/>
  <c r="S18" i="3" l="1"/>
  <c r="Q18" i="3"/>
  <c r="P18" i="3"/>
  <c r="N18" i="3"/>
  <c r="M18" i="3"/>
  <c r="L18" i="3"/>
  <c r="K18" i="3"/>
  <c r="N10" i="3"/>
  <c r="S10" i="3"/>
  <c r="Q10" i="3"/>
  <c r="P10" i="3"/>
  <c r="M10" i="3"/>
  <c r="L10" i="3"/>
  <c r="K10" i="3"/>
  <c r="S2" i="3"/>
  <c r="Q2" i="3"/>
  <c r="P2" i="3"/>
  <c r="M2" i="3"/>
  <c r="S48" i="3"/>
  <c r="Q48" i="3"/>
  <c r="P48" i="3"/>
  <c r="M48" i="3"/>
  <c r="L48" i="3"/>
  <c r="K48" i="3"/>
  <c r="S40" i="3"/>
  <c r="Q40" i="3"/>
  <c r="P40" i="3"/>
  <c r="M40" i="3"/>
  <c r="L40" i="3"/>
  <c r="K40" i="3"/>
  <c r="Q32" i="3"/>
  <c r="P32" i="3"/>
  <c r="M32" i="3"/>
  <c r="K50" i="2" l="1"/>
  <c r="K49" i="2"/>
  <c r="K48" i="2"/>
  <c r="K42" i="2"/>
  <c r="K41" i="2"/>
  <c r="K40" i="2"/>
  <c r="K43" i="2" s="1"/>
  <c r="D73" i="2" s="1"/>
  <c r="K34" i="2"/>
  <c r="K33" i="2"/>
  <c r="K32" i="2"/>
  <c r="K20" i="2"/>
  <c r="K19" i="2"/>
  <c r="K18" i="2"/>
  <c r="K12" i="2"/>
  <c r="K11" i="2"/>
  <c r="K10" i="2"/>
  <c r="K4" i="2"/>
  <c r="K3" i="2"/>
  <c r="K2" i="2"/>
  <c r="K35" i="2"/>
  <c r="D72" i="2" s="1"/>
  <c r="K21" i="2"/>
  <c r="D70" i="2" s="1"/>
  <c r="L2" i="2"/>
  <c r="S32" i="3"/>
  <c r="K45" i="2" l="1"/>
  <c r="K22" i="2"/>
  <c r="K37" i="2"/>
  <c r="K5" i="2"/>
  <c r="D68" i="2" s="1"/>
  <c r="K6" i="2"/>
  <c r="K7" i="2" s="1"/>
  <c r="K44" i="2"/>
  <c r="K36" i="2"/>
  <c r="K13" i="2"/>
  <c r="D69" i="2" s="1"/>
  <c r="K51" i="2"/>
  <c r="D74" i="2" s="1"/>
  <c r="K14" i="2"/>
  <c r="K23" i="2"/>
  <c r="K52" i="2"/>
  <c r="S4" i="2"/>
  <c r="Q4" i="2"/>
  <c r="P4" i="2"/>
  <c r="M4" i="2"/>
  <c r="L4" i="2"/>
  <c r="N4" i="2" s="1"/>
  <c r="S12" i="2"/>
  <c r="Q12" i="2"/>
  <c r="P12" i="2"/>
  <c r="M12" i="2"/>
  <c r="L12" i="2"/>
  <c r="N12" i="2" s="1"/>
  <c r="S20" i="2"/>
  <c r="Q19" i="2"/>
  <c r="Q20" i="2"/>
  <c r="M20" i="2"/>
  <c r="L20" i="2"/>
  <c r="N20" i="2" s="1"/>
  <c r="P20" i="2"/>
  <c r="K53" i="2" l="1"/>
  <c r="K15" i="2"/>
  <c r="M34" i="2"/>
  <c r="L34" i="2"/>
  <c r="N34" i="2" s="1"/>
  <c r="S50" i="2"/>
  <c r="S49" i="2"/>
  <c r="S34" i="2"/>
  <c r="Q34" i="2"/>
  <c r="P34" i="2"/>
  <c r="S42" i="2"/>
  <c r="Q42" i="2"/>
  <c r="P42" i="2"/>
  <c r="M42" i="2"/>
  <c r="L42" i="2"/>
  <c r="N42" i="2" s="1"/>
  <c r="L50" i="2"/>
  <c r="Q50" i="2"/>
  <c r="P50" i="2"/>
  <c r="M50" i="2"/>
  <c r="I58" i="2"/>
  <c r="K58" i="2" s="1"/>
  <c r="H58" i="2"/>
  <c r="G58" i="2"/>
  <c r="F58" i="2"/>
  <c r="E58" i="2"/>
  <c r="L58" i="2" s="1"/>
  <c r="E57" i="2"/>
  <c r="D58" i="2"/>
  <c r="D57" i="2"/>
  <c r="D59" i="2" s="1"/>
  <c r="P58" i="2" l="1"/>
  <c r="M58" i="2"/>
  <c r="N58" i="2" s="1"/>
  <c r="N50" i="2"/>
  <c r="Q58" i="2"/>
  <c r="S58" i="2"/>
  <c r="Q49" i="2"/>
  <c r="S48" i="2"/>
  <c r="S51" i="2" s="1"/>
  <c r="S41" i="2"/>
  <c r="S40" i="2"/>
  <c r="S43" i="2" s="1"/>
  <c r="S33" i="2"/>
  <c r="S32" i="2"/>
  <c r="S35" i="2" s="1"/>
  <c r="P43" i="2"/>
  <c r="P73" i="2" s="1"/>
  <c r="Q73" i="2" s="1"/>
  <c r="M35" i="2"/>
  <c r="F72" i="2" s="1"/>
  <c r="L57" i="2"/>
  <c r="P49" i="2"/>
  <c r="P51" i="2" s="1"/>
  <c r="M49" i="2"/>
  <c r="L49" i="2"/>
  <c r="S19" i="2"/>
  <c r="S18" i="2"/>
  <c r="S11" i="2"/>
  <c r="S10" i="2"/>
  <c r="S13" i="2" s="1"/>
  <c r="S3" i="2"/>
  <c r="S5" i="2" s="1"/>
  <c r="S2" i="2"/>
  <c r="L56" i="2"/>
  <c r="Q48" i="2"/>
  <c r="Q51" i="2" s="1"/>
  <c r="P48" i="2"/>
  <c r="M48" i="2"/>
  <c r="M52" i="2" s="1"/>
  <c r="L48" i="2"/>
  <c r="L51" i="2" s="1"/>
  <c r="E74" i="2" s="1"/>
  <c r="Q41" i="2"/>
  <c r="P41" i="2"/>
  <c r="M41" i="2"/>
  <c r="L41" i="2"/>
  <c r="Q40" i="2"/>
  <c r="Q43" i="2" s="1"/>
  <c r="S73" i="2" s="1"/>
  <c r="T73" i="2" s="1"/>
  <c r="P40" i="2"/>
  <c r="M40" i="2"/>
  <c r="M44" i="2" s="1"/>
  <c r="L40" i="2"/>
  <c r="Q33" i="2"/>
  <c r="P33" i="2"/>
  <c r="M33" i="2"/>
  <c r="L33" i="2"/>
  <c r="Q32" i="2"/>
  <c r="Q35" i="2" s="1"/>
  <c r="S72" i="2" s="1"/>
  <c r="T72" i="2" s="1"/>
  <c r="P32" i="2"/>
  <c r="P35" i="2" s="1"/>
  <c r="P72" i="2" s="1"/>
  <c r="Q72" i="2" s="1"/>
  <c r="M32" i="2"/>
  <c r="M36" i="2" s="1"/>
  <c r="L32" i="2"/>
  <c r="I57" i="2"/>
  <c r="K57" i="2" s="1"/>
  <c r="H57" i="2"/>
  <c r="G57" i="2"/>
  <c r="S57" i="2" s="1"/>
  <c r="F57" i="2"/>
  <c r="P57" i="2" s="1"/>
  <c r="I56" i="2"/>
  <c r="H56" i="2"/>
  <c r="H59" i="2" s="1"/>
  <c r="G56" i="2"/>
  <c r="G59" i="2" s="1"/>
  <c r="F56" i="2"/>
  <c r="F59" i="2" s="1"/>
  <c r="E56" i="2"/>
  <c r="E59" i="2" s="1"/>
  <c r="M2" i="2"/>
  <c r="P19" i="2"/>
  <c r="M19" i="2"/>
  <c r="L19" i="2"/>
  <c r="Q11" i="2"/>
  <c r="P11" i="2"/>
  <c r="M11" i="2"/>
  <c r="L11" i="2"/>
  <c r="Q3" i="2"/>
  <c r="P3" i="2"/>
  <c r="M3" i="2"/>
  <c r="L3" i="2"/>
  <c r="L10" i="2"/>
  <c r="Q18" i="2"/>
  <c r="Q21" i="2" s="1"/>
  <c r="S70" i="2" s="1"/>
  <c r="T70" i="2" s="1"/>
  <c r="P18" i="2"/>
  <c r="P21" i="2" s="1"/>
  <c r="P70" i="2" s="1"/>
  <c r="Q70" i="2" s="1"/>
  <c r="M18" i="2"/>
  <c r="M21" i="2" s="1"/>
  <c r="F70" i="2" s="1"/>
  <c r="L18" i="2"/>
  <c r="Q10" i="2"/>
  <c r="Q13" i="2" s="1"/>
  <c r="S69" i="2" s="1"/>
  <c r="T69" i="2" s="1"/>
  <c r="P10" i="2"/>
  <c r="P13" i="2" s="1"/>
  <c r="P69" i="2" s="1"/>
  <c r="Q69" i="2" s="1"/>
  <c r="M10" i="2"/>
  <c r="Q2" i="2"/>
  <c r="Q5" i="2" s="1"/>
  <c r="S68" i="2" s="1"/>
  <c r="T68" i="2" s="1"/>
  <c r="P2" i="2"/>
  <c r="P5" i="2" s="1"/>
  <c r="P68" i="2" s="1"/>
  <c r="Q68" i="2" s="1"/>
  <c r="M23" i="2" l="1"/>
  <c r="L44" i="2"/>
  <c r="N40" i="2"/>
  <c r="L43" i="2"/>
  <c r="E73" i="2" s="1"/>
  <c r="L60" i="2"/>
  <c r="L59" i="2"/>
  <c r="L61" i="2"/>
  <c r="L45" i="2"/>
  <c r="N41" i="2"/>
  <c r="M5" i="2"/>
  <c r="F68" i="2" s="1"/>
  <c r="M56" i="2"/>
  <c r="M57" i="2"/>
  <c r="N33" i="2"/>
  <c r="L52" i="2"/>
  <c r="N48" i="2"/>
  <c r="M37" i="2"/>
  <c r="L22" i="2"/>
  <c r="N18" i="2"/>
  <c r="L21" i="2"/>
  <c r="E70" i="2" s="1"/>
  <c r="G70" i="2" s="1"/>
  <c r="L13" i="2"/>
  <c r="E69" i="2" s="1"/>
  <c r="G69" i="2" s="1"/>
  <c r="N10" i="2"/>
  <c r="M6" i="2"/>
  <c r="N2" i="2"/>
  <c r="P56" i="2"/>
  <c r="P59" i="2" s="1"/>
  <c r="P74" i="2" s="1"/>
  <c r="Q74" i="2" s="1"/>
  <c r="L53" i="2"/>
  <c r="N49" i="2"/>
  <c r="M51" i="2"/>
  <c r="F74" i="2" s="1"/>
  <c r="G74" i="2" s="1"/>
  <c r="M43" i="2"/>
  <c r="F73" i="2" s="1"/>
  <c r="S56" i="2"/>
  <c r="S59" i="2" s="1"/>
  <c r="L36" i="2"/>
  <c r="N32" i="2"/>
  <c r="L35" i="2"/>
  <c r="E72" i="2" s="1"/>
  <c r="G72" i="2" s="1"/>
  <c r="M13" i="2"/>
  <c r="F69" i="2" s="1"/>
  <c r="M22" i="2"/>
  <c r="L7" i="2"/>
  <c r="N3" i="2"/>
  <c r="L6" i="2"/>
  <c r="L5" i="2"/>
  <c r="E68" i="2" s="1"/>
  <c r="N11" i="2"/>
  <c r="L23" i="2"/>
  <c r="N19" i="2"/>
  <c r="I59" i="2"/>
  <c r="K56" i="2"/>
  <c r="N57" i="2"/>
  <c r="Q56" i="2"/>
  <c r="S21" i="2"/>
  <c r="M53" i="2"/>
  <c r="Q57" i="2"/>
  <c r="M59" i="2"/>
  <c r="N44" i="2" l="1"/>
  <c r="N43" i="2"/>
  <c r="N45" i="2" s="1"/>
  <c r="N36" i="2"/>
  <c r="N35" i="2"/>
  <c r="N37" i="2" s="1"/>
  <c r="N6" i="2"/>
  <c r="N5" i="2"/>
  <c r="N7" i="2" s="1"/>
  <c r="N52" i="2"/>
  <c r="N51" i="2"/>
  <c r="N53" i="2" s="1"/>
  <c r="M61" i="2"/>
  <c r="L37" i="2"/>
  <c r="K60" i="2"/>
  <c r="N56" i="2"/>
  <c r="K59" i="2"/>
  <c r="K61" i="2" s="1"/>
  <c r="Q59" i="2"/>
  <c r="S74" i="2" s="1"/>
  <c r="T74" i="2" s="1"/>
  <c r="G68" i="2"/>
  <c r="N22" i="2"/>
  <c r="N21" i="2"/>
  <c r="N23" i="2" s="1"/>
  <c r="M60" i="2"/>
  <c r="N13" i="2"/>
  <c r="M45" i="2"/>
  <c r="M7" i="2"/>
  <c r="G73" i="2"/>
  <c r="N60" i="2" l="1"/>
  <c r="N59" i="2"/>
  <c r="N61" i="2" s="1"/>
</calcChain>
</file>

<file path=xl/sharedStrings.xml><?xml version="1.0" encoding="utf-8"?>
<sst xmlns="http://schemas.openxmlformats.org/spreadsheetml/2006/main" count="601" uniqueCount="71">
  <si>
    <t>4w</t>
    <phoneticPr fontId="1"/>
  </si>
  <si>
    <t>L2/3</t>
    <phoneticPr fontId="1"/>
  </si>
  <si>
    <t>GFP+</t>
    <phoneticPr fontId="1"/>
  </si>
  <si>
    <t>PV+</t>
    <phoneticPr fontId="1"/>
  </si>
  <si>
    <t>GFP+,PV-</t>
    <phoneticPr fontId="1"/>
  </si>
  <si>
    <t>GFP+,PV+</t>
    <phoneticPr fontId="1"/>
  </si>
  <si>
    <t>1st</t>
    <phoneticPr fontId="1"/>
  </si>
  <si>
    <t>2nd</t>
    <phoneticPr fontId="1"/>
  </si>
  <si>
    <t>3rd</t>
    <phoneticPr fontId="1"/>
  </si>
  <si>
    <t>% PV+/GFP+</t>
    <phoneticPr fontId="1"/>
  </si>
  <si>
    <t>% GFP+/PV+</t>
    <phoneticPr fontId="1"/>
  </si>
  <si>
    <t>L5</t>
    <phoneticPr fontId="1"/>
  </si>
  <si>
    <t>L6</t>
    <phoneticPr fontId="1"/>
  </si>
  <si>
    <t>Ave.</t>
    <phoneticPr fontId="1"/>
  </si>
  <si>
    <t>SD</t>
    <phoneticPr fontId="1"/>
  </si>
  <si>
    <t>SEM</t>
    <phoneticPr fontId="1"/>
  </si>
  <si>
    <t>Hippo</t>
    <phoneticPr fontId="1"/>
  </si>
  <si>
    <t>CA1</t>
    <phoneticPr fontId="1"/>
  </si>
  <si>
    <t>DG</t>
    <phoneticPr fontId="1"/>
  </si>
  <si>
    <t>6R</t>
    <phoneticPr fontId="1"/>
  </si>
  <si>
    <t>GFP+,SST+</t>
    <phoneticPr fontId="1"/>
  </si>
  <si>
    <t>GFP-,SST+</t>
    <phoneticPr fontId="1"/>
  </si>
  <si>
    <t>% SST+/GFP+</t>
    <phoneticPr fontId="1"/>
  </si>
  <si>
    <t>% GFP+/SST+</t>
    <phoneticPr fontId="1"/>
  </si>
  <si>
    <t>CA23</t>
    <phoneticPr fontId="1"/>
  </si>
  <si>
    <t>Ctx</t>
    <phoneticPr fontId="1"/>
  </si>
  <si>
    <t>GFP+.PV+,PPT+</t>
    <phoneticPr fontId="1"/>
  </si>
  <si>
    <t>CA1-3&amp;DG</t>
    <phoneticPr fontId="1"/>
  </si>
  <si>
    <t>Total</t>
    <phoneticPr fontId="1"/>
  </si>
  <si>
    <t>% GFP+/PV+,SST+</t>
    <phoneticPr fontId="1"/>
  </si>
  <si>
    <t>% PV-, SST-</t>
    <phoneticPr fontId="1"/>
  </si>
  <si>
    <t>% SST+</t>
    <phoneticPr fontId="1"/>
  </si>
  <si>
    <t>% PV+</t>
    <phoneticPr fontId="1"/>
  </si>
  <si>
    <t>% PV+, SST+</t>
    <phoneticPr fontId="1"/>
  </si>
  <si>
    <t>CA2/3</t>
    <phoneticPr fontId="1"/>
  </si>
  <si>
    <t>% GFP-/SST+</t>
    <phoneticPr fontId="1"/>
  </si>
  <si>
    <t>% GFP-/PV+</t>
    <phoneticPr fontId="1"/>
  </si>
  <si>
    <t>3R</t>
    <phoneticPr fontId="1"/>
  </si>
  <si>
    <t>%PV+, SST+/GFP</t>
    <phoneticPr fontId="1"/>
  </si>
  <si>
    <t>GFP+.PV+,SST+</t>
    <phoneticPr fontId="1"/>
  </si>
  <si>
    <t>SUM</t>
    <phoneticPr fontId="1"/>
  </si>
  <si>
    <t>% PV+, SST+</t>
  </si>
  <si>
    <t>% PV+</t>
  </si>
  <si>
    <t>% SST+</t>
  </si>
  <si>
    <t>% PV-, SST-</t>
  </si>
  <si>
    <t>L2/3</t>
  </si>
  <si>
    <t>L5</t>
  </si>
  <si>
    <t>L6</t>
  </si>
  <si>
    <t>CA1</t>
  </si>
  <si>
    <t>CA2/3</t>
  </si>
  <si>
    <t>DG</t>
  </si>
  <si>
    <t>N=3</t>
    <phoneticPr fontId="1"/>
  </si>
  <si>
    <t>% GFP+/PV+</t>
  </si>
  <si>
    <t>% GFP-/PV+</t>
  </si>
  <si>
    <t>% GFP+/SST+</t>
  </si>
  <si>
    <t>% GFP-/SST+</t>
  </si>
  <si>
    <t>1st1</t>
    <phoneticPr fontId="1"/>
  </si>
  <si>
    <t>SUM of %PV+,SST+/GFP</t>
    <phoneticPr fontId="1"/>
  </si>
  <si>
    <t>SUM</t>
  </si>
  <si>
    <t>GFP+.PV+,SST+</t>
  </si>
  <si>
    <t>GFP+</t>
  </si>
  <si>
    <t>GFP+,PV+</t>
  </si>
  <si>
    <t>GFP+,PV-</t>
  </si>
  <si>
    <t>GFP+,SST+</t>
  </si>
  <si>
    <t>GFP-,SST+</t>
  </si>
  <si>
    <t>Sum</t>
    <phoneticPr fontId="1"/>
  </si>
  <si>
    <t>SST+</t>
    <phoneticPr fontId="1"/>
  </si>
  <si>
    <t>2R</t>
    <phoneticPr fontId="1"/>
  </si>
  <si>
    <t>Figure 8-left</t>
    <phoneticPr fontId="1"/>
  </si>
  <si>
    <t>Figure 8-middle</t>
    <phoneticPr fontId="1"/>
  </si>
  <si>
    <t>Figure 8-right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</si>
</sst>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"/>
    <numFmt numFmtId="178" formatCode="0.0_ "/>
    <numFmt numFmtId="179" formatCode="0.0000000000000_ "/>
    <numFmt numFmtId="180" formatCode="0.000"/>
  </numFmts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NumberFormat="1">
      <alignment vertical="center"/>
    </xf>
    <xf numFmtId="177" fontId="0" fillId="0" borderId="0" xfId="0" applyNumberFormat="1" applyAlignment="1">
      <alignment horizontal="right"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1" fontId="0" fillId="0" borderId="1" xfId="0" applyNumberFormat="1" applyBorder="1">
      <alignment vertical="center"/>
    </xf>
    <xf numFmtId="0" fontId="4" fillId="0" borderId="0" xfId="0" applyFont="1">
      <alignment vertical="center"/>
    </xf>
    <xf numFmtId="177" fontId="4" fillId="0" borderId="0" xfId="0" applyNumberFormat="1" applyFont="1">
      <alignment vertical="center"/>
    </xf>
    <xf numFmtId="2" fontId="4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1" fontId="0" fillId="0" borderId="0" xfId="0" applyNumberFormat="1" applyFont="1">
      <alignment vertical="center"/>
    </xf>
    <xf numFmtId="2" fontId="0" fillId="0" borderId="0" xfId="0" applyNumberFormat="1" applyFont="1">
      <alignment vertical="center"/>
    </xf>
    <xf numFmtId="178" fontId="0" fillId="0" borderId="0" xfId="0" applyNumberFormat="1" applyFont="1">
      <alignment vertical="center"/>
    </xf>
    <xf numFmtId="177" fontId="0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B88E1-FA75-1541-A229-017DE6316FB2}">
  <dimension ref="A1:T86"/>
  <sheetViews>
    <sheetView topLeftCell="A51" workbookViewId="0">
      <selection activeCell="G60" sqref="G60"/>
    </sheetView>
  </sheetViews>
  <sheetFormatPr baseColWidth="10" defaultRowHeight="20"/>
  <cols>
    <col min="1" max="1" width="5.5703125" customWidth="1"/>
    <col min="2" max="2" width="9.85546875" customWidth="1"/>
    <col min="3" max="3" width="6.85546875" customWidth="1"/>
    <col min="4" max="4" width="12.85546875" customWidth="1"/>
    <col min="7" max="7" width="11.5703125" customWidth="1"/>
    <col min="9" max="9" width="15.42578125" customWidth="1"/>
    <col min="10" max="10" width="13.28515625" customWidth="1"/>
    <col min="11" max="11" width="18.140625" customWidth="1"/>
    <col min="12" max="12" width="13.28515625" customWidth="1"/>
    <col min="13" max="13" width="14.5703125" customWidth="1"/>
    <col min="14" max="14" width="21.5703125" customWidth="1"/>
    <col min="15" max="15" width="8.42578125" customWidth="1"/>
    <col min="16" max="16" width="12.28515625" customWidth="1"/>
    <col min="17" max="17" width="13.42578125" customWidth="1"/>
    <col min="19" max="19" width="18.7109375" customWidth="1"/>
    <col min="20" max="20" width="19.42578125" customWidth="1"/>
  </cols>
  <sheetData>
    <row r="1" spans="1:20">
      <c r="A1" t="s">
        <v>0</v>
      </c>
      <c r="B1" t="s">
        <v>25</v>
      </c>
      <c r="D1" t="s">
        <v>2</v>
      </c>
      <c r="E1" t="s">
        <v>5</v>
      </c>
      <c r="F1" t="s">
        <v>4</v>
      </c>
      <c r="G1" t="s">
        <v>20</v>
      </c>
      <c r="H1" t="s">
        <v>21</v>
      </c>
      <c r="I1" t="s">
        <v>39</v>
      </c>
      <c r="K1" t="s">
        <v>38</v>
      </c>
      <c r="L1" t="s">
        <v>9</v>
      </c>
      <c r="M1" t="s">
        <v>22</v>
      </c>
      <c r="N1" t="s">
        <v>57</v>
      </c>
      <c r="P1" t="s">
        <v>10</v>
      </c>
      <c r="Q1" t="s">
        <v>23</v>
      </c>
      <c r="S1" t="s">
        <v>29</v>
      </c>
    </row>
    <row r="2" spans="1:20">
      <c r="A2" t="s">
        <v>19</v>
      </c>
      <c r="B2" t="s">
        <v>1</v>
      </c>
      <c r="C2" t="s">
        <v>6</v>
      </c>
      <c r="D2">
        <v>58</v>
      </c>
      <c r="E2">
        <v>6</v>
      </c>
      <c r="F2">
        <v>0</v>
      </c>
      <c r="G2">
        <v>4</v>
      </c>
      <c r="H2">
        <v>0</v>
      </c>
      <c r="I2" s="4">
        <v>0</v>
      </c>
      <c r="J2" s="23"/>
      <c r="K2" s="24">
        <f>(I2/D2)*100</f>
        <v>0</v>
      </c>
      <c r="L2" s="24">
        <f>(E2/D2)*100</f>
        <v>10.344827586206897</v>
      </c>
      <c r="M2" s="24">
        <f>(G2/D2)*100</f>
        <v>6.8965517241379306</v>
      </c>
      <c r="N2" s="25">
        <f>K2+L2+M2</f>
        <v>17.241379310344826</v>
      </c>
      <c r="O2" s="18"/>
      <c r="P2" s="18">
        <f>(E2/(E2+F2))*100</f>
        <v>100</v>
      </c>
      <c r="Q2" s="18">
        <f>(G2/(G2+H2))*100</f>
        <v>100</v>
      </c>
      <c r="R2" s="18"/>
      <c r="S2" s="26">
        <f>((E2+G2)/(E2+F2+G2+H2))*100</f>
        <v>100</v>
      </c>
      <c r="T2" s="18"/>
    </row>
    <row r="3" spans="1:20">
      <c r="C3" t="s">
        <v>7</v>
      </c>
      <c r="D3">
        <v>64</v>
      </c>
      <c r="E3">
        <v>11</v>
      </c>
      <c r="F3">
        <v>0</v>
      </c>
      <c r="G3">
        <v>1</v>
      </c>
      <c r="H3">
        <v>0</v>
      </c>
      <c r="I3" s="4">
        <v>0</v>
      </c>
      <c r="J3" s="23"/>
      <c r="K3" s="24">
        <f t="shared" ref="K3:K4" si="0">(I3/D3)*100</f>
        <v>0</v>
      </c>
      <c r="L3" s="24">
        <f>(E3/D3)*100</f>
        <v>17.1875</v>
      </c>
      <c r="M3" s="24">
        <f>(G3/D3)*100</f>
        <v>1.5625</v>
      </c>
      <c r="N3" s="25">
        <f t="shared" ref="N3:N4" si="1">K3+L3+M3</f>
        <v>18.75</v>
      </c>
      <c r="O3" s="18"/>
      <c r="P3" s="18">
        <f>(E3/(E3+F3))*100</f>
        <v>100</v>
      </c>
      <c r="Q3" s="18">
        <f>(G3/(G3+H3))*100</f>
        <v>100</v>
      </c>
      <c r="R3" s="18"/>
      <c r="S3" s="26">
        <f>((E3+G3)/(E3+F3+G3+H3))*100</f>
        <v>100</v>
      </c>
      <c r="T3" s="18"/>
    </row>
    <row r="4" spans="1:20">
      <c r="C4" t="s">
        <v>8</v>
      </c>
      <c r="D4">
        <v>62</v>
      </c>
      <c r="E4">
        <v>7</v>
      </c>
      <c r="F4">
        <v>0</v>
      </c>
      <c r="G4">
        <v>3</v>
      </c>
      <c r="H4">
        <v>0</v>
      </c>
      <c r="I4" s="4">
        <v>0</v>
      </c>
      <c r="J4" s="23"/>
      <c r="K4" s="24">
        <f t="shared" si="0"/>
        <v>0</v>
      </c>
      <c r="L4" s="24">
        <f>(E4/D4)*100</f>
        <v>11.29032258064516</v>
      </c>
      <c r="M4" s="24">
        <f>(G4/D4)*100</f>
        <v>4.838709677419355</v>
      </c>
      <c r="N4" s="25">
        <f t="shared" si="1"/>
        <v>16.129032258064516</v>
      </c>
      <c r="O4" s="18"/>
      <c r="P4" s="18">
        <f>(E4/(E4+F4))*100</f>
        <v>100</v>
      </c>
      <c r="Q4" s="26">
        <f>(G4/(G4+H4))*100</f>
        <v>100</v>
      </c>
      <c r="R4" s="18"/>
      <c r="S4" s="26">
        <f>((E4+G4)/(E4+F4+G4+H4))*100</f>
        <v>100</v>
      </c>
      <c r="T4" s="18"/>
    </row>
    <row r="5" spans="1:20">
      <c r="C5" t="s">
        <v>40</v>
      </c>
      <c r="D5">
        <f>SUM(D2:D4)</f>
        <v>184</v>
      </c>
      <c r="E5">
        <f t="shared" ref="E5:I5" si="2">SUM(E2:E4)</f>
        <v>24</v>
      </c>
      <c r="F5">
        <f t="shared" si="2"/>
        <v>0</v>
      </c>
      <c r="G5">
        <f t="shared" si="2"/>
        <v>8</v>
      </c>
      <c r="H5">
        <f t="shared" si="2"/>
        <v>0</v>
      </c>
      <c r="I5">
        <f t="shared" si="2"/>
        <v>0</v>
      </c>
      <c r="J5" s="18" t="s">
        <v>13</v>
      </c>
      <c r="K5" s="16">
        <f>AVERAGE(K2:K4)</f>
        <v>0</v>
      </c>
      <c r="L5" s="16">
        <f>AVERAGE(L2:L4)</f>
        <v>12.940883388950686</v>
      </c>
      <c r="M5" s="16">
        <f t="shared" ref="M5" si="3">AVERAGE(M2:M4)</f>
        <v>4.4325871338524285</v>
      </c>
      <c r="N5" s="21">
        <f>AVERAGE(N2:N4)</f>
        <v>17.373470522803114</v>
      </c>
      <c r="O5" s="14"/>
      <c r="P5" s="16">
        <f>AVERAGE(P2:P4)</f>
        <v>100</v>
      </c>
      <c r="Q5" s="16">
        <f>AVERAGE(Q2:Q4)</f>
        <v>100</v>
      </c>
      <c r="R5" s="14"/>
      <c r="S5" s="16">
        <f>AVERAGE(S2:S4)</f>
        <v>100</v>
      </c>
      <c r="T5" s="18"/>
    </row>
    <row r="6" spans="1:20">
      <c r="I6" s="1"/>
      <c r="J6" s="18" t="s">
        <v>14</v>
      </c>
      <c r="K6" s="22">
        <f>STDEV(K2:K4)</f>
        <v>0</v>
      </c>
      <c r="L6" s="22">
        <f t="shared" ref="L6:N7" si="4">STDEV(L2:L4)</f>
        <v>3.7079380627320231</v>
      </c>
      <c r="M6" s="22">
        <f t="shared" si="4"/>
        <v>2.6901168356113572</v>
      </c>
      <c r="N6" s="22">
        <f t="shared" si="4"/>
        <v>1.3154672334851685</v>
      </c>
      <c r="O6" s="18"/>
      <c r="P6" s="18"/>
      <c r="Q6" s="18"/>
      <c r="R6" s="18"/>
      <c r="S6" s="26"/>
      <c r="T6" s="18"/>
    </row>
    <row r="7" spans="1:20">
      <c r="I7" s="1"/>
      <c r="J7" s="18" t="s">
        <v>15</v>
      </c>
      <c r="K7" s="24">
        <f>(K6/SQRT(3))</f>
        <v>0</v>
      </c>
      <c r="L7" s="22">
        <f t="shared" si="4"/>
        <v>3.0423347706025168</v>
      </c>
      <c r="M7" s="22">
        <f t="shared" si="4"/>
        <v>1.7858651277329032</v>
      </c>
      <c r="N7" s="22">
        <f t="shared" si="4"/>
        <v>1.3110385133297913</v>
      </c>
      <c r="O7" s="18"/>
      <c r="P7" s="18"/>
      <c r="Q7" s="18"/>
      <c r="R7" s="18"/>
      <c r="S7" s="26"/>
      <c r="T7" s="18"/>
    </row>
    <row r="8" spans="1:20">
      <c r="I8" s="1"/>
      <c r="J8" s="24"/>
      <c r="K8" s="18"/>
      <c r="L8" s="24"/>
      <c r="M8" s="18"/>
      <c r="N8" s="25"/>
      <c r="O8" s="18"/>
      <c r="P8" s="18"/>
      <c r="Q8" s="18"/>
      <c r="R8" s="18"/>
      <c r="S8" s="26"/>
      <c r="T8" s="18"/>
    </row>
    <row r="9" spans="1:20">
      <c r="I9" s="1"/>
      <c r="J9" s="24"/>
      <c r="K9" s="18"/>
      <c r="L9" s="24"/>
      <c r="M9" s="18"/>
      <c r="N9" s="25"/>
      <c r="O9" s="18"/>
      <c r="P9" s="18"/>
      <c r="Q9" s="18"/>
      <c r="R9" s="18"/>
      <c r="S9" s="26"/>
      <c r="T9" s="18"/>
    </row>
    <row r="10" spans="1:20">
      <c r="B10" t="s">
        <v>11</v>
      </c>
      <c r="C10" t="s">
        <v>6</v>
      </c>
      <c r="D10">
        <v>52</v>
      </c>
      <c r="E10">
        <v>12</v>
      </c>
      <c r="F10">
        <v>0</v>
      </c>
      <c r="G10">
        <v>5</v>
      </c>
      <c r="H10">
        <v>2</v>
      </c>
      <c r="I10" s="4">
        <v>0</v>
      </c>
      <c r="J10" s="23"/>
      <c r="K10" s="24">
        <f t="shared" ref="K10:K12" si="5">(I10/D10)*100</f>
        <v>0</v>
      </c>
      <c r="L10" s="24">
        <f>(E10/D10)*100</f>
        <v>23.076923076923077</v>
      </c>
      <c r="M10" s="24">
        <f>(G10/D10)*100</f>
        <v>9.6153846153846168</v>
      </c>
      <c r="N10" s="25">
        <f t="shared" ref="N10:N12" si="6">K10+L10+M10</f>
        <v>32.692307692307693</v>
      </c>
      <c r="O10" s="18"/>
      <c r="P10" s="18">
        <f>(E10/(E10+F10))*100</f>
        <v>100</v>
      </c>
      <c r="Q10" s="26">
        <f>(G10/(G10+H10))*100</f>
        <v>71.428571428571431</v>
      </c>
      <c r="R10" s="18"/>
      <c r="S10" s="26">
        <f>((E10+G10)/(E10+F10+G10+H10))*100</f>
        <v>89.473684210526315</v>
      </c>
      <c r="T10" s="18"/>
    </row>
    <row r="11" spans="1:20">
      <c r="C11" t="s">
        <v>7</v>
      </c>
      <c r="D11">
        <v>45</v>
      </c>
      <c r="E11">
        <v>13</v>
      </c>
      <c r="F11">
        <v>0</v>
      </c>
      <c r="G11">
        <v>2</v>
      </c>
      <c r="H11">
        <v>0</v>
      </c>
      <c r="I11" s="4">
        <v>0</v>
      </c>
      <c r="J11" s="23"/>
      <c r="K11" s="24">
        <f t="shared" si="5"/>
        <v>0</v>
      </c>
      <c r="L11" s="24">
        <f>(E11/D11)*100</f>
        <v>28.888888888888886</v>
      </c>
      <c r="M11" s="24">
        <f>(G11/D11)*100</f>
        <v>4.4444444444444446</v>
      </c>
      <c r="N11" s="25">
        <f t="shared" si="6"/>
        <v>33.333333333333329</v>
      </c>
      <c r="O11" s="18"/>
      <c r="P11" s="18">
        <f>(E11/(E11+F11))*100</f>
        <v>100</v>
      </c>
      <c r="Q11" s="26">
        <f>(G11/(G11+H11))*100</f>
        <v>100</v>
      </c>
      <c r="R11" s="18"/>
      <c r="S11" s="26">
        <f>((E11+G11)/(E11+F11+G11+H11))*100</f>
        <v>100</v>
      </c>
      <c r="T11" s="18"/>
    </row>
    <row r="12" spans="1:20">
      <c r="C12" t="s">
        <v>8</v>
      </c>
      <c r="D12">
        <v>52</v>
      </c>
      <c r="E12">
        <v>11</v>
      </c>
      <c r="F12">
        <v>0</v>
      </c>
      <c r="G12">
        <v>7</v>
      </c>
      <c r="H12">
        <v>1</v>
      </c>
      <c r="I12" s="4">
        <v>0</v>
      </c>
      <c r="J12" s="23"/>
      <c r="K12" s="24">
        <f t="shared" si="5"/>
        <v>0</v>
      </c>
      <c r="L12" s="24">
        <f>(E12/D12)*100</f>
        <v>21.153846153846153</v>
      </c>
      <c r="M12" s="24">
        <f>(G12/D12)*100</f>
        <v>13.461538461538462</v>
      </c>
      <c r="N12" s="25">
        <f t="shared" si="6"/>
        <v>34.615384615384613</v>
      </c>
      <c r="O12" s="18"/>
      <c r="P12" s="18">
        <f>(E12/(E12+F12))*100</f>
        <v>100</v>
      </c>
      <c r="Q12" s="26">
        <f>(G12/(G12+H12))*100</f>
        <v>87.5</v>
      </c>
      <c r="R12" s="18"/>
      <c r="S12" s="26">
        <f>((E12+G12)/(E12+F12+G12+H12))*100</f>
        <v>94.73684210526315</v>
      </c>
      <c r="T12" s="18"/>
    </row>
    <row r="13" spans="1:20">
      <c r="C13" t="s">
        <v>40</v>
      </c>
      <c r="D13">
        <f>SUM(D10:D12)</f>
        <v>149</v>
      </c>
      <c r="E13">
        <f t="shared" ref="E13" si="7">SUM(E10:E12)</f>
        <v>36</v>
      </c>
      <c r="F13">
        <f t="shared" ref="F13" si="8">SUM(F10:F12)</f>
        <v>0</v>
      </c>
      <c r="G13">
        <f t="shared" ref="G13" si="9">SUM(G10:G12)</f>
        <v>14</v>
      </c>
      <c r="H13">
        <f t="shared" ref="H13" si="10">SUM(H10:H12)</f>
        <v>3</v>
      </c>
      <c r="I13">
        <f t="shared" ref="I13" si="11">SUM(I10:I12)</f>
        <v>0</v>
      </c>
      <c r="J13" s="18" t="s">
        <v>13</v>
      </c>
      <c r="K13" s="16">
        <f>AVERAGE(K10:K12)</f>
        <v>0</v>
      </c>
      <c r="L13" s="16">
        <f>AVERAGE(L10:L12)</f>
        <v>24.373219373219371</v>
      </c>
      <c r="M13" s="16">
        <f>AVERAGE(M10:M12)</f>
        <v>9.1737891737891744</v>
      </c>
      <c r="N13" s="21">
        <f>AVERAGE(N10:N12)</f>
        <v>33.547008547008545</v>
      </c>
      <c r="O13" s="14"/>
      <c r="P13" s="16">
        <f>AVERAGE(P10:P12)</f>
        <v>100</v>
      </c>
      <c r="Q13" s="16">
        <f>AVERAGE(Q10:Q12)</f>
        <v>86.30952380952381</v>
      </c>
      <c r="R13" s="14"/>
      <c r="S13" s="16">
        <f>AVERAGE(S10:S12)</f>
        <v>94.736842105263165</v>
      </c>
      <c r="T13" s="18"/>
    </row>
    <row r="14" spans="1:20">
      <c r="I14" s="1"/>
      <c r="J14" s="18" t="s">
        <v>14</v>
      </c>
      <c r="K14" s="22">
        <f t="shared" ref="K14" si="12">STDEV(K10:K12)</f>
        <v>0</v>
      </c>
      <c r="L14" s="24"/>
      <c r="M14" s="18"/>
      <c r="N14" s="25"/>
      <c r="O14" s="18"/>
      <c r="P14" s="18"/>
      <c r="Q14" s="18"/>
      <c r="R14" s="18"/>
      <c r="S14" s="26"/>
      <c r="T14" s="18"/>
    </row>
    <row r="15" spans="1:20">
      <c r="I15" s="1"/>
      <c r="J15" s="18" t="s">
        <v>15</v>
      </c>
      <c r="K15" s="22">
        <f t="shared" ref="K15" si="13">STDEV(K11:K13)</f>
        <v>0</v>
      </c>
      <c r="L15" s="24"/>
      <c r="M15" s="18"/>
      <c r="N15" s="25"/>
      <c r="O15" s="18"/>
      <c r="P15" s="18"/>
      <c r="Q15" s="18"/>
      <c r="R15" s="18"/>
      <c r="S15" s="26"/>
      <c r="T15" s="18"/>
    </row>
    <row r="16" spans="1:20">
      <c r="I16" s="1"/>
      <c r="J16" s="24"/>
      <c r="K16" s="18"/>
      <c r="L16" s="24"/>
      <c r="M16" s="18"/>
      <c r="N16" s="25"/>
      <c r="O16" s="18"/>
      <c r="P16" s="18"/>
      <c r="Q16" s="18"/>
      <c r="R16" s="18"/>
      <c r="S16" s="26"/>
      <c r="T16" s="18"/>
    </row>
    <row r="17" spans="2:20">
      <c r="I17" s="1"/>
      <c r="J17" s="24"/>
      <c r="K17" s="18"/>
      <c r="L17" s="24"/>
      <c r="M17" s="18"/>
      <c r="N17" s="25"/>
      <c r="O17" s="18"/>
      <c r="P17" s="18"/>
      <c r="Q17" s="18"/>
      <c r="R17" s="18"/>
      <c r="S17" s="26"/>
      <c r="T17" s="18"/>
    </row>
    <row r="18" spans="2:20">
      <c r="B18" t="s">
        <v>12</v>
      </c>
      <c r="C18" t="s">
        <v>6</v>
      </c>
      <c r="D18">
        <v>33</v>
      </c>
      <c r="E18">
        <v>11</v>
      </c>
      <c r="F18">
        <v>0</v>
      </c>
      <c r="G18">
        <v>5</v>
      </c>
      <c r="H18">
        <v>1</v>
      </c>
      <c r="I18" s="4">
        <v>0</v>
      </c>
      <c r="J18" s="23"/>
      <c r="K18" s="24">
        <f t="shared" ref="K18:K20" si="14">(I18/D18)*100</f>
        <v>0</v>
      </c>
      <c r="L18" s="24">
        <f>(E18/D18)*100</f>
        <v>33.333333333333329</v>
      </c>
      <c r="M18" s="24">
        <f>(G18/D18)*100</f>
        <v>15.151515151515152</v>
      </c>
      <c r="N18" s="25">
        <f t="shared" ref="N18:N20" si="15">K18+L18+M18</f>
        <v>48.484848484848484</v>
      </c>
      <c r="O18" s="18"/>
      <c r="P18" s="18">
        <f>(E18/(E18+F18))*100</f>
        <v>100</v>
      </c>
      <c r="Q18" s="26">
        <f>(G18/(G18+H18))*100</f>
        <v>83.333333333333343</v>
      </c>
      <c r="R18" s="18"/>
      <c r="S18" s="26">
        <f>((E18+G18)/(E18+F18+G18+H18))*100</f>
        <v>94.117647058823522</v>
      </c>
      <c r="T18" s="18"/>
    </row>
    <row r="19" spans="2:20">
      <c r="C19" t="s">
        <v>7</v>
      </c>
      <c r="D19">
        <v>42</v>
      </c>
      <c r="E19">
        <v>9</v>
      </c>
      <c r="F19">
        <v>0</v>
      </c>
      <c r="G19">
        <v>2</v>
      </c>
      <c r="H19">
        <v>0</v>
      </c>
      <c r="I19" s="4">
        <v>0</v>
      </c>
      <c r="J19" s="23"/>
      <c r="K19" s="24">
        <f t="shared" si="14"/>
        <v>0</v>
      </c>
      <c r="L19" s="24">
        <f>(E19/D19)*100</f>
        <v>21.428571428571427</v>
      </c>
      <c r="M19" s="24">
        <f>(G19/D19)*100</f>
        <v>4.7619047619047619</v>
      </c>
      <c r="N19" s="25">
        <f t="shared" si="15"/>
        <v>26.19047619047619</v>
      </c>
      <c r="O19" s="18"/>
      <c r="P19" s="18">
        <f>(E19/(E19+F19))*100</f>
        <v>100</v>
      </c>
      <c r="Q19" s="26">
        <f>(G19/(G19+H19))*100</f>
        <v>100</v>
      </c>
      <c r="R19" s="18"/>
      <c r="S19" s="26">
        <f>((E19+G19)/(E19+F19+G19+H19))*100</f>
        <v>100</v>
      </c>
      <c r="T19" s="18"/>
    </row>
    <row r="20" spans="2:20">
      <c r="C20" t="s">
        <v>8</v>
      </c>
      <c r="D20">
        <v>21</v>
      </c>
      <c r="E20">
        <v>5</v>
      </c>
      <c r="F20">
        <v>0</v>
      </c>
      <c r="G20">
        <v>7</v>
      </c>
      <c r="H20">
        <v>1</v>
      </c>
      <c r="I20">
        <v>0</v>
      </c>
      <c r="J20" s="18"/>
      <c r="K20" s="24">
        <f t="shared" si="14"/>
        <v>0</v>
      </c>
      <c r="L20" s="24">
        <f>(E20/D20)*100</f>
        <v>23.809523809523807</v>
      </c>
      <c r="M20" s="24">
        <f>(G20/D20)*100</f>
        <v>33.333333333333329</v>
      </c>
      <c r="N20" s="25">
        <f t="shared" si="15"/>
        <v>57.142857142857139</v>
      </c>
      <c r="O20" s="18"/>
      <c r="P20" s="18">
        <f>(E20/(E20+F20))*100</f>
        <v>100</v>
      </c>
      <c r="Q20" s="26">
        <f>(G20/(G20+H20))*100</f>
        <v>87.5</v>
      </c>
      <c r="R20" s="18"/>
      <c r="S20" s="26">
        <f>((E20+G20)/(E20+F20+G20+H20))*100</f>
        <v>92.307692307692307</v>
      </c>
      <c r="T20" s="18"/>
    </row>
    <row r="21" spans="2:20">
      <c r="C21" t="s">
        <v>40</v>
      </c>
      <c r="D21">
        <f>SUM(D18:D20)</f>
        <v>96</v>
      </c>
      <c r="E21">
        <f t="shared" ref="E21" si="16">SUM(E18:E20)</f>
        <v>25</v>
      </c>
      <c r="F21">
        <f t="shared" ref="F21" si="17">SUM(F18:F20)</f>
        <v>0</v>
      </c>
      <c r="G21">
        <f t="shared" ref="G21" si="18">SUM(G18:G20)</f>
        <v>14</v>
      </c>
      <c r="H21">
        <f t="shared" ref="H21" si="19">SUM(H18:H20)</f>
        <v>2</v>
      </c>
      <c r="I21">
        <f t="shared" ref="I21" si="20">SUM(I18:I20)</f>
        <v>0</v>
      </c>
      <c r="J21" s="18" t="s">
        <v>13</v>
      </c>
      <c r="K21" s="16">
        <f>AVERAGE(K18:K20)</f>
        <v>0</v>
      </c>
      <c r="L21" s="16">
        <f>AVERAGE(L18:L20)</f>
        <v>26.19047619047619</v>
      </c>
      <c r="M21" s="16">
        <f t="shared" ref="M21" si="21">AVERAGE(M18:M20)</f>
        <v>17.748917748917748</v>
      </c>
      <c r="N21" s="21">
        <f t="shared" ref="N21" si="22">AVERAGE(N18:N20)</f>
        <v>43.939393939393938</v>
      </c>
      <c r="O21" s="14"/>
      <c r="P21" s="16">
        <f>AVERAGE(P18:P20)</f>
        <v>100</v>
      </c>
      <c r="Q21" s="16">
        <f>AVERAGE(Q18:Q20)</f>
        <v>90.277777777777786</v>
      </c>
      <c r="R21" s="14"/>
      <c r="S21" s="16">
        <f>AVERAGE(S18:S20)</f>
        <v>95.475113122171948</v>
      </c>
      <c r="T21" s="18"/>
    </row>
    <row r="22" spans="2:20">
      <c r="J22" s="18" t="s">
        <v>14</v>
      </c>
      <c r="K22" s="22">
        <f t="shared" ref="K22:N22" si="23">STDEV(K18:K20)</f>
        <v>0</v>
      </c>
      <c r="L22" s="22">
        <f t="shared" si="23"/>
        <v>6.2994078834871079</v>
      </c>
      <c r="M22" s="22">
        <f t="shared" si="23"/>
        <v>14.461725617740317</v>
      </c>
      <c r="N22" s="22">
        <f t="shared" si="23"/>
        <v>15.968980538028221</v>
      </c>
      <c r="O22" s="18"/>
      <c r="P22" s="18"/>
      <c r="Q22" s="18"/>
      <c r="R22" s="18"/>
      <c r="S22" s="18"/>
      <c r="T22" s="18"/>
    </row>
    <row r="23" spans="2:20">
      <c r="J23" s="18" t="s">
        <v>15</v>
      </c>
      <c r="K23" s="22">
        <f t="shared" ref="K23:N23" si="24">STDEV(K19:K21)</f>
        <v>0</v>
      </c>
      <c r="L23" s="22">
        <f t="shared" si="24"/>
        <v>2.3809523809523814</v>
      </c>
      <c r="M23" s="22">
        <f t="shared" si="24"/>
        <v>14.305378044898966</v>
      </c>
      <c r="N23" s="22">
        <f t="shared" si="24"/>
        <v>15.531717057065146</v>
      </c>
      <c r="O23" s="18"/>
      <c r="P23" s="18"/>
      <c r="Q23" s="18"/>
      <c r="R23" s="18"/>
      <c r="S23" s="18"/>
      <c r="T23" s="18"/>
    </row>
    <row r="24" spans="2:20"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2:20"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2:20"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2:20"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</row>
    <row r="28" spans="2:20"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2:20"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pans="2:20"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2:20">
      <c r="B31" t="s">
        <v>16</v>
      </c>
      <c r="D31" t="s">
        <v>2</v>
      </c>
      <c r="E31" t="s">
        <v>5</v>
      </c>
      <c r="F31" t="s">
        <v>4</v>
      </c>
      <c r="G31" t="s">
        <v>20</v>
      </c>
      <c r="H31" t="s">
        <v>21</v>
      </c>
      <c r="I31" t="s">
        <v>26</v>
      </c>
      <c r="J31" s="18"/>
      <c r="K31" s="18" t="s">
        <v>38</v>
      </c>
      <c r="L31" s="18" t="s">
        <v>9</v>
      </c>
      <c r="M31" s="18" t="s">
        <v>22</v>
      </c>
      <c r="N31" s="18" t="s">
        <v>57</v>
      </c>
      <c r="O31" s="18"/>
      <c r="P31" s="18" t="s">
        <v>10</v>
      </c>
      <c r="Q31" s="18" t="s">
        <v>23</v>
      </c>
      <c r="R31" s="18"/>
      <c r="S31" s="18"/>
      <c r="T31" s="18"/>
    </row>
    <row r="32" spans="2:20">
      <c r="B32" t="s">
        <v>17</v>
      </c>
      <c r="C32" t="s">
        <v>6</v>
      </c>
      <c r="D32">
        <v>14</v>
      </c>
      <c r="E32">
        <v>4</v>
      </c>
      <c r="F32">
        <v>0</v>
      </c>
      <c r="G32">
        <v>2</v>
      </c>
      <c r="H32">
        <v>0</v>
      </c>
      <c r="I32">
        <v>0</v>
      </c>
      <c r="J32" s="18"/>
      <c r="K32" s="24">
        <f t="shared" ref="K32:K34" si="25">(I32/D32)*100</f>
        <v>0</v>
      </c>
      <c r="L32" s="24">
        <f t="shared" ref="L32:L33" si="26">(E32/D32)*100</f>
        <v>28.571428571428569</v>
      </c>
      <c r="M32" s="24">
        <f t="shared" ref="M32:M33" si="27">(G32/D32)*100</f>
        <v>14.285714285714285</v>
      </c>
      <c r="N32" s="25">
        <f t="shared" ref="N32:N34" si="28">K32+L32+M32</f>
        <v>42.857142857142854</v>
      </c>
      <c r="O32" s="18"/>
      <c r="P32" s="18">
        <f t="shared" ref="P32:P34" si="29">(E32/(E32+F32))*100</f>
        <v>100</v>
      </c>
      <c r="Q32" s="18">
        <f t="shared" ref="Q32:Q34" si="30">(G32/(G32+H32))*100</f>
        <v>100</v>
      </c>
      <c r="R32" s="18"/>
      <c r="S32" s="26">
        <f>((E32+G32)/(E32+F32+G32+H32))*100</f>
        <v>100</v>
      </c>
      <c r="T32" s="18"/>
    </row>
    <row r="33" spans="2:20">
      <c r="C33" t="s">
        <v>7</v>
      </c>
      <c r="D33">
        <v>22</v>
      </c>
      <c r="E33">
        <v>7</v>
      </c>
      <c r="F33">
        <v>0</v>
      </c>
      <c r="G33">
        <v>4</v>
      </c>
      <c r="H33">
        <v>0</v>
      </c>
      <c r="I33">
        <v>0</v>
      </c>
      <c r="J33" s="18"/>
      <c r="K33" s="24">
        <f t="shared" si="25"/>
        <v>0</v>
      </c>
      <c r="L33" s="24">
        <f t="shared" si="26"/>
        <v>31.818181818181817</v>
      </c>
      <c r="M33" s="24">
        <f t="shared" si="27"/>
        <v>18.181818181818183</v>
      </c>
      <c r="N33" s="25">
        <f t="shared" si="28"/>
        <v>50</v>
      </c>
      <c r="O33" s="18"/>
      <c r="P33" s="18">
        <f t="shared" si="29"/>
        <v>100</v>
      </c>
      <c r="Q33" s="18">
        <f t="shared" si="30"/>
        <v>100</v>
      </c>
      <c r="R33" s="18"/>
      <c r="S33" s="26">
        <f>((E33+G33)/(E33+F33+G33+H33))*100</f>
        <v>100</v>
      </c>
      <c r="T33" s="18"/>
    </row>
    <row r="34" spans="2:20">
      <c r="C34" t="s">
        <v>8</v>
      </c>
      <c r="D34">
        <v>26</v>
      </c>
      <c r="E34">
        <v>6</v>
      </c>
      <c r="F34">
        <v>0</v>
      </c>
      <c r="G34">
        <v>4</v>
      </c>
      <c r="H34">
        <v>0</v>
      </c>
      <c r="I34">
        <v>0</v>
      </c>
      <c r="J34" s="18"/>
      <c r="K34" s="24">
        <f t="shared" si="25"/>
        <v>0</v>
      </c>
      <c r="L34" s="24">
        <f>(E34/D34)*100</f>
        <v>23.076923076923077</v>
      </c>
      <c r="M34" s="24">
        <f>(G34/D34)*100</f>
        <v>15.384615384615385</v>
      </c>
      <c r="N34" s="25">
        <f t="shared" si="28"/>
        <v>38.46153846153846</v>
      </c>
      <c r="O34" s="18"/>
      <c r="P34" s="18">
        <f t="shared" si="29"/>
        <v>100</v>
      </c>
      <c r="Q34" s="18">
        <f t="shared" si="30"/>
        <v>100</v>
      </c>
      <c r="R34" s="18"/>
      <c r="S34" s="26">
        <f>((E34+G34)/(E34+F34+G34+H34))*100</f>
        <v>100</v>
      </c>
      <c r="T34" s="18"/>
    </row>
    <row r="35" spans="2:20">
      <c r="C35" t="s">
        <v>40</v>
      </c>
      <c r="D35">
        <f>SUM(D32:D34)</f>
        <v>62</v>
      </c>
      <c r="E35">
        <f t="shared" ref="E35" si="31">SUM(E32:E34)</f>
        <v>17</v>
      </c>
      <c r="F35">
        <f t="shared" ref="F35" si="32">SUM(F32:F34)</f>
        <v>0</v>
      </c>
      <c r="G35">
        <f t="shared" ref="G35" si="33">SUM(G32:G34)</f>
        <v>10</v>
      </c>
      <c r="H35">
        <f t="shared" ref="H35" si="34">SUM(H32:H34)</f>
        <v>0</v>
      </c>
      <c r="I35">
        <f t="shared" ref="I35" si="35">SUM(I32:I34)</f>
        <v>0</v>
      </c>
      <c r="J35" s="18" t="s">
        <v>13</v>
      </c>
      <c r="K35" s="16">
        <f>AVERAGE(K32:K34)</f>
        <v>0</v>
      </c>
      <c r="L35" s="16">
        <f>AVERAGE(L32:L34)</f>
        <v>27.822177822177821</v>
      </c>
      <c r="M35" s="16">
        <f t="shared" ref="M35" si="36">AVERAGE(M32:M34)</f>
        <v>15.950715950715951</v>
      </c>
      <c r="N35" s="16">
        <f>AVERAGE(N32:N34)</f>
        <v>43.772893772893774</v>
      </c>
      <c r="O35" s="14"/>
      <c r="P35" s="16">
        <f>AVERAGE(P32:P34)</f>
        <v>100</v>
      </c>
      <c r="Q35" s="16">
        <f>AVERAGE(Q32:Q34)</f>
        <v>100</v>
      </c>
      <c r="R35" s="14"/>
      <c r="S35" s="16">
        <f>AVERAGE(S32:S34)</f>
        <v>100</v>
      </c>
      <c r="T35" s="18"/>
    </row>
    <row r="36" spans="2:20">
      <c r="J36" s="18" t="s">
        <v>14</v>
      </c>
      <c r="K36" s="22">
        <f t="shared" ref="K36:N36" si="37">STDEV(K32:K34)</f>
        <v>0</v>
      </c>
      <c r="L36" s="22">
        <f t="shared" si="37"/>
        <v>4.4185329702682337</v>
      </c>
      <c r="M36" s="22">
        <f t="shared" si="37"/>
        <v>2.0087953555585427</v>
      </c>
      <c r="N36" s="22">
        <f t="shared" si="37"/>
        <v>5.8234846503972921</v>
      </c>
      <c r="O36" s="18"/>
      <c r="P36" s="18"/>
      <c r="Q36" s="18"/>
      <c r="R36" s="18"/>
      <c r="S36" s="26"/>
      <c r="T36" s="18"/>
    </row>
    <row r="37" spans="2:20">
      <c r="J37" s="18" t="s">
        <v>15</v>
      </c>
      <c r="K37" s="22">
        <f t="shared" ref="K37:N37" si="38">STDEV(K33:K35)</f>
        <v>0</v>
      </c>
      <c r="L37" s="22">
        <f t="shared" si="38"/>
        <v>4.3759778890947123</v>
      </c>
      <c r="M37" s="22">
        <f t="shared" si="38"/>
        <v>1.4788864338440539</v>
      </c>
      <c r="N37" s="22">
        <f t="shared" si="38"/>
        <v>5.7752841471463983</v>
      </c>
      <c r="O37" s="18"/>
      <c r="P37" s="18"/>
      <c r="Q37" s="18"/>
      <c r="R37" s="18"/>
      <c r="S37" s="26"/>
      <c r="T37" s="18"/>
    </row>
    <row r="38" spans="2:20">
      <c r="J38" s="18"/>
      <c r="K38" s="18"/>
      <c r="L38" s="18"/>
      <c r="M38" s="18"/>
      <c r="N38" s="18"/>
      <c r="O38" s="18"/>
      <c r="P38" s="18"/>
      <c r="Q38" s="18"/>
      <c r="R38" s="18"/>
      <c r="S38" s="26"/>
      <c r="T38" s="18"/>
    </row>
    <row r="39" spans="2:20">
      <c r="J39" s="18"/>
      <c r="K39" s="18"/>
      <c r="L39" s="18"/>
      <c r="M39" s="18"/>
      <c r="N39" s="18"/>
      <c r="O39" s="18"/>
      <c r="P39" s="18"/>
      <c r="Q39" s="18"/>
      <c r="R39" s="18"/>
      <c r="S39" s="26"/>
      <c r="T39" s="18"/>
    </row>
    <row r="40" spans="2:20">
      <c r="B40" t="s">
        <v>24</v>
      </c>
      <c r="C40" t="s">
        <v>6</v>
      </c>
      <c r="D40">
        <v>32</v>
      </c>
      <c r="E40">
        <v>9</v>
      </c>
      <c r="F40">
        <v>0</v>
      </c>
      <c r="G40">
        <v>6</v>
      </c>
      <c r="H40">
        <v>0</v>
      </c>
      <c r="I40">
        <v>0</v>
      </c>
      <c r="J40" s="18"/>
      <c r="K40" s="24">
        <f t="shared" ref="K40:K42" si="39">(I40/D40)*100</f>
        <v>0</v>
      </c>
      <c r="L40" s="24">
        <f t="shared" ref="L40:L41" si="40">(E40/D40)*100</f>
        <v>28.125</v>
      </c>
      <c r="M40" s="24">
        <f t="shared" ref="M40:M41" si="41">(G40/D40)*100</f>
        <v>18.75</v>
      </c>
      <c r="N40" s="25">
        <f t="shared" ref="N40:N42" si="42">K40+L40+M40</f>
        <v>46.875</v>
      </c>
      <c r="O40" s="18"/>
      <c r="P40" s="18">
        <f t="shared" ref="P40:P41" si="43">(E40/(E40+F40))*100</f>
        <v>100</v>
      </c>
      <c r="Q40" s="18">
        <f t="shared" ref="Q40:Q41" si="44">(G40/(G40+H40))*100</f>
        <v>100</v>
      </c>
      <c r="R40" s="18"/>
      <c r="S40" s="26">
        <f>((E40+G40)/(E40+F40+G40+H40))*100</f>
        <v>100</v>
      </c>
      <c r="T40" s="18"/>
    </row>
    <row r="41" spans="2:20">
      <c r="C41" t="s">
        <v>7</v>
      </c>
      <c r="D41">
        <v>26</v>
      </c>
      <c r="E41">
        <v>10</v>
      </c>
      <c r="F41">
        <v>0</v>
      </c>
      <c r="G41">
        <v>4</v>
      </c>
      <c r="H41">
        <v>1</v>
      </c>
      <c r="I41">
        <v>0</v>
      </c>
      <c r="J41" s="18"/>
      <c r="K41" s="24">
        <f t="shared" si="39"/>
        <v>0</v>
      </c>
      <c r="L41" s="24">
        <f t="shared" si="40"/>
        <v>38.461538461538467</v>
      </c>
      <c r="M41" s="24">
        <f t="shared" si="41"/>
        <v>15.384615384615385</v>
      </c>
      <c r="N41" s="25">
        <f t="shared" si="42"/>
        <v>53.846153846153854</v>
      </c>
      <c r="O41" s="18"/>
      <c r="P41" s="18">
        <f t="shared" si="43"/>
        <v>100</v>
      </c>
      <c r="Q41" s="18">
        <f t="shared" si="44"/>
        <v>80</v>
      </c>
      <c r="R41" s="18"/>
      <c r="S41" s="26">
        <f>((E41+G41)/(E41+F41+G41+H41))*100</f>
        <v>93.333333333333329</v>
      </c>
      <c r="T41" s="18"/>
    </row>
    <row r="42" spans="2:20">
      <c r="C42" t="s">
        <v>8</v>
      </c>
      <c r="D42">
        <v>31</v>
      </c>
      <c r="E42">
        <v>9</v>
      </c>
      <c r="F42">
        <v>0</v>
      </c>
      <c r="G42">
        <v>5</v>
      </c>
      <c r="H42">
        <v>0</v>
      </c>
      <c r="I42">
        <v>1</v>
      </c>
      <c r="J42" s="18"/>
      <c r="K42" s="24">
        <f t="shared" si="39"/>
        <v>3.225806451612903</v>
      </c>
      <c r="L42" s="24">
        <f t="shared" ref="L42" si="45">(E42/D42)*100</f>
        <v>29.032258064516132</v>
      </c>
      <c r="M42" s="24">
        <f t="shared" ref="M42" si="46">(G42/D42)*100</f>
        <v>16.129032258064516</v>
      </c>
      <c r="N42" s="25">
        <f t="shared" si="42"/>
        <v>48.387096774193552</v>
      </c>
      <c r="O42" s="18"/>
      <c r="P42" s="18">
        <f t="shared" ref="P42" si="47">(E42/(E42+F42))*100</f>
        <v>100</v>
      </c>
      <c r="Q42" s="18">
        <f t="shared" ref="Q42" si="48">(G42/(G42+H42))*100</f>
        <v>100</v>
      </c>
      <c r="R42" s="18"/>
      <c r="S42" s="26">
        <f>((E42+G42)/(E42+F42+G42+H42))*100</f>
        <v>100</v>
      </c>
      <c r="T42" s="18"/>
    </row>
    <row r="43" spans="2:20">
      <c r="C43" t="s">
        <v>40</v>
      </c>
      <c r="D43">
        <f>SUM(D40:D42)</f>
        <v>89</v>
      </c>
      <c r="E43">
        <f t="shared" ref="E43" si="49">SUM(E40:E42)</f>
        <v>28</v>
      </c>
      <c r="F43">
        <f t="shared" ref="F43" si="50">SUM(F40:F42)</f>
        <v>0</v>
      </c>
      <c r="G43">
        <f t="shared" ref="G43" si="51">SUM(G40:G42)</f>
        <v>15</v>
      </c>
      <c r="H43">
        <f t="shared" ref="H43" si="52">SUM(H40:H42)</f>
        <v>1</v>
      </c>
      <c r="I43">
        <f t="shared" ref="I43" si="53">SUM(I40:I42)</f>
        <v>1</v>
      </c>
      <c r="J43" s="18" t="s">
        <v>13</v>
      </c>
      <c r="K43" s="16">
        <f>AVERAGE(K40:K42)</f>
        <v>1.075268817204301</v>
      </c>
      <c r="L43" s="16">
        <f>AVERAGE(L40:L42)</f>
        <v>31.872932175351533</v>
      </c>
      <c r="M43" s="16">
        <f t="shared" ref="M43" si="54">AVERAGE(M40:M42)</f>
        <v>16.754549214226632</v>
      </c>
      <c r="N43" s="16">
        <f t="shared" ref="N43" si="55">AVERAGE(N40:N42)</f>
        <v>49.702750206782468</v>
      </c>
      <c r="O43" s="14"/>
      <c r="P43" s="16">
        <f>AVERAGE(P40:P42)</f>
        <v>100</v>
      </c>
      <c r="Q43" s="16">
        <f>AVERAGE(Q40:Q42)</f>
        <v>93.333333333333329</v>
      </c>
      <c r="R43" s="14"/>
      <c r="S43" s="16">
        <f>AVERAGE(S40:S42)</f>
        <v>97.777777777777771</v>
      </c>
      <c r="T43" s="18"/>
    </row>
    <row r="44" spans="2:20">
      <c r="J44" s="18" t="s">
        <v>14</v>
      </c>
      <c r="K44" s="22">
        <f t="shared" ref="K44:N44" si="56">STDEV(K40:K42)</f>
        <v>1.862420223192341</v>
      </c>
      <c r="L44" s="22">
        <f t="shared" si="56"/>
        <v>5.7239041654009188</v>
      </c>
      <c r="M44" s="22">
        <f t="shared" si="56"/>
        <v>1.7677406481725773</v>
      </c>
      <c r="N44" s="22">
        <f t="shared" si="56"/>
        <v>3.6670770993665602</v>
      </c>
      <c r="O44" s="18"/>
      <c r="P44" s="18"/>
      <c r="Q44" s="18"/>
      <c r="R44" s="18"/>
      <c r="S44" s="26"/>
      <c r="T44" s="18"/>
    </row>
    <row r="45" spans="2:20">
      <c r="J45" s="18" t="s">
        <v>15</v>
      </c>
      <c r="K45" s="22">
        <f t="shared" ref="K45:N45" si="57">STDEV(K41:K43)</f>
        <v>1.6425002490881144</v>
      </c>
      <c r="L45" s="22">
        <f t="shared" si="57"/>
        <v>4.837190834289764</v>
      </c>
      <c r="M45" s="22">
        <f t="shared" si="57"/>
        <v>0.6858263435976869</v>
      </c>
      <c r="N45" s="22">
        <f t="shared" si="57"/>
        <v>2.8489776466994505</v>
      </c>
      <c r="O45" s="18"/>
      <c r="P45" s="18"/>
      <c r="Q45" s="18"/>
      <c r="R45" s="18"/>
      <c r="S45" s="26"/>
      <c r="T45" s="18"/>
    </row>
    <row r="46" spans="2:20">
      <c r="J46" s="18"/>
      <c r="K46" s="18"/>
      <c r="L46" s="18"/>
      <c r="M46" s="18"/>
      <c r="N46" s="18"/>
      <c r="O46" s="18"/>
      <c r="P46" s="18"/>
      <c r="Q46" s="18"/>
      <c r="R46" s="18"/>
      <c r="S46" s="26"/>
      <c r="T46" s="18"/>
    </row>
    <row r="47" spans="2:20">
      <c r="J47" s="18"/>
      <c r="K47" s="18"/>
      <c r="L47" s="18"/>
      <c r="M47" s="18"/>
      <c r="N47" s="18"/>
      <c r="O47" s="18"/>
      <c r="P47" s="18"/>
      <c r="Q47" s="18"/>
      <c r="R47" s="18"/>
      <c r="S47" s="26"/>
      <c r="T47" s="18"/>
    </row>
    <row r="48" spans="2:20">
      <c r="B48" t="s">
        <v>18</v>
      </c>
      <c r="C48" t="s">
        <v>6</v>
      </c>
      <c r="D48">
        <v>25</v>
      </c>
      <c r="E48">
        <v>3</v>
      </c>
      <c r="F48">
        <v>0</v>
      </c>
      <c r="G48">
        <v>4</v>
      </c>
      <c r="H48">
        <v>0</v>
      </c>
      <c r="I48">
        <v>0</v>
      </c>
      <c r="J48" s="18"/>
      <c r="K48" s="24">
        <f t="shared" ref="K48:K50" si="58">(I48/D48)*100</f>
        <v>0</v>
      </c>
      <c r="L48" s="24">
        <f>(E48/D48)*100</f>
        <v>12</v>
      </c>
      <c r="M48" s="24">
        <f>(G48/D48)*100</f>
        <v>16</v>
      </c>
      <c r="N48" s="25">
        <f t="shared" ref="N48:N50" si="59">K48+L48+M48</f>
        <v>28</v>
      </c>
      <c r="O48" s="18"/>
      <c r="P48" s="18">
        <f>(E48/(E48+F48))*100</f>
        <v>100</v>
      </c>
      <c r="Q48" s="18">
        <f>(G48/(G48+H48))*100</f>
        <v>100</v>
      </c>
      <c r="R48" s="18"/>
      <c r="S48" s="26">
        <f>((E48+G48)/(E48+F48+G48+H48))*100</f>
        <v>100</v>
      </c>
      <c r="T48" s="18"/>
    </row>
    <row r="49" spans="2:20">
      <c r="C49" t="s">
        <v>7</v>
      </c>
      <c r="D49">
        <v>20</v>
      </c>
      <c r="E49">
        <v>1</v>
      </c>
      <c r="F49">
        <v>0</v>
      </c>
      <c r="G49">
        <v>7</v>
      </c>
      <c r="H49">
        <v>0</v>
      </c>
      <c r="I49">
        <v>0</v>
      </c>
      <c r="J49" s="18"/>
      <c r="K49" s="24">
        <f t="shared" si="58"/>
        <v>0</v>
      </c>
      <c r="L49" s="24">
        <f>(E49/D49)*100</f>
        <v>5</v>
      </c>
      <c r="M49" s="24">
        <f>(G49/D49)*100</f>
        <v>35</v>
      </c>
      <c r="N49" s="25">
        <f t="shared" si="59"/>
        <v>40</v>
      </c>
      <c r="O49" s="18"/>
      <c r="P49" s="18">
        <f>(E49/(E49+F49))*100</f>
        <v>100</v>
      </c>
      <c r="Q49" s="18">
        <f>(G49/(G49+H49))*100</f>
        <v>100</v>
      </c>
      <c r="R49" s="18"/>
      <c r="S49" s="26">
        <f>((E49+G49)/(E49+F49+G49+H49))*100</f>
        <v>100</v>
      </c>
      <c r="T49" s="18"/>
    </row>
    <row r="50" spans="2:20">
      <c r="C50" t="s">
        <v>8</v>
      </c>
      <c r="D50">
        <v>23</v>
      </c>
      <c r="E50">
        <v>4</v>
      </c>
      <c r="F50">
        <v>0</v>
      </c>
      <c r="G50">
        <v>5</v>
      </c>
      <c r="H50">
        <v>0</v>
      </c>
      <c r="I50">
        <v>0</v>
      </c>
      <c r="J50" s="18"/>
      <c r="K50" s="24">
        <f t="shared" si="58"/>
        <v>0</v>
      </c>
      <c r="L50" s="24">
        <f>(E50/D50)*100</f>
        <v>17.391304347826086</v>
      </c>
      <c r="M50" s="24">
        <f>(G50/D50)*100</f>
        <v>21.739130434782609</v>
      </c>
      <c r="N50" s="25">
        <f t="shared" si="59"/>
        <v>39.130434782608695</v>
      </c>
      <c r="O50" s="18"/>
      <c r="P50" s="18">
        <f>(E50/(E50+F50))*100</f>
        <v>100</v>
      </c>
      <c r="Q50" s="18">
        <f>(G50/(G50+H50))*100</f>
        <v>100</v>
      </c>
      <c r="R50" s="18"/>
      <c r="S50" s="26">
        <f>((E50+G50)/(E50+F50+G50+H50))*100</f>
        <v>100</v>
      </c>
      <c r="T50" s="18"/>
    </row>
    <row r="51" spans="2:20">
      <c r="C51" t="s">
        <v>40</v>
      </c>
      <c r="D51">
        <f>SUM(D48:D50)</f>
        <v>68</v>
      </c>
      <c r="E51">
        <f t="shared" ref="E51" si="60">SUM(E48:E50)</f>
        <v>8</v>
      </c>
      <c r="F51">
        <f t="shared" ref="F51" si="61">SUM(F48:F50)</f>
        <v>0</v>
      </c>
      <c r="G51">
        <f t="shared" ref="G51" si="62">SUM(G48:G50)</f>
        <v>16</v>
      </c>
      <c r="H51">
        <f t="shared" ref="H51" si="63">SUM(H48:H50)</f>
        <v>0</v>
      </c>
      <c r="I51">
        <f t="shared" ref="I51" si="64">SUM(I48:I50)</f>
        <v>0</v>
      </c>
      <c r="J51" s="18" t="s">
        <v>13</v>
      </c>
      <c r="K51" s="16">
        <f>AVERAGE(K48:K50)</f>
        <v>0</v>
      </c>
      <c r="L51" s="16">
        <f>AVERAGE(L48:L50)</f>
        <v>11.463768115942029</v>
      </c>
      <c r="M51" s="16">
        <f t="shared" ref="M51" si="65">AVERAGE(M48:M50)</f>
        <v>24.246376811594203</v>
      </c>
      <c r="N51" s="16">
        <f t="shared" ref="N51" si="66">AVERAGE(N48:N50)</f>
        <v>35.710144927536227</v>
      </c>
      <c r="O51" s="14"/>
      <c r="P51" s="16">
        <f>AVERAGE(P48:P50)</f>
        <v>100</v>
      </c>
      <c r="Q51" s="16">
        <f>AVERAGE(Q48:Q50)</f>
        <v>100</v>
      </c>
      <c r="R51" s="14"/>
      <c r="S51" s="16">
        <f>AVERAGE(S48:S50)</f>
        <v>100</v>
      </c>
      <c r="T51" s="18"/>
    </row>
    <row r="52" spans="2:20">
      <c r="J52" s="18" t="s">
        <v>14</v>
      </c>
      <c r="K52" s="22">
        <f t="shared" ref="K52:N52" si="67">STDEV(K48:K50)</f>
        <v>0</v>
      </c>
      <c r="L52" s="22">
        <f t="shared" si="67"/>
        <v>6.2130318150822061</v>
      </c>
      <c r="M52" s="22">
        <f t="shared" si="67"/>
        <v>9.744984006940502</v>
      </c>
      <c r="N52" s="22">
        <f t="shared" si="67"/>
        <v>6.6913217692421734</v>
      </c>
      <c r="O52" s="18"/>
      <c r="P52" s="18"/>
      <c r="Q52" s="18"/>
      <c r="R52" s="18"/>
      <c r="S52" s="18"/>
      <c r="T52" s="18"/>
    </row>
    <row r="53" spans="2:20">
      <c r="J53" s="18" t="s">
        <v>15</v>
      </c>
      <c r="K53" s="22">
        <f t="shared" ref="K53:N53" si="68">STDEV(K49:K51)</f>
        <v>0</v>
      </c>
      <c r="L53" s="22">
        <f t="shared" si="68"/>
        <v>6.1975856519215169</v>
      </c>
      <c r="M53" s="22">
        <f t="shared" si="68"/>
        <v>7.0448250238261592</v>
      </c>
      <c r="N53" s="22">
        <f t="shared" si="68"/>
        <v>2.2677956588852091</v>
      </c>
      <c r="O53" s="18"/>
      <c r="P53" s="18"/>
      <c r="Q53" s="18"/>
      <c r="R53" s="18"/>
      <c r="S53" s="18"/>
      <c r="T53" s="18"/>
    </row>
    <row r="54" spans="2:20"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2:20"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2:20">
      <c r="B56" t="s">
        <v>28</v>
      </c>
      <c r="C56" t="s">
        <v>6</v>
      </c>
      <c r="D56">
        <f>D32+D40+D48</f>
        <v>71</v>
      </c>
      <c r="E56">
        <f t="shared" ref="D56:I58" si="69">E32+E40+E48</f>
        <v>16</v>
      </c>
      <c r="F56">
        <f t="shared" si="69"/>
        <v>0</v>
      </c>
      <c r="G56">
        <f t="shared" si="69"/>
        <v>12</v>
      </c>
      <c r="H56">
        <f t="shared" si="69"/>
        <v>0</v>
      </c>
      <c r="I56">
        <f t="shared" si="69"/>
        <v>0</v>
      </c>
      <c r="J56" s="18"/>
      <c r="K56" s="24">
        <f t="shared" ref="K56:K58" si="70">(I56/D56)*100</f>
        <v>0</v>
      </c>
      <c r="L56" s="24">
        <f>(E56/D56)*100</f>
        <v>22.535211267605636</v>
      </c>
      <c r="M56" s="24">
        <f>(G56/D56)*100</f>
        <v>16.901408450704224</v>
      </c>
      <c r="N56" s="25">
        <f t="shared" ref="N56:N58" si="71">K56+L56+M56</f>
        <v>39.436619718309856</v>
      </c>
      <c r="O56" s="18"/>
      <c r="P56" s="18">
        <f>(E56/(E56+F56))*100</f>
        <v>100</v>
      </c>
      <c r="Q56" s="18">
        <f>(G56/(G56+H56))*100</f>
        <v>100</v>
      </c>
      <c r="R56" s="18"/>
      <c r="S56" s="26">
        <f>((E56+G56)/(E56+F56+G56+H56))*100</f>
        <v>100</v>
      </c>
      <c r="T56" s="18"/>
    </row>
    <row r="57" spans="2:20">
      <c r="B57" t="s">
        <v>27</v>
      </c>
      <c r="C57" t="s">
        <v>7</v>
      </c>
      <c r="D57">
        <f t="shared" si="69"/>
        <v>68</v>
      </c>
      <c r="E57">
        <f>E33+E41+E49</f>
        <v>18</v>
      </c>
      <c r="F57">
        <f t="shared" si="69"/>
        <v>0</v>
      </c>
      <c r="G57">
        <f t="shared" si="69"/>
        <v>15</v>
      </c>
      <c r="H57">
        <f t="shared" si="69"/>
        <v>1</v>
      </c>
      <c r="I57">
        <f t="shared" si="69"/>
        <v>0</v>
      </c>
      <c r="J57" s="18"/>
      <c r="K57" s="24">
        <f t="shared" si="70"/>
        <v>0</v>
      </c>
      <c r="L57" s="24">
        <f>(E57/D57)*100</f>
        <v>26.47058823529412</v>
      </c>
      <c r="M57" s="24">
        <f>(G57/D57)*100</f>
        <v>22.058823529411764</v>
      </c>
      <c r="N57" s="25">
        <f t="shared" si="71"/>
        <v>48.529411764705884</v>
      </c>
      <c r="O57" s="18"/>
      <c r="P57" s="18">
        <f>(E57/(E57+F57))*100</f>
        <v>100</v>
      </c>
      <c r="Q57" s="18">
        <f>(G57/(G57+H57))*100</f>
        <v>93.75</v>
      </c>
      <c r="R57" s="18"/>
      <c r="S57" s="26">
        <f>((E57+G57)/(E57+F57+G57+H57))*100</f>
        <v>97.058823529411768</v>
      </c>
      <c r="T57" s="18"/>
    </row>
    <row r="58" spans="2:20">
      <c r="C58" t="s">
        <v>8</v>
      </c>
      <c r="D58">
        <f t="shared" si="69"/>
        <v>80</v>
      </c>
      <c r="E58">
        <f>E34+E42+E50</f>
        <v>19</v>
      </c>
      <c r="F58">
        <f t="shared" si="69"/>
        <v>0</v>
      </c>
      <c r="G58">
        <f t="shared" si="69"/>
        <v>14</v>
      </c>
      <c r="H58">
        <f t="shared" si="69"/>
        <v>0</v>
      </c>
      <c r="I58">
        <f t="shared" si="69"/>
        <v>1</v>
      </c>
      <c r="J58" s="18"/>
      <c r="K58" s="24">
        <f t="shared" si="70"/>
        <v>1.25</v>
      </c>
      <c r="L58" s="24">
        <f>(E58/D58)*100</f>
        <v>23.75</v>
      </c>
      <c r="M58" s="24">
        <f>(G58/D58)*100</f>
        <v>17.5</v>
      </c>
      <c r="N58" s="25">
        <f t="shared" si="71"/>
        <v>42.5</v>
      </c>
      <c r="O58" s="18"/>
      <c r="P58" s="18">
        <f>(E58/(E58+F58))*100</f>
        <v>100</v>
      </c>
      <c r="Q58" s="18">
        <f>(G58/(G58+H58))*100</f>
        <v>100</v>
      </c>
      <c r="R58" s="18"/>
      <c r="S58" s="26">
        <f>((E58+G58)/(E58+F58+G58+H58))*100</f>
        <v>100</v>
      </c>
      <c r="T58" s="18"/>
    </row>
    <row r="59" spans="2:20">
      <c r="C59" t="s">
        <v>40</v>
      </c>
      <c r="D59">
        <f>SUM(D56:D58)</f>
        <v>219</v>
      </c>
      <c r="E59">
        <f t="shared" ref="E59" si="72">SUM(E56:E58)</f>
        <v>53</v>
      </c>
      <c r="F59">
        <f t="shared" ref="F59" si="73">SUM(F56:F58)</f>
        <v>0</v>
      </c>
      <c r="G59">
        <f t="shared" ref="G59" si="74">SUM(G56:G58)</f>
        <v>41</v>
      </c>
      <c r="H59">
        <f t="shared" ref="H59" si="75">SUM(H56:H58)</f>
        <v>1</v>
      </c>
      <c r="I59">
        <f t="shared" ref="I59" si="76">SUM(I56:I58)</f>
        <v>1</v>
      </c>
      <c r="J59" s="18" t="s">
        <v>13</v>
      </c>
      <c r="K59" s="16">
        <f>AVERAGE(K56:K58)</f>
        <v>0.41666666666666669</v>
      </c>
      <c r="L59" s="16">
        <f>AVERAGE(L56:L58)</f>
        <v>24.251933167633251</v>
      </c>
      <c r="M59" s="16">
        <f t="shared" ref="M59" si="77">AVERAGE(M56:M58)</f>
        <v>18.820077326705331</v>
      </c>
      <c r="N59" s="16">
        <f t="shared" ref="N59" si="78">AVERAGE(N56:N58)</f>
        <v>43.488677161005249</v>
      </c>
      <c r="O59" s="14"/>
      <c r="P59" s="16">
        <f>AVERAGE(P56:P58)</f>
        <v>100</v>
      </c>
      <c r="Q59" s="16">
        <f>AVERAGE(Q56:Q58)</f>
        <v>97.916666666666671</v>
      </c>
      <c r="R59" s="14"/>
      <c r="S59" s="16">
        <f>AVERAGE(S56:S58)</f>
        <v>99.019607843137251</v>
      </c>
      <c r="T59" s="18"/>
    </row>
    <row r="60" spans="2:20">
      <c r="J60" s="18" t="s">
        <v>14</v>
      </c>
      <c r="K60" s="22">
        <f t="shared" ref="K60:N60" si="79">STDEV(K56:K58)</f>
        <v>0.72168783648703216</v>
      </c>
      <c r="L60" s="22">
        <f t="shared" si="79"/>
        <v>2.0151304295332877</v>
      </c>
      <c r="M60" s="22">
        <f t="shared" si="79"/>
        <v>2.8207597708562484</v>
      </c>
      <c r="N60" s="22">
        <f t="shared" si="79"/>
        <v>4.6263191303962978</v>
      </c>
      <c r="O60" s="18"/>
      <c r="P60" s="18"/>
      <c r="Q60" s="18"/>
      <c r="R60" s="18"/>
      <c r="S60" s="18"/>
      <c r="T60" s="18"/>
    </row>
    <row r="61" spans="2:20">
      <c r="J61" s="18" t="s">
        <v>15</v>
      </c>
      <c r="K61" s="22">
        <f t="shared" ref="K61:N61" si="80">STDEV(K57:K59)</f>
        <v>0.63646884652164437</v>
      </c>
      <c r="L61" s="22">
        <f t="shared" si="80"/>
        <v>1.4477550184134731</v>
      </c>
      <c r="M61" s="22">
        <f t="shared" si="80"/>
        <v>2.3457391545219877</v>
      </c>
      <c r="N61" s="22">
        <f t="shared" si="80"/>
        <v>3.2336845368199856</v>
      </c>
      <c r="O61" s="18"/>
      <c r="P61" s="18"/>
      <c r="Q61" s="18"/>
      <c r="R61" s="18"/>
      <c r="S61" s="18"/>
      <c r="T61" s="18"/>
    </row>
    <row r="62" spans="2:20"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</row>
    <row r="63" spans="2:20"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</row>
    <row r="67" spans="2:20">
      <c r="D67" t="s">
        <v>33</v>
      </c>
      <c r="E67" t="s">
        <v>32</v>
      </c>
      <c r="F67" t="s">
        <v>31</v>
      </c>
      <c r="G67" s="6" t="s">
        <v>30</v>
      </c>
      <c r="P67" t="s">
        <v>10</v>
      </c>
      <c r="Q67" s="8" t="s">
        <v>36</v>
      </c>
      <c r="S67" t="s">
        <v>23</v>
      </c>
      <c r="T67" s="8" t="s">
        <v>35</v>
      </c>
    </row>
    <row r="68" spans="2:20">
      <c r="C68" t="s">
        <v>1</v>
      </c>
      <c r="D68" s="3">
        <f>K5</f>
        <v>0</v>
      </c>
      <c r="E68" s="3">
        <f>L5</f>
        <v>12.940883388950686</v>
      </c>
      <c r="F68" s="3">
        <f>M5</f>
        <v>4.4325871338524285</v>
      </c>
      <c r="G68" s="7">
        <f>100-(D68+E68+F68)</f>
        <v>82.626529477196883</v>
      </c>
      <c r="O68" t="s">
        <v>1</v>
      </c>
      <c r="P68" s="3">
        <f>P5</f>
        <v>100</v>
      </c>
      <c r="Q68" s="5">
        <f>100-P68</f>
        <v>0</v>
      </c>
      <c r="S68" s="3">
        <f>Q5</f>
        <v>100</v>
      </c>
      <c r="T68" s="5">
        <f>100-S68</f>
        <v>0</v>
      </c>
    </row>
    <row r="69" spans="2:20">
      <c r="C69" t="s">
        <v>11</v>
      </c>
      <c r="D69" s="3">
        <f>K13</f>
        <v>0</v>
      </c>
      <c r="E69" s="3">
        <f>L13</f>
        <v>24.373219373219371</v>
      </c>
      <c r="F69" s="3">
        <f>M13</f>
        <v>9.1737891737891744</v>
      </c>
      <c r="G69" s="7">
        <f>100-(D69+E69+F69)</f>
        <v>66.452991452991455</v>
      </c>
      <c r="O69" t="s">
        <v>11</v>
      </c>
      <c r="P69" s="1">
        <f>P13</f>
        <v>100</v>
      </c>
      <c r="Q69" s="5">
        <f>100-P69</f>
        <v>0</v>
      </c>
      <c r="S69" s="1">
        <f>Q13</f>
        <v>86.30952380952381</v>
      </c>
      <c r="T69" s="5">
        <f>100-S69</f>
        <v>13.69047619047619</v>
      </c>
    </row>
    <row r="70" spans="2:20">
      <c r="C70" t="s">
        <v>12</v>
      </c>
      <c r="D70" s="3">
        <f>K21</f>
        <v>0</v>
      </c>
      <c r="E70" s="3">
        <f>L21</f>
        <v>26.19047619047619</v>
      </c>
      <c r="F70" s="3">
        <f>M21</f>
        <v>17.748917748917748</v>
      </c>
      <c r="G70" s="7">
        <f>100-(D70+E70+F70)</f>
        <v>56.060606060606062</v>
      </c>
      <c r="O70" t="s">
        <v>12</v>
      </c>
      <c r="P70" s="1">
        <f>P21</f>
        <v>100</v>
      </c>
      <c r="Q70" s="5">
        <f>100-P70</f>
        <v>0</v>
      </c>
      <c r="S70" s="1">
        <f>Q21</f>
        <v>90.277777777777786</v>
      </c>
      <c r="T70" s="5">
        <f>100-S70</f>
        <v>9.7222222222222143</v>
      </c>
    </row>
    <row r="72" spans="2:20">
      <c r="C72" t="s">
        <v>17</v>
      </c>
      <c r="D72" s="3">
        <f>K35</f>
        <v>0</v>
      </c>
      <c r="E72" s="1">
        <f>L35</f>
        <v>27.822177822177821</v>
      </c>
      <c r="F72" s="1">
        <f>M35</f>
        <v>15.950715950715951</v>
      </c>
      <c r="G72" s="7">
        <f>100-(D72+E72+F72)</f>
        <v>56.227106227106226</v>
      </c>
      <c r="O72" t="s">
        <v>17</v>
      </c>
      <c r="P72" s="3">
        <f>P35</f>
        <v>100</v>
      </c>
      <c r="Q72" s="5">
        <f>100-P72</f>
        <v>0</v>
      </c>
      <c r="S72" s="3">
        <f>Q35</f>
        <v>100</v>
      </c>
      <c r="T72" s="5">
        <f>100-S72</f>
        <v>0</v>
      </c>
    </row>
    <row r="73" spans="2:20">
      <c r="C73" t="s">
        <v>34</v>
      </c>
      <c r="D73" s="3">
        <f>K43</f>
        <v>1.075268817204301</v>
      </c>
      <c r="E73" s="1">
        <f>L43</f>
        <v>31.872932175351533</v>
      </c>
      <c r="F73" s="1">
        <f>M43</f>
        <v>16.754549214226632</v>
      </c>
      <c r="G73" s="7">
        <f>100-(D73+E73+F73)</f>
        <v>50.297249793217532</v>
      </c>
      <c r="O73" t="s">
        <v>34</v>
      </c>
      <c r="P73" s="3">
        <f>P43</f>
        <v>100</v>
      </c>
      <c r="Q73" s="5">
        <f>100-P73</f>
        <v>0</v>
      </c>
      <c r="S73" s="3">
        <f>Q43</f>
        <v>93.333333333333329</v>
      </c>
      <c r="T73" s="5">
        <f>100-S73</f>
        <v>6.6666666666666714</v>
      </c>
    </row>
    <row r="74" spans="2:20">
      <c r="C74" t="s">
        <v>18</v>
      </c>
      <c r="D74" s="3">
        <f>K51</f>
        <v>0</v>
      </c>
      <c r="E74" s="1">
        <f>L51</f>
        <v>11.463768115942029</v>
      </c>
      <c r="F74" s="1">
        <f>M51</f>
        <v>24.246376811594203</v>
      </c>
      <c r="G74" s="7">
        <f>100-(D74+E74+F74)</f>
        <v>64.289855072463766</v>
      </c>
      <c r="O74" t="s">
        <v>18</v>
      </c>
      <c r="P74" s="3">
        <f>P59</f>
        <v>100</v>
      </c>
      <c r="Q74" s="5">
        <f>100-P74</f>
        <v>0</v>
      </c>
      <c r="S74" s="3">
        <f>Q59</f>
        <v>97.916666666666671</v>
      </c>
      <c r="T74" s="5">
        <f>100-S74</f>
        <v>2.0833333333333286</v>
      </c>
    </row>
    <row r="79" spans="2:20">
      <c r="D79" t="s">
        <v>2</v>
      </c>
      <c r="E79" t="s">
        <v>5</v>
      </c>
      <c r="F79" t="s">
        <v>4</v>
      </c>
      <c r="G79" t="s">
        <v>20</v>
      </c>
      <c r="H79" t="s">
        <v>21</v>
      </c>
      <c r="I79" t="s">
        <v>39</v>
      </c>
    </row>
    <row r="80" spans="2:20">
      <c r="B80" t="s">
        <v>1</v>
      </c>
      <c r="C80" t="s">
        <v>58</v>
      </c>
      <c r="D80">
        <v>184</v>
      </c>
      <c r="E80">
        <v>24</v>
      </c>
      <c r="F80">
        <v>0</v>
      </c>
      <c r="G80">
        <v>8</v>
      </c>
      <c r="H80">
        <v>0</v>
      </c>
      <c r="I80">
        <v>0</v>
      </c>
    </row>
    <row r="81" spans="2:9">
      <c r="B81" t="s">
        <v>11</v>
      </c>
      <c r="C81" t="s">
        <v>58</v>
      </c>
      <c r="D81">
        <v>149</v>
      </c>
      <c r="E81">
        <v>36</v>
      </c>
      <c r="F81">
        <v>0</v>
      </c>
      <c r="G81">
        <v>14</v>
      </c>
      <c r="H81">
        <v>3</v>
      </c>
      <c r="I81">
        <v>0</v>
      </c>
    </row>
    <row r="82" spans="2:9">
      <c r="B82" t="s">
        <v>12</v>
      </c>
      <c r="C82" t="s">
        <v>58</v>
      </c>
      <c r="D82">
        <v>96</v>
      </c>
      <c r="E82">
        <v>25</v>
      </c>
      <c r="F82">
        <v>0</v>
      </c>
      <c r="G82">
        <v>14</v>
      </c>
      <c r="H82">
        <v>2</v>
      </c>
      <c r="I82">
        <v>0</v>
      </c>
    </row>
    <row r="84" spans="2:9">
      <c r="B84" t="s">
        <v>17</v>
      </c>
      <c r="C84" t="str">
        <f t="shared" ref="C84:I84" si="81">C35</f>
        <v>SUM</v>
      </c>
      <c r="D84">
        <f t="shared" si="81"/>
        <v>62</v>
      </c>
      <c r="E84">
        <f t="shared" si="81"/>
        <v>17</v>
      </c>
      <c r="F84">
        <f t="shared" si="81"/>
        <v>0</v>
      </c>
      <c r="G84">
        <f t="shared" si="81"/>
        <v>10</v>
      </c>
      <c r="H84">
        <f t="shared" si="81"/>
        <v>0</v>
      </c>
      <c r="I84">
        <f t="shared" si="81"/>
        <v>0</v>
      </c>
    </row>
    <row r="85" spans="2:9">
      <c r="B85" t="s">
        <v>34</v>
      </c>
      <c r="C85" t="str">
        <f t="shared" ref="C85:I85" si="82">C43</f>
        <v>SUM</v>
      </c>
      <c r="D85">
        <f>D43</f>
        <v>89</v>
      </c>
      <c r="E85">
        <f t="shared" si="82"/>
        <v>28</v>
      </c>
      <c r="F85">
        <f t="shared" si="82"/>
        <v>0</v>
      </c>
      <c r="G85">
        <f t="shared" si="82"/>
        <v>15</v>
      </c>
      <c r="H85">
        <f t="shared" si="82"/>
        <v>1</v>
      </c>
      <c r="I85">
        <f t="shared" si="82"/>
        <v>1</v>
      </c>
    </row>
    <row r="86" spans="2:9">
      <c r="B86" t="s">
        <v>18</v>
      </c>
      <c r="C86" t="str">
        <f t="shared" ref="C86:I86" si="83">C51</f>
        <v>SUM</v>
      </c>
      <c r="D86">
        <f t="shared" si="83"/>
        <v>68</v>
      </c>
      <c r="E86">
        <f t="shared" si="83"/>
        <v>8</v>
      </c>
      <c r="F86">
        <f t="shared" si="83"/>
        <v>0</v>
      </c>
      <c r="G86">
        <f t="shared" si="83"/>
        <v>16</v>
      </c>
      <c r="H86">
        <f t="shared" si="83"/>
        <v>0</v>
      </c>
      <c r="I86">
        <f t="shared" si="83"/>
        <v>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D6640-E549-6446-B7EC-9D97B8A0A884}">
  <dimension ref="A1:T86"/>
  <sheetViews>
    <sheetView topLeftCell="C47" workbookViewId="0">
      <selection activeCell="O67" sqref="O67:T74"/>
    </sheetView>
  </sheetViews>
  <sheetFormatPr baseColWidth="10" defaultRowHeight="20"/>
  <cols>
    <col min="4" max="4" width="7.5703125" customWidth="1"/>
    <col min="9" max="9" width="16.7109375" customWidth="1"/>
    <col min="10" max="10" width="11.5703125" customWidth="1"/>
    <col min="11" max="11" width="18.28515625" customWidth="1"/>
    <col min="12" max="12" width="13" customWidth="1"/>
    <col min="13" max="13" width="13.42578125" customWidth="1"/>
    <col min="14" max="14" width="23.28515625" customWidth="1"/>
    <col min="15" max="15" width="19.140625" bestFit="1" customWidth="1"/>
    <col min="16" max="16" width="13.28515625" customWidth="1"/>
    <col min="17" max="17" width="14.42578125" customWidth="1"/>
    <col min="19" max="19" width="19.42578125" customWidth="1"/>
  </cols>
  <sheetData>
    <row r="1" spans="1:19">
      <c r="A1" t="s">
        <v>0</v>
      </c>
      <c r="B1" t="s">
        <v>25</v>
      </c>
      <c r="D1" t="s">
        <v>2</v>
      </c>
      <c r="E1" t="s">
        <v>5</v>
      </c>
      <c r="F1" t="s">
        <v>4</v>
      </c>
      <c r="G1" t="s">
        <v>20</v>
      </c>
      <c r="H1" t="s">
        <v>21</v>
      </c>
      <c r="I1" t="s">
        <v>39</v>
      </c>
      <c r="K1" t="s">
        <v>38</v>
      </c>
      <c r="L1" t="s">
        <v>9</v>
      </c>
      <c r="M1" t="s">
        <v>22</v>
      </c>
      <c r="N1" t="s">
        <v>57</v>
      </c>
      <c r="P1" t="s">
        <v>10</v>
      </c>
      <c r="Q1" t="s">
        <v>23</v>
      </c>
      <c r="S1" t="s">
        <v>29</v>
      </c>
    </row>
    <row r="2" spans="1:19">
      <c r="A2" t="s">
        <v>37</v>
      </c>
      <c r="B2" t="s">
        <v>1</v>
      </c>
      <c r="C2" t="s">
        <v>6</v>
      </c>
      <c r="D2">
        <v>76</v>
      </c>
      <c r="E2">
        <v>16</v>
      </c>
      <c r="F2">
        <v>0</v>
      </c>
      <c r="G2">
        <v>5</v>
      </c>
      <c r="H2">
        <v>0</v>
      </c>
      <c r="I2">
        <v>0</v>
      </c>
      <c r="J2" s="4"/>
      <c r="K2" s="1">
        <f>(I2/D2)*100</f>
        <v>0</v>
      </c>
      <c r="L2" s="1">
        <f>(E2/D2)*100</f>
        <v>21.052631578947366</v>
      </c>
      <c r="M2" s="1">
        <f>(G2/D2)*100</f>
        <v>6.5789473684210522</v>
      </c>
      <c r="N2" s="9">
        <f>K2+L2+M2</f>
        <v>27.631578947368418</v>
      </c>
      <c r="P2">
        <f>((E2+I2)/(E2+F2+I2))*100</f>
        <v>100</v>
      </c>
      <c r="Q2">
        <f>((G2+I2)/(G2+H2+I2))*100</f>
        <v>100</v>
      </c>
      <c r="S2" s="3">
        <f>((E2+G2)/(E2+F2+G2+H2))*100</f>
        <v>100</v>
      </c>
    </row>
    <row r="3" spans="1:19">
      <c r="C3" t="s">
        <v>7</v>
      </c>
      <c r="D3">
        <v>72</v>
      </c>
      <c r="E3">
        <v>5</v>
      </c>
      <c r="F3">
        <v>0</v>
      </c>
      <c r="G3">
        <v>1</v>
      </c>
      <c r="H3">
        <v>1</v>
      </c>
      <c r="I3">
        <v>0</v>
      </c>
      <c r="K3" s="1">
        <f>(I3/D3)*100</f>
        <v>0</v>
      </c>
      <c r="L3" s="1">
        <f>(E3/D3)*100</f>
        <v>6.9444444444444446</v>
      </c>
      <c r="M3" s="1">
        <f>(G3/D3)*100</f>
        <v>1.3888888888888888</v>
      </c>
      <c r="N3" s="2">
        <f>K3+L3+M3</f>
        <v>8.3333333333333339</v>
      </c>
      <c r="P3">
        <f>((E3+I3)/(E3+F3+I3))*100</f>
        <v>100</v>
      </c>
      <c r="Q3">
        <f>((G3+I3)/(G3+H3+I3))*100</f>
        <v>50</v>
      </c>
      <c r="S3" s="3">
        <f>((E3+G3)/(E3+F3+G3+H3))*100</f>
        <v>85.714285714285708</v>
      </c>
    </row>
    <row r="4" spans="1:19">
      <c r="C4" t="s">
        <v>8</v>
      </c>
      <c r="D4">
        <v>79</v>
      </c>
      <c r="E4">
        <v>10</v>
      </c>
      <c r="F4">
        <v>0</v>
      </c>
      <c r="G4">
        <v>2</v>
      </c>
      <c r="H4">
        <v>1</v>
      </c>
      <c r="I4">
        <v>1</v>
      </c>
      <c r="K4" s="1">
        <f>(I4/D4)*100</f>
        <v>1.2658227848101267</v>
      </c>
      <c r="L4" s="1">
        <f>(E4/D4)*100</f>
        <v>12.658227848101266</v>
      </c>
      <c r="M4" s="1">
        <f>(G4/D4)*100</f>
        <v>2.5316455696202533</v>
      </c>
      <c r="N4" s="2">
        <f>K4+L4+M4</f>
        <v>16.455696202531644</v>
      </c>
      <c r="P4">
        <f>((E4+I4)/(E4+F4+I4))*100</f>
        <v>100</v>
      </c>
      <c r="Q4">
        <f>((G4+I4)/(G4+H4+I4))*100</f>
        <v>75</v>
      </c>
      <c r="S4" s="3">
        <f>((E4+G4)/(E4+F4+G4+H4))*100</f>
        <v>92.307692307692307</v>
      </c>
    </row>
    <row r="5" spans="1:19">
      <c r="C5" t="s">
        <v>40</v>
      </c>
      <c r="D5">
        <f>SUM(D2:D4)</f>
        <v>227</v>
      </c>
      <c r="E5">
        <f t="shared" ref="E5:H5" si="0">SUM(E2:E4)</f>
        <v>31</v>
      </c>
      <c r="F5">
        <f t="shared" si="0"/>
        <v>0</v>
      </c>
      <c r="G5">
        <f t="shared" si="0"/>
        <v>8</v>
      </c>
      <c r="H5">
        <f t="shared" si="0"/>
        <v>2</v>
      </c>
      <c r="I5">
        <f>SUM(I2:I4)</f>
        <v>1</v>
      </c>
      <c r="J5" t="s">
        <v>13</v>
      </c>
      <c r="K5" s="1">
        <f>AVERAGE(K2:K4)</f>
        <v>0.4219409282700422</v>
      </c>
      <c r="L5" s="1">
        <f>AVERAGE(L2:L4)</f>
        <v>13.551767957164358</v>
      </c>
      <c r="M5" s="1">
        <f t="shared" ref="M5" si="1">AVERAGE(M2:M4)</f>
        <v>3.4998272756433977</v>
      </c>
      <c r="N5" s="1">
        <f>AVERAGE(N2:N4)</f>
        <v>17.473536161077799</v>
      </c>
      <c r="P5" s="1">
        <f>AVERAGE(P2:P4)</f>
        <v>100</v>
      </c>
      <c r="Q5" s="1">
        <f>AVERAGE(Q2:Q4)</f>
        <v>75</v>
      </c>
      <c r="S5" s="1">
        <f>AVERAGE(S2:S4)</f>
        <v>92.673992673992686</v>
      </c>
    </row>
    <row r="6" spans="1:19">
      <c r="J6" t="s">
        <v>14</v>
      </c>
    </row>
    <row r="7" spans="1:19">
      <c r="J7" t="s">
        <v>15</v>
      </c>
    </row>
    <row r="10" spans="1:19">
      <c r="B10" t="s">
        <v>11</v>
      </c>
      <c r="C10" t="s">
        <v>6</v>
      </c>
      <c r="D10">
        <v>49</v>
      </c>
      <c r="E10">
        <v>15</v>
      </c>
      <c r="F10">
        <v>1</v>
      </c>
      <c r="G10">
        <v>4</v>
      </c>
      <c r="H10">
        <v>1</v>
      </c>
      <c r="I10">
        <v>0</v>
      </c>
      <c r="J10" s="4"/>
      <c r="K10" s="1">
        <f>(I10/D10)*100</f>
        <v>0</v>
      </c>
      <c r="L10" s="1">
        <f>(E10/D10)*100</f>
        <v>30.612244897959183</v>
      </c>
      <c r="M10" s="1">
        <f>(G10/D10)*100</f>
        <v>8.1632653061224492</v>
      </c>
      <c r="N10" s="2">
        <f>K10+L10+M10</f>
        <v>38.775510204081634</v>
      </c>
      <c r="P10">
        <f>((E10+I10)/(E10+F10+I10))*100</f>
        <v>93.75</v>
      </c>
      <c r="Q10">
        <f>((G10+I10)/(G10+H10+I10))*100</f>
        <v>80</v>
      </c>
      <c r="S10" s="3">
        <f>((E10+G10)/(E10+F10+G10+H10))*100</f>
        <v>90.476190476190482</v>
      </c>
    </row>
    <row r="11" spans="1:19">
      <c r="C11" t="s">
        <v>7</v>
      </c>
      <c r="D11">
        <v>60</v>
      </c>
      <c r="E11">
        <v>13</v>
      </c>
      <c r="F11">
        <v>0</v>
      </c>
      <c r="G11">
        <v>5</v>
      </c>
      <c r="H11">
        <v>1</v>
      </c>
      <c r="I11">
        <v>0</v>
      </c>
      <c r="K11" s="1">
        <f>(I11/D11)*100</f>
        <v>0</v>
      </c>
      <c r="L11" s="1">
        <f>(E11/D11)*100</f>
        <v>21.666666666666668</v>
      </c>
      <c r="M11" s="1">
        <f>(G11/D11)*100</f>
        <v>8.3333333333333321</v>
      </c>
      <c r="N11" s="2">
        <f>K11+L11+M11</f>
        <v>30</v>
      </c>
      <c r="P11">
        <f>((E11+I11)/(E11+F11+I11))*100</f>
        <v>100</v>
      </c>
      <c r="Q11">
        <f>((G11+I11)/(G11+H11+I11))*100</f>
        <v>83.333333333333343</v>
      </c>
      <c r="S11" s="3">
        <f>((E11+G11)/(E11+F11+G11+H11))*100</f>
        <v>94.73684210526315</v>
      </c>
    </row>
    <row r="12" spans="1:19">
      <c r="C12" t="s">
        <v>8</v>
      </c>
      <c r="D12">
        <v>50</v>
      </c>
      <c r="E12">
        <v>12</v>
      </c>
      <c r="F12">
        <v>1</v>
      </c>
      <c r="G12">
        <v>5</v>
      </c>
      <c r="H12">
        <v>3</v>
      </c>
      <c r="I12">
        <v>0</v>
      </c>
      <c r="K12" s="1">
        <f>(I12/D12)*100</f>
        <v>0</v>
      </c>
      <c r="L12" s="1">
        <f>(E12/D12)*100</f>
        <v>24</v>
      </c>
      <c r="M12" s="1">
        <f>(G12/D12)*100</f>
        <v>10</v>
      </c>
      <c r="N12" s="2">
        <f>K12+L12+M12</f>
        <v>34</v>
      </c>
      <c r="P12">
        <f>((E12+I12)/(E12+F12+I12))*100</f>
        <v>92.307692307692307</v>
      </c>
      <c r="Q12">
        <f>((G12+I12)/(G12+H12+I12))*100</f>
        <v>62.5</v>
      </c>
      <c r="S12" s="3">
        <f>((E12+G12)/(E12+F12+G12+H12))*100</f>
        <v>80.952380952380949</v>
      </c>
    </row>
    <row r="13" spans="1:19">
      <c r="C13" t="s">
        <v>40</v>
      </c>
      <c r="D13">
        <f>SUM(D10:D12)</f>
        <v>159</v>
      </c>
      <c r="E13">
        <f t="shared" ref="E13:H13" si="2">SUM(E10:E12)</f>
        <v>40</v>
      </c>
      <c r="F13">
        <f t="shared" si="2"/>
        <v>2</v>
      </c>
      <c r="G13">
        <f t="shared" si="2"/>
        <v>14</v>
      </c>
      <c r="H13">
        <f t="shared" si="2"/>
        <v>5</v>
      </c>
      <c r="I13">
        <f t="shared" ref="I13" si="3">SUM(I10:I12)</f>
        <v>0</v>
      </c>
      <c r="J13" t="s">
        <v>13</v>
      </c>
      <c r="K13" s="1">
        <f>AVERAGE(K10:K12)</f>
        <v>0</v>
      </c>
      <c r="L13" s="1">
        <f>AVERAGE(L10:L12)</f>
        <v>25.426303854875282</v>
      </c>
      <c r="M13" s="1">
        <f t="shared" ref="M13" si="4">AVERAGE(M10:M12)</f>
        <v>8.8321995464852616</v>
      </c>
      <c r="N13" s="1">
        <f>AVERAGE(N10:N12)</f>
        <v>34.258503401360542</v>
      </c>
      <c r="P13" s="1">
        <f>AVERAGE(P10:P12)</f>
        <v>95.352564102564102</v>
      </c>
      <c r="Q13" s="1">
        <f>AVERAGE(Q10:Q12)</f>
        <v>75.277777777777786</v>
      </c>
      <c r="S13" s="1">
        <f>AVERAGE(S10:S12)</f>
        <v>88.721804511278194</v>
      </c>
    </row>
    <row r="14" spans="1:19">
      <c r="J14" t="s">
        <v>14</v>
      </c>
    </row>
    <row r="15" spans="1:19">
      <c r="J15" t="s">
        <v>15</v>
      </c>
    </row>
    <row r="18" spans="2:19">
      <c r="B18" t="s">
        <v>12</v>
      </c>
      <c r="C18" t="s">
        <v>6</v>
      </c>
      <c r="D18">
        <v>45</v>
      </c>
      <c r="E18">
        <v>11</v>
      </c>
      <c r="F18">
        <v>0</v>
      </c>
      <c r="G18">
        <v>5</v>
      </c>
      <c r="H18">
        <v>0</v>
      </c>
      <c r="I18">
        <v>1</v>
      </c>
      <c r="K18" s="1">
        <f>(I18/D18)*100</f>
        <v>2.2222222222222223</v>
      </c>
      <c r="L18" s="1">
        <f>(E18/D18)*100</f>
        <v>24.444444444444443</v>
      </c>
      <c r="M18" s="1">
        <f>(G18/D18)*100</f>
        <v>11.111111111111111</v>
      </c>
      <c r="N18" s="2">
        <f>K18+L18+M18</f>
        <v>37.777777777777771</v>
      </c>
      <c r="P18">
        <f>((E18+I18)/(E18+F18+I18))*100</f>
        <v>100</v>
      </c>
      <c r="Q18">
        <f>((G18+I18)/(G18+H18+I18))*100</f>
        <v>100</v>
      </c>
      <c r="S18" s="3">
        <f>((E18+G18)/(E18+F18+G18+H18))*100</f>
        <v>100</v>
      </c>
    </row>
    <row r="19" spans="2:19">
      <c r="C19" t="s">
        <v>7</v>
      </c>
      <c r="D19">
        <v>56</v>
      </c>
      <c r="E19">
        <v>8</v>
      </c>
      <c r="F19">
        <v>0</v>
      </c>
      <c r="G19">
        <v>6</v>
      </c>
      <c r="H19">
        <v>1</v>
      </c>
      <c r="I19">
        <v>1</v>
      </c>
      <c r="K19" s="1">
        <f>(I19/D19)*100</f>
        <v>1.7857142857142856</v>
      </c>
      <c r="L19" s="1">
        <f>(E19/D19)*100</f>
        <v>14.285714285714285</v>
      </c>
      <c r="M19" s="1">
        <f>(G19/D19)*100</f>
        <v>10.714285714285714</v>
      </c>
      <c r="N19" s="2">
        <f>K19+L19+M19</f>
        <v>26.785714285714285</v>
      </c>
      <c r="P19">
        <f>((E19+I19)/(E19+F19+I19))*100</f>
        <v>100</v>
      </c>
      <c r="Q19">
        <f>((G19+I19)/(G19+H19+I19))*100</f>
        <v>87.5</v>
      </c>
      <c r="S19" s="3">
        <f>((E19+G19)/(E19+F19+G19+H19))*100</f>
        <v>93.333333333333329</v>
      </c>
    </row>
    <row r="20" spans="2:19">
      <c r="C20" t="s">
        <v>8</v>
      </c>
      <c r="D20">
        <v>52</v>
      </c>
      <c r="E20">
        <v>11</v>
      </c>
      <c r="F20">
        <v>0</v>
      </c>
      <c r="G20">
        <v>11</v>
      </c>
      <c r="H20">
        <v>0</v>
      </c>
      <c r="I20">
        <v>0</v>
      </c>
      <c r="K20" s="1">
        <f>(I20/D20)*100</f>
        <v>0</v>
      </c>
      <c r="L20" s="1">
        <f>(E20/D20)*100</f>
        <v>21.153846153846153</v>
      </c>
      <c r="M20" s="1">
        <f>(G20/D20)*100</f>
        <v>21.153846153846153</v>
      </c>
      <c r="N20" s="2">
        <f>K20+L20+M20</f>
        <v>42.307692307692307</v>
      </c>
      <c r="P20">
        <f>((E20+I20)/(E20+F20+I20))*100</f>
        <v>100</v>
      </c>
      <c r="Q20">
        <f>((G20+I20)/(G20+H20+I20))*100</f>
        <v>100</v>
      </c>
      <c r="S20" s="3">
        <f>((E20+G20)/(E20+F20+G20+H20))*100</f>
        <v>100</v>
      </c>
    </row>
    <row r="21" spans="2:19">
      <c r="C21" t="s">
        <v>40</v>
      </c>
      <c r="D21">
        <f>SUM(D18:D20)</f>
        <v>153</v>
      </c>
      <c r="E21">
        <f t="shared" ref="E21:H21" si="5">SUM(E18:E20)</f>
        <v>30</v>
      </c>
      <c r="F21">
        <f t="shared" si="5"/>
        <v>0</v>
      </c>
      <c r="G21">
        <f t="shared" si="5"/>
        <v>22</v>
      </c>
      <c r="H21">
        <f t="shared" si="5"/>
        <v>1</v>
      </c>
      <c r="I21">
        <f t="shared" ref="I21" si="6">SUM(I18:I20)</f>
        <v>2</v>
      </c>
      <c r="J21" t="s">
        <v>13</v>
      </c>
      <c r="K21" s="1">
        <f>AVERAGE(K18:K20)</f>
        <v>1.335978835978836</v>
      </c>
      <c r="L21" s="1">
        <f>AVERAGE(L18:L20)</f>
        <v>19.961334961334959</v>
      </c>
      <c r="M21" s="1">
        <f t="shared" ref="M21" si="7">AVERAGE(M18:M20)</f>
        <v>14.326414326414325</v>
      </c>
      <c r="N21" s="1">
        <f>AVERAGE(N18:N20)</f>
        <v>35.623728123728121</v>
      </c>
      <c r="P21" s="1">
        <f>AVERAGE(P18:P20)</f>
        <v>100</v>
      </c>
      <c r="Q21" s="1">
        <f>AVERAGE(Q18:Q20)</f>
        <v>95.833333333333329</v>
      </c>
      <c r="S21" s="1">
        <f>AVERAGE(S18:S20)</f>
        <v>97.777777777777771</v>
      </c>
    </row>
    <row r="22" spans="2:19">
      <c r="J22" t="s">
        <v>14</v>
      </c>
    </row>
    <row r="23" spans="2:19">
      <c r="J23" t="s">
        <v>15</v>
      </c>
    </row>
    <row r="31" spans="2:19">
      <c r="B31" t="s">
        <v>16</v>
      </c>
      <c r="D31" t="s">
        <v>2</v>
      </c>
      <c r="E31" t="s">
        <v>5</v>
      </c>
      <c r="F31" t="s">
        <v>4</v>
      </c>
      <c r="G31" t="s">
        <v>20</v>
      </c>
      <c r="H31" t="s">
        <v>21</v>
      </c>
      <c r="I31" t="s">
        <v>39</v>
      </c>
      <c r="K31" t="s">
        <v>38</v>
      </c>
      <c r="L31" t="s">
        <v>9</v>
      </c>
      <c r="M31" t="s">
        <v>22</v>
      </c>
      <c r="N31" t="s">
        <v>57</v>
      </c>
      <c r="P31" t="s">
        <v>10</v>
      </c>
      <c r="Q31" t="s">
        <v>23</v>
      </c>
      <c r="S31" t="s">
        <v>29</v>
      </c>
    </row>
    <row r="32" spans="2:19">
      <c r="B32" t="s">
        <v>17</v>
      </c>
      <c r="C32" t="s">
        <v>6</v>
      </c>
      <c r="D32">
        <v>27</v>
      </c>
      <c r="E32">
        <v>9</v>
      </c>
      <c r="F32">
        <v>0</v>
      </c>
      <c r="G32">
        <v>7</v>
      </c>
      <c r="H32">
        <v>0</v>
      </c>
      <c r="I32" s="4">
        <v>2</v>
      </c>
      <c r="J32" s="4"/>
      <c r="K32" s="1">
        <f>(I32/D32)*100</f>
        <v>7.4074074074074066</v>
      </c>
      <c r="L32" s="1">
        <f>(E32/D32)*100</f>
        <v>33.333333333333329</v>
      </c>
      <c r="M32" s="1">
        <f>(G32/D32)*100</f>
        <v>25.925925925925924</v>
      </c>
      <c r="N32" s="5">
        <f>K32+L32+M32</f>
        <v>66.666666666666657</v>
      </c>
      <c r="O32" s="9"/>
      <c r="P32">
        <f>((E32+I32)/(E32+F32+I32))*100</f>
        <v>100</v>
      </c>
      <c r="Q32">
        <f>((G32+I32)/(G32+H32+I32))*100</f>
        <v>100</v>
      </c>
      <c r="S32" s="3">
        <f>((E32+G32)/(E32+F32+G32+H32))*100</f>
        <v>100</v>
      </c>
    </row>
    <row r="33" spans="2:19">
      <c r="C33" t="s">
        <v>7</v>
      </c>
      <c r="D33">
        <v>22</v>
      </c>
      <c r="E33">
        <v>10</v>
      </c>
      <c r="F33">
        <v>0</v>
      </c>
      <c r="G33">
        <v>6</v>
      </c>
      <c r="H33">
        <v>0</v>
      </c>
      <c r="I33">
        <v>1</v>
      </c>
      <c r="K33" s="1">
        <f>(I33/D33)*100</f>
        <v>4.5454545454545459</v>
      </c>
      <c r="L33" s="1">
        <f>(E33/D33)*100</f>
        <v>45.454545454545453</v>
      </c>
      <c r="M33" s="1">
        <f>(G33/D33)*100</f>
        <v>27.27272727272727</v>
      </c>
      <c r="N33" s="5">
        <f>K33+L33+M33</f>
        <v>77.272727272727266</v>
      </c>
      <c r="O33" s="9"/>
      <c r="P33">
        <f>((E33+I33)/(E33+F33+I33))*100</f>
        <v>100</v>
      </c>
      <c r="Q33">
        <f>((G33+I33)/(G33+H33+I33))*100</f>
        <v>100</v>
      </c>
      <c r="S33" s="3">
        <f>((E33+G33)/(E33+F33+G33+H33))*100</f>
        <v>100</v>
      </c>
    </row>
    <row r="34" spans="2:19">
      <c r="C34" t="s">
        <v>8</v>
      </c>
      <c r="D34">
        <v>29</v>
      </c>
      <c r="E34">
        <v>11</v>
      </c>
      <c r="F34">
        <v>0</v>
      </c>
      <c r="G34">
        <v>6</v>
      </c>
      <c r="H34">
        <v>0</v>
      </c>
      <c r="I34">
        <v>0</v>
      </c>
      <c r="K34" s="1">
        <f>(I34/D34)*100</f>
        <v>0</v>
      </c>
      <c r="L34" s="1">
        <f>(E34/D34)*100</f>
        <v>37.931034482758619</v>
      </c>
      <c r="M34" s="1">
        <f>(G34/D34)*100</f>
        <v>20.689655172413794</v>
      </c>
      <c r="N34" s="5">
        <f t="shared" ref="N34:N35" si="8">K34+L34+M34</f>
        <v>58.620689655172413</v>
      </c>
      <c r="O34" s="9"/>
      <c r="P34">
        <f>((E34+I34)/(E34+F34+I34))*100</f>
        <v>100</v>
      </c>
      <c r="Q34">
        <f>((G34+I34)/(G34+H34+I34))*100</f>
        <v>100</v>
      </c>
      <c r="S34" s="3">
        <f>((E34+G34)/(E34+F34+G34+H34))*100</f>
        <v>100</v>
      </c>
    </row>
    <row r="35" spans="2:19">
      <c r="C35" t="s">
        <v>40</v>
      </c>
      <c r="D35">
        <f>SUM(D32:D34)</f>
        <v>78</v>
      </c>
      <c r="E35">
        <f t="shared" ref="E35:H35" si="9">SUM(E32:E34)</f>
        <v>30</v>
      </c>
      <c r="F35">
        <f t="shared" si="9"/>
        <v>0</v>
      </c>
      <c r="G35">
        <f t="shared" si="9"/>
        <v>19</v>
      </c>
      <c r="H35">
        <f t="shared" si="9"/>
        <v>0</v>
      </c>
      <c r="I35">
        <f t="shared" ref="I35" si="10">SUM(I32:I34)</f>
        <v>3</v>
      </c>
      <c r="J35" t="s">
        <v>13</v>
      </c>
      <c r="K35" s="1">
        <f>AVERAGE(K32:K34)</f>
        <v>3.9842873176206504</v>
      </c>
      <c r="L35" s="1">
        <f>AVERAGE(L32:L34)</f>
        <v>38.906304423545798</v>
      </c>
      <c r="M35" s="1">
        <f t="shared" ref="M35" si="11">AVERAGE(M32:M34)</f>
        <v>24.629436123688993</v>
      </c>
      <c r="N35" s="5">
        <f t="shared" si="8"/>
        <v>67.520027864855436</v>
      </c>
      <c r="O35" s="9"/>
      <c r="P35" s="1">
        <f>AVERAGE(P32:P34)</f>
        <v>100</v>
      </c>
      <c r="Q35" s="1">
        <f>AVERAGE(Q32:Q34)</f>
        <v>100</v>
      </c>
      <c r="S35" s="1">
        <f>AVERAGE(S32:S34)</f>
        <v>100</v>
      </c>
    </row>
    <row r="36" spans="2:19">
      <c r="J36" t="s">
        <v>14</v>
      </c>
      <c r="N36" s="5"/>
    </row>
    <row r="37" spans="2:19">
      <c r="J37" t="s">
        <v>15</v>
      </c>
      <c r="N37" s="5"/>
    </row>
    <row r="38" spans="2:19">
      <c r="N38" s="5"/>
    </row>
    <row r="39" spans="2:19">
      <c r="N39" s="5"/>
    </row>
    <row r="40" spans="2:19">
      <c r="B40" t="s">
        <v>24</v>
      </c>
      <c r="C40" t="s">
        <v>6</v>
      </c>
      <c r="D40">
        <v>30</v>
      </c>
      <c r="E40">
        <v>6</v>
      </c>
      <c r="F40">
        <v>0</v>
      </c>
      <c r="G40">
        <v>4</v>
      </c>
      <c r="H40">
        <v>0</v>
      </c>
      <c r="I40" s="4">
        <v>1</v>
      </c>
      <c r="J40" s="4"/>
      <c r="K40" s="1">
        <f>(I40/D40)*100</f>
        <v>3.3333333333333335</v>
      </c>
      <c r="L40" s="1">
        <f>(E40/D40)*100</f>
        <v>20</v>
      </c>
      <c r="M40" s="1">
        <f>(G40/D40)*100</f>
        <v>13.333333333333334</v>
      </c>
      <c r="N40" s="5">
        <f t="shared" ref="N40:N43" si="12">K40+L40+M40</f>
        <v>36.666666666666664</v>
      </c>
      <c r="P40">
        <f>((E40+I40)/(E40+F40+I40))*100</f>
        <v>100</v>
      </c>
      <c r="Q40">
        <f>((G40+I40)/(G40+H40+I40))*100</f>
        <v>100</v>
      </c>
      <c r="S40" s="3">
        <f>((E40+G40)/(E40+F40+G40+H40))*100</f>
        <v>100</v>
      </c>
    </row>
    <row r="41" spans="2:19">
      <c r="C41" t="s">
        <v>7</v>
      </c>
      <c r="D41">
        <v>40</v>
      </c>
      <c r="E41">
        <v>4</v>
      </c>
      <c r="F41">
        <v>0</v>
      </c>
      <c r="G41">
        <v>7</v>
      </c>
      <c r="H41">
        <v>1</v>
      </c>
      <c r="I41">
        <v>0</v>
      </c>
      <c r="K41" s="1">
        <f>(I41/D41)*100</f>
        <v>0</v>
      </c>
      <c r="L41" s="1">
        <f>(E41/D41)*100</f>
        <v>10</v>
      </c>
      <c r="M41" s="1">
        <f>(G41/D41)*100</f>
        <v>17.5</v>
      </c>
      <c r="N41" s="5">
        <f t="shared" si="12"/>
        <v>27.5</v>
      </c>
      <c r="P41">
        <f>((E41+I41)/(E41+F41+I41))*100</f>
        <v>100</v>
      </c>
      <c r="Q41">
        <f>((G41+I41)/(G41+H41+I41))*100</f>
        <v>87.5</v>
      </c>
      <c r="S41" s="3">
        <f>((E41+G41)/(E41+F41+G41+H41))*100</f>
        <v>91.666666666666657</v>
      </c>
    </row>
    <row r="42" spans="2:19">
      <c r="C42" t="s">
        <v>8</v>
      </c>
      <c r="D42">
        <v>35</v>
      </c>
      <c r="E42">
        <v>5</v>
      </c>
      <c r="F42">
        <v>0</v>
      </c>
      <c r="G42">
        <v>3</v>
      </c>
      <c r="H42">
        <v>0</v>
      </c>
      <c r="I42">
        <v>0</v>
      </c>
      <c r="K42" s="1">
        <f>(I42/D42)*100</f>
        <v>0</v>
      </c>
      <c r="L42" s="1">
        <f>(E42/D42)*100</f>
        <v>14.285714285714285</v>
      </c>
      <c r="M42" s="1">
        <f>(G42/D42)*100</f>
        <v>8.5714285714285712</v>
      </c>
      <c r="N42" s="5">
        <f t="shared" si="12"/>
        <v>22.857142857142854</v>
      </c>
      <c r="P42">
        <f>((E42+I42)/(E42+F42+I42))*100</f>
        <v>100</v>
      </c>
      <c r="Q42">
        <f>((G42+I42)/(G42+H42+I42))*100</f>
        <v>100</v>
      </c>
      <c r="S42" s="3">
        <f>((E42+G42)/(E42+F42+G42+H42))*100</f>
        <v>100</v>
      </c>
    </row>
    <row r="43" spans="2:19">
      <c r="C43" t="s">
        <v>40</v>
      </c>
      <c r="D43">
        <f>SUM(D40:D42)</f>
        <v>105</v>
      </c>
      <c r="E43">
        <f t="shared" ref="E43:I43" si="13">SUM(E40:E42)</f>
        <v>15</v>
      </c>
      <c r="F43">
        <f t="shared" si="13"/>
        <v>0</v>
      </c>
      <c r="G43">
        <f t="shared" si="13"/>
        <v>14</v>
      </c>
      <c r="H43">
        <f t="shared" si="13"/>
        <v>1</v>
      </c>
      <c r="I43">
        <f t="shared" si="13"/>
        <v>1</v>
      </c>
      <c r="J43" t="s">
        <v>13</v>
      </c>
      <c r="K43" s="1">
        <f>AVERAGE(K40:K42)</f>
        <v>1.1111111111111112</v>
      </c>
      <c r="L43" s="1">
        <f>AVERAGE(L40:L42)</f>
        <v>14.761904761904761</v>
      </c>
      <c r="M43" s="1">
        <f t="shared" ref="M43" si="14">AVERAGE(M40:M42)</f>
        <v>13.134920634920634</v>
      </c>
      <c r="N43" s="5">
        <f t="shared" si="12"/>
        <v>29.007936507936506</v>
      </c>
      <c r="P43" s="1">
        <f>AVERAGE(P40:P42)</f>
        <v>100</v>
      </c>
      <c r="Q43" s="1">
        <f>AVERAGE(Q40:Q42)</f>
        <v>95.833333333333329</v>
      </c>
      <c r="S43" s="1">
        <f>AVERAGE(S40:S42)</f>
        <v>97.222222222222214</v>
      </c>
    </row>
    <row r="44" spans="2:19">
      <c r="J44" t="s">
        <v>14</v>
      </c>
      <c r="N44" s="5"/>
    </row>
    <row r="45" spans="2:19">
      <c r="J45" t="s">
        <v>15</v>
      </c>
      <c r="N45" s="5"/>
    </row>
    <row r="46" spans="2:19">
      <c r="N46" s="5"/>
    </row>
    <row r="47" spans="2:19">
      <c r="N47" s="5"/>
    </row>
    <row r="48" spans="2:19">
      <c r="B48" t="s">
        <v>18</v>
      </c>
      <c r="C48" t="s">
        <v>6</v>
      </c>
      <c r="D48">
        <v>29</v>
      </c>
      <c r="E48">
        <v>2</v>
      </c>
      <c r="F48">
        <v>0</v>
      </c>
      <c r="G48">
        <v>7</v>
      </c>
      <c r="H48">
        <v>0</v>
      </c>
      <c r="I48" s="4">
        <v>0</v>
      </c>
      <c r="J48" s="4"/>
      <c r="K48" s="1">
        <f>(I48/D48)*100</f>
        <v>0</v>
      </c>
      <c r="L48" s="1">
        <f>(E48/D48)*100</f>
        <v>6.8965517241379306</v>
      </c>
      <c r="M48" s="1">
        <f>(G48/D48)*100</f>
        <v>24.137931034482758</v>
      </c>
      <c r="N48" s="5">
        <f>K48+L48+M48</f>
        <v>31.03448275862069</v>
      </c>
      <c r="P48">
        <f>((E48+I48)/(E48+F48+I48))*100</f>
        <v>100</v>
      </c>
      <c r="Q48">
        <f>((G48+I48)/(G48+H48+I48))*100</f>
        <v>100</v>
      </c>
      <c r="S48" s="3">
        <f>((E48+G48)/(E48+F48+G48+H48))*100</f>
        <v>100</v>
      </c>
    </row>
    <row r="49" spans="2:19">
      <c r="C49" t="s">
        <v>7</v>
      </c>
      <c r="D49">
        <v>23</v>
      </c>
      <c r="E49">
        <v>2</v>
      </c>
      <c r="F49">
        <v>0</v>
      </c>
      <c r="G49">
        <v>5</v>
      </c>
      <c r="H49">
        <v>0</v>
      </c>
      <c r="I49">
        <v>0</v>
      </c>
      <c r="K49" s="1">
        <f>(I49/D49)*100</f>
        <v>0</v>
      </c>
      <c r="L49" s="1">
        <f>(E49/D49)*100</f>
        <v>8.695652173913043</v>
      </c>
      <c r="M49" s="1">
        <f>(G49/D49)*100</f>
        <v>21.739130434782609</v>
      </c>
      <c r="N49" s="5">
        <f>K49+L49+M49</f>
        <v>30.434782608695652</v>
      </c>
      <c r="P49">
        <f>((E49+I49)/(E49+F49+I49))*100</f>
        <v>100</v>
      </c>
      <c r="Q49">
        <f>((G49+I49)/(G49+H49+I49))*100</f>
        <v>100</v>
      </c>
      <c r="S49" s="3">
        <f>((E49+G49)/(E49+F49+G49+H49))*100</f>
        <v>100</v>
      </c>
    </row>
    <row r="50" spans="2:19">
      <c r="C50" t="s">
        <v>8</v>
      </c>
      <c r="D50">
        <v>23</v>
      </c>
      <c r="E50">
        <v>1</v>
      </c>
      <c r="F50">
        <v>0</v>
      </c>
      <c r="G50">
        <v>6</v>
      </c>
      <c r="H50">
        <v>0</v>
      </c>
      <c r="I50">
        <v>0</v>
      </c>
      <c r="K50" s="1">
        <f>(I50/D50)*100</f>
        <v>0</v>
      </c>
      <c r="L50" s="1">
        <f>(E50/D50)*100</f>
        <v>4.3478260869565215</v>
      </c>
      <c r="M50" s="1">
        <f>(G50/D50)*100</f>
        <v>26.086956521739129</v>
      </c>
      <c r="N50" s="5">
        <f t="shared" ref="N50" si="15">K50+L50+M50</f>
        <v>30.434782608695649</v>
      </c>
      <c r="P50">
        <f>((E50+I50)/(E50+F50+I50))*100</f>
        <v>100</v>
      </c>
      <c r="Q50">
        <f>((G50+I50)/(G50+H50+I50))*100</f>
        <v>100</v>
      </c>
      <c r="S50" s="3">
        <f>((E50+G50)/(E50+F50+G50+H50))*100</f>
        <v>100</v>
      </c>
    </row>
    <row r="51" spans="2:19">
      <c r="C51" t="s">
        <v>40</v>
      </c>
      <c r="D51">
        <f>SUM(D48:D50)</f>
        <v>75</v>
      </c>
      <c r="E51">
        <f t="shared" ref="E51:H51" si="16">SUM(E48:E50)</f>
        <v>5</v>
      </c>
      <c r="F51">
        <f t="shared" si="16"/>
        <v>0</v>
      </c>
      <c r="G51">
        <f t="shared" si="16"/>
        <v>18</v>
      </c>
      <c r="H51">
        <f t="shared" si="16"/>
        <v>0</v>
      </c>
      <c r="I51">
        <f t="shared" ref="I51" si="17">SUM(I48:I50)</f>
        <v>0</v>
      </c>
      <c r="J51" t="s">
        <v>13</v>
      </c>
      <c r="K51" s="1">
        <f>AVERAGE(K48:K50)</f>
        <v>0</v>
      </c>
      <c r="L51" s="1">
        <f>AVERAGE(L48:L50)</f>
        <v>6.646676661669165</v>
      </c>
      <c r="M51" s="1">
        <f t="shared" ref="M51" si="18">AVERAGE(M48:M50)</f>
        <v>23.988005997001498</v>
      </c>
      <c r="N51" s="5">
        <f>K51+L51+M51</f>
        <v>30.634682658670663</v>
      </c>
      <c r="P51" s="1">
        <f>AVERAGE(P48:P50)</f>
        <v>100</v>
      </c>
      <c r="Q51" s="1">
        <f>AVERAGE(Q48:Q50)</f>
        <v>100</v>
      </c>
      <c r="S51" s="1">
        <f>AVERAGE(S48:S50)</f>
        <v>100</v>
      </c>
    </row>
    <row r="52" spans="2:19">
      <c r="J52" t="s">
        <v>14</v>
      </c>
      <c r="N52" s="5"/>
    </row>
    <row r="53" spans="2:19">
      <c r="J53" t="s">
        <v>15</v>
      </c>
      <c r="N53" s="5"/>
    </row>
    <row r="54" spans="2:19">
      <c r="N54" s="5"/>
    </row>
    <row r="55" spans="2:19">
      <c r="N55" s="5"/>
    </row>
    <row r="56" spans="2:19">
      <c r="B56" t="s">
        <v>28</v>
      </c>
      <c r="C56" t="s">
        <v>6</v>
      </c>
      <c r="D56">
        <f>D32+D40+D48</f>
        <v>86</v>
      </c>
      <c r="E56">
        <f t="shared" ref="E56:I58" si="19">E32+E40+E48</f>
        <v>17</v>
      </c>
      <c r="F56">
        <f t="shared" si="19"/>
        <v>0</v>
      </c>
      <c r="G56">
        <f t="shared" si="19"/>
        <v>18</v>
      </c>
      <c r="H56">
        <f t="shared" si="19"/>
        <v>0</v>
      </c>
      <c r="I56">
        <f t="shared" si="19"/>
        <v>3</v>
      </c>
      <c r="K56" s="1">
        <f t="shared" ref="K56:K57" si="20">(I56/D56)*100</f>
        <v>3.4883720930232558</v>
      </c>
      <c r="L56" s="1">
        <f>(E56/D56)*100</f>
        <v>19.767441860465116</v>
      </c>
      <c r="M56" s="1">
        <f>(G56/D56)*100</f>
        <v>20.930232558139537</v>
      </c>
      <c r="N56" s="5">
        <f>K56+L56+M56</f>
        <v>44.186046511627907</v>
      </c>
      <c r="P56">
        <f>(E56/(E56+F56))*100</f>
        <v>100</v>
      </c>
      <c r="Q56">
        <f>(G56/(G56+H56))*100</f>
        <v>100</v>
      </c>
      <c r="S56" s="3">
        <f>((E56+G56)/(E56+F56+G56+H56))*100</f>
        <v>100</v>
      </c>
    </row>
    <row r="57" spans="2:19">
      <c r="B57" t="s">
        <v>27</v>
      </c>
      <c r="C57" t="s">
        <v>7</v>
      </c>
      <c r="D57">
        <f>D33+D41+D49</f>
        <v>85</v>
      </c>
      <c r="E57">
        <f>E33+E41+E49</f>
        <v>16</v>
      </c>
      <c r="F57">
        <f t="shared" si="19"/>
        <v>0</v>
      </c>
      <c r="G57">
        <f t="shared" si="19"/>
        <v>18</v>
      </c>
      <c r="H57">
        <f t="shared" si="19"/>
        <v>1</v>
      </c>
      <c r="I57">
        <f t="shared" si="19"/>
        <v>1</v>
      </c>
      <c r="K57" s="1">
        <f t="shared" si="20"/>
        <v>1.1764705882352942</v>
      </c>
      <c r="L57" s="1">
        <f>(E57/D57)*100</f>
        <v>18.823529411764707</v>
      </c>
      <c r="M57" s="1">
        <f>(G57/D57)*100</f>
        <v>21.176470588235293</v>
      </c>
      <c r="N57" s="5">
        <f t="shared" ref="N57:N59" si="21">K57+L57+M57</f>
        <v>41.17647058823529</v>
      </c>
      <c r="P57">
        <f>(E57/(E57+F57))*100</f>
        <v>100</v>
      </c>
      <c r="Q57">
        <f>(G57/(G57+H57))*100</f>
        <v>94.73684210526315</v>
      </c>
      <c r="S57" s="3">
        <f>((E57+G57)/(E57+F57+G57+H57))*100</f>
        <v>97.142857142857139</v>
      </c>
    </row>
    <row r="58" spans="2:19">
      <c r="C58" t="s">
        <v>8</v>
      </c>
      <c r="D58">
        <f>D34+D42+D50</f>
        <v>87</v>
      </c>
      <c r="E58">
        <f>E34+E42+E50</f>
        <v>17</v>
      </c>
      <c r="F58">
        <f t="shared" si="19"/>
        <v>0</v>
      </c>
      <c r="G58">
        <f t="shared" si="19"/>
        <v>15</v>
      </c>
      <c r="H58">
        <f t="shared" si="19"/>
        <v>0</v>
      </c>
      <c r="I58">
        <f t="shared" si="19"/>
        <v>0</v>
      </c>
      <c r="K58" s="1">
        <f t="shared" ref="K58" si="22">(I58/D58)*100</f>
        <v>0</v>
      </c>
      <c r="L58" s="1">
        <f>(E58/D58)*100</f>
        <v>19.540229885057471</v>
      </c>
      <c r="M58" s="1">
        <f>(G58/D58)*100</f>
        <v>17.241379310344829</v>
      </c>
      <c r="N58" s="5">
        <f>K58+L58+M58</f>
        <v>36.781609195402297</v>
      </c>
      <c r="P58">
        <f>(E58/(E58+F58))*100</f>
        <v>100</v>
      </c>
      <c r="Q58">
        <f>(G58/(G58+H58))*100</f>
        <v>100</v>
      </c>
      <c r="S58" s="3">
        <f>((E58+G58)/(E58+F58+G58+H58))*100</f>
        <v>100</v>
      </c>
    </row>
    <row r="59" spans="2:19">
      <c r="C59" t="s">
        <v>40</v>
      </c>
      <c r="D59">
        <f>SUM(D56:D58)</f>
        <v>258</v>
      </c>
      <c r="E59">
        <f t="shared" ref="E59:I59" si="23">SUM(E56:E58)</f>
        <v>50</v>
      </c>
      <c r="F59">
        <f t="shared" si="23"/>
        <v>0</v>
      </c>
      <c r="G59">
        <f t="shared" si="23"/>
        <v>51</v>
      </c>
      <c r="H59">
        <f t="shared" si="23"/>
        <v>1</v>
      </c>
      <c r="I59">
        <f t="shared" si="23"/>
        <v>4</v>
      </c>
      <c r="J59" t="s">
        <v>13</v>
      </c>
      <c r="K59" s="1">
        <f>AVERAGE(K56:K58)</f>
        <v>1.5549475604195167</v>
      </c>
      <c r="L59" s="1">
        <f>AVERAGE(L56:L58)</f>
        <v>19.377067052429098</v>
      </c>
      <c r="M59" s="1">
        <f>AVERAGE(M56:M58)</f>
        <v>19.782694152239884</v>
      </c>
      <c r="N59" s="5">
        <f t="shared" si="21"/>
        <v>40.714708765088503</v>
      </c>
      <c r="O59" s="9"/>
      <c r="P59" s="1">
        <f>AVERAGE(P56:P58)</f>
        <v>100</v>
      </c>
      <c r="Q59" s="1">
        <f>AVERAGE(Q56:Q58)</f>
        <v>98.245614035087712</v>
      </c>
      <c r="S59" s="1">
        <f>AVERAGE(S56:S58)</f>
        <v>99.047619047619037</v>
      </c>
    </row>
    <row r="60" spans="2:19">
      <c r="J60" t="s">
        <v>14</v>
      </c>
    </row>
    <row r="61" spans="2:19">
      <c r="J61" t="s">
        <v>15</v>
      </c>
    </row>
    <row r="67" spans="3:20">
      <c r="D67" t="s">
        <v>33</v>
      </c>
      <c r="E67" t="s">
        <v>32</v>
      </c>
      <c r="F67" t="s">
        <v>31</v>
      </c>
      <c r="G67" s="6" t="s">
        <v>30</v>
      </c>
      <c r="P67" t="s">
        <v>10</v>
      </c>
      <c r="Q67" s="8" t="s">
        <v>36</v>
      </c>
      <c r="S67" t="s">
        <v>23</v>
      </c>
      <c r="T67" s="8" t="s">
        <v>35</v>
      </c>
    </row>
    <row r="68" spans="3:20">
      <c r="C68" t="s">
        <v>1</v>
      </c>
      <c r="D68" s="3">
        <f>K5</f>
        <v>0.4219409282700422</v>
      </c>
      <c r="E68" s="3">
        <f>L5</f>
        <v>13.551767957164358</v>
      </c>
      <c r="F68" s="3">
        <f>M5</f>
        <v>3.4998272756433977</v>
      </c>
      <c r="G68" s="7">
        <f>100-(D68+E68+F68)</f>
        <v>82.526463838922211</v>
      </c>
      <c r="O68" t="s">
        <v>1</v>
      </c>
      <c r="P68" s="3">
        <f>P5</f>
        <v>100</v>
      </c>
      <c r="Q68" s="5">
        <f>100-P68</f>
        <v>0</v>
      </c>
      <c r="S68" s="3">
        <f>Q5</f>
        <v>75</v>
      </c>
      <c r="T68" s="5">
        <f>100-S68</f>
        <v>25</v>
      </c>
    </row>
    <row r="69" spans="3:20">
      <c r="C69" t="s">
        <v>11</v>
      </c>
      <c r="D69" s="3">
        <f>K13</f>
        <v>0</v>
      </c>
      <c r="E69" s="3">
        <f>L13</f>
        <v>25.426303854875282</v>
      </c>
      <c r="F69" s="3">
        <f>M13</f>
        <v>8.8321995464852616</v>
      </c>
      <c r="G69" s="7">
        <f>100-(D69+E69+F69)</f>
        <v>65.741496598639458</v>
      </c>
      <c r="O69" t="s">
        <v>11</v>
      </c>
      <c r="P69" s="1">
        <f>P13</f>
        <v>95.352564102564102</v>
      </c>
      <c r="Q69" s="5">
        <f>100-P69</f>
        <v>4.6474358974358978</v>
      </c>
      <c r="S69" s="1">
        <f>Q13</f>
        <v>75.277777777777786</v>
      </c>
      <c r="T69" s="5">
        <f>100-S69</f>
        <v>24.722222222222214</v>
      </c>
    </row>
    <row r="70" spans="3:20">
      <c r="C70" t="s">
        <v>12</v>
      </c>
      <c r="D70" s="3">
        <f>K21</f>
        <v>1.335978835978836</v>
      </c>
      <c r="E70" s="3">
        <f>L21</f>
        <v>19.961334961334959</v>
      </c>
      <c r="F70" s="3">
        <f>M21</f>
        <v>14.326414326414325</v>
      </c>
      <c r="G70" s="7">
        <f>100-(D70+E70+F70)</f>
        <v>64.376271876271886</v>
      </c>
      <c r="O70" t="s">
        <v>12</v>
      </c>
      <c r="P70" s="1">
        <f>P21</f>
        <v>100</v>
      </c>
      <c r="Q70" s="5">
        <f>100-P70</f>
        <v>0</v>
      </c>
      <c r="S70" s="1">
        <f>Q21</f>
        <v>95.833333333333329</v>
      </c>
      <c r="T70" s="5">
        <f>100-S70</f>
        <v>4.1666666666666714</v>
      </c>
    </row>
    <row r="72" spans="3:20">
      <c r="C72" t="s">
        <v>17</v>
      </c>
      <c r="D72" s="3">
        <f>K35</f>
        <v>3.9842873176206504</v>
      </c>
      <c r="E72" s="1">
        <f>L35</f>
        <v>38.906304423545798</v>
      </c>
      <c r="F72" s="1">
        <f>M35</f>
        <v>24.629436123688993</v>
      </c>
      <c r="G72" s="7">
        <f>100-(D72+E72+F72)</f>
        <v>32.479972135144564</v>
      </c>
      <c r="O72" t="s">
        <v>17</v>
      </c>
      <c r="P72" s="3">
        <f>P35</f>
        <v>100</v>
      </c>
      <c r="Q72" s="5">
        <f>100-P72</f>
        <v>0</v>
      </c>
      <c r="S72" s="3">
        <f>Q35</f>
        <v>100</v>
      </c>
      <c r="T72" s="5">
        <f>100-S72</f>
        <v>0</v>
      </c>
    </row>
    <row r="73" spans="3:20">
      <c r="C73" t="s">
        <v>34</v>
      </c>
      <c r="D73" s="3">
        <f>K43</f>
        <v>1.1111111111111112</v>
      </c>
      <c r="E73" s="1">
        <f>L43</f>
        <v>14.761904761904761</v>
      </c>
      <c r="F73" s="1">
        <f>M43</f>
        <v>13.134920634920634</v>
      </c>
      <c r="G73" s="7">
        <f>100-(D73+E73+F73)</f>
        <v>70.992063492063494</v>
      </c>
      <c r="O73" t="s">
        <v>34</v>
      </c>
      <c r="P73" s="3">
        <f>P43</f>
        <v>100</v>
      </c>
      <c r="Q73" s="5">
        <f>100-P73</f>
        <v>0</v>
      </c>
      <c r="S73" s="3">
        <f>Q43</f>
        <v>95.833333333333329</v>
      </c>
      <c r="T73" s="5">
        <f>100-S73</f>
        <v>4.1666666666666714</v>
      </c>
    </row>
    <row r="74" spans="3:20">
      <c r="C74" t="s">
        <v>18</v>
      </c>
      <c r="D74" s="3">
        <f>K51</f>
        <v>0</v>
      </c>
      <c r="E74" s="1">
        <f>L59</f>
        <v>19.377067052429098</v>
      </c>
      <c r="F74" s="1">
        <f>M59</f>
        <v>19.782694152239884</v>
      </c>
      <c r="G74" s="7">
        <f>100-(D74+E74+F74)</f>
        <v>60.840238795331018</v>
      </c>
      <c r="O74" t="s">
        <v>18</v>
      </c>
      <c r="P74" s="3">
        <f>P51</f>
        <v>100</v>
      </c>
      <c r="Q74" s="5">
        <f>100-P74</f>
        <v>0</v>
      </c>
      <c r="S74" s="3">
        <f>Q51</f>
        <v>100</v>
      </c>
      <c r="T74" s="5">
        <f>100-S74</f>
        <v>0</v>
      </c>
    </row>
    <row r="79" spans="3:20">
      <c r="E79" t="s">
        <v>2</v>
      </c>
      <c r="F79" t="s">
        <v>5</v>
      </c>
      <c r="G79" t="s">
        <v>4</v>
      </c>
      <c r="H79" t="s">
        <v>20</v>
      </c>
      <c r="I79" t="s">
        <v>21</v>
      </c>
      <c r="J79" t="s">
        <v>39</v>
      </c>
    </row>
    <row r="80" spans="3:20">
      <c r="C80" t="s">
        <v>1</v>
      </c>
      <c r="D80" t="s">
        <v>58</v>
      </c>
      <c r="E80">
        <v>227</v>
      </c>
      <c r="F80">
        <v>31</v>
      </c>
      <c r="G80">
        <v>0</v>
      </c>
      <c r="H80">
        <v>8</v>
      </c>
      <c r="I80">
        <v>2</v>
      </c>
      <c r="J80">
        <v>1</v>
      </c>
    </row>
    <row r="81" spans="3:10">
      <c r="C81" t="s">
        <v>11</v>
      </c>
      <c r="D81" t="s">
        <v>58</v>
      </c>
      <c r="E81">
        <v>159</v>
      </c>
      <c r="F81">
        <v>40</v>
      </c>
      <c r="G81">
        <v>2</v>
      </c>
      <c r="H81">
        <v>14</v>
      </c>
      <c r="I81">
        <v>5</v>
      </c>
      <c r="J81">
        <v>0</v>
      </c>
    </row>
    <row r="82" spans="3:10">
      <c r="C82" t="s">
        <v>12</v>
      </c>
      <c r="D82" t="s">
        <v>58</v>
      </c>
      <c r="E82">
        <v>153</v>
      </c>
      <c r="F82">
        <v>30</v>
      </c>
      <c r="G82">
        <v>0</v>
      </c>
      <c r="H82">
        <v>22</v>
      </c>
      <c r="I82">
        <v>1</v>
      </c>
      <c r="J82">
        <v>2</v>
      </c>
    </row>
    <row r="84" spans="3:10">
      <c r="C84" t="s">
        <v>17</v>
      </c>
      <c r="D84" t="s">
        <v>58</v>
      </c>
      <c r="E84">
        <v>78</v>
      </c>
      <c r="F84">
        <v>30</v>
      </c>
      <c r="G84">
        <v>0</v>
      </c>
      <c r="H84">
        <v>19</v>
      </c>
      <c r="I84">
        <v>0</v>
      </c>
      <c r="J84">
        <v>3</v>
      </c>
    </row>
    <row r="85" spans="3:10">
      <c r="C85" t="s">
        <v>34</v>
      </c>
      <c r="D85" t="s">
        <v>58</v>
      </c>
      <c r="E85">
        <v>105</v>
      </c>
      <c r="F85">
        <v>15</v>
      </c>
      <c r="G85">
        <v>0</v>
      </c>
      <c r="H85">
        <v>14</v>
      </c>
      <c r="I85">
        <v>1</v>
      </c>
      <c r="J85">
        <v>1</v>
      </c>
    </row>
    <row r="86" spans="3:10">
      <c r="C86" t="s">
        <v>18</v>
      </c>
      <c r="D86" t="s">
        <v>58</v>
      </c>
      <c r="E86">
        <v>75</v>
      </c>
      <c r="F86">
        <v>5</v>
      </c>
      <c r="G86">
        <v>0</v>
      </c>
      <c r="H86">
        <v>18</v>
      </c>
      <c r="I86">
        <v>0</v>
      </c>
      <c r="J86"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3971-EBC3-2D47-92ED-34181EB19EC1}">
  <dimension ref="A1:U86"/>
  <sheetViews>
    <sheetView workbookViewId="0">
      <selection activeCell="J1" sqref="J1:U61"/>
    </sheetView>
  </sheetViews>
  <sheetFormatPr baseColWidth="10" defaultRowHeight="20"/>
  <cols>
    <col min="9" max="9" width="15.7109375" customWidth="1"/>
    <col min="11" max="11" width="19.85546875" customWidth="1"/>
    <col min="12" max="12" width="15.85546875" customWidth="1"/>
    <col min="13" max="13" width="16.28515625" customWidth="1"/>
    <col min="14" max="14" width="23.7109375" customWidth="1"/>
    <col min="15" max="15" width="19.85546875" customWidth="1"/>
    <col min="16" max="16" width="13.5703125" customWidth="1"/>
    <col min="17" max="17" width="14.7109375" customWidth="1"/>
    <col min="19" max="19" width="19.7109375" customWidth="1"/>
  </cols>
  <sheetData>
    <row r="1" spans="1:21">
      <c r="A1" t="s">
        <v>0</v>
      </c>
      <c r="B1" t="s">
        <v>25</v>
      </c>
      <c r="D1" t="s">
        <v>2</v>
      </c>
      <c r="E1" t="s">
        <v>5</v>
      </c>
      <c r="F1" t="s">
        <v>4</v>
      </c>
      <c r="G1" t="s">
        <v>20</v>
      </c>
      <c r="H1" t="s">
        <v>21</v>
      </c>
      <c r="I1" t="s">
        <v>39</v>
      </c>
      <c r="J1" s="18"/>
      <c r="K1" s="18" t="s">
        <v>38</v>
      </c>
      <c r="L1" s="18" t="s">
        <v>9</v>
      </c>
      <c r="M1" s="18" t="s">
        <v>22</v>
      </c>
      <c r="N1" s="18" t="s">
        <v>57</v>
      </c>
      <c r="O1" s="18"/>
      <c r="P1" s="18" t="s">
        <v>10</v>
      </c>
      <c r="Q1" s="18" t="s">
        <v>23</v>
      </c>
      <c r="R1" s="18"/>
      <c r="S1" s="18" t="s">
        <v>29</v>
      </c>
      <c r="T1" s="18"/>
      <c r="U1" s="18"/>
    </row>
    <row r="2" spans="1:21">
      <c r="A2" t="s">
        <v>37</v>
      </c>
      <c r="B2" t="s">
        <v>1</v>
      </c>
      <c r="C2" t="s">
        <v>6</v>
      </c>
      <c r="D2">
        <v>67</v>
      </c>
      <c r="E2">
        <v>9</v>
      </c>
      <c r="F2">
        <v>0</v>
      </c>
      <c r="G2">
        <v>6</v>
      </c>
      <c r="H2">
        <v>0</v>
      </c>
      <c r="I2">
        <v>0</v>
      </c>
      <c r="J2" s="19"/>
      <c r="K2" s="16">
        <f>(I2/D2)*100</f>
        <v>0</v>
      </c>
      <c r="L2" s="16">
        <f>(E2/D2)*100</f>
        <v>13.432835820895523</v>
      </c>
      <c r="M2" s="16">
        <f>(G2/D2)*100</f>
        <v>8.9552238805970141</v>
      </c>
      <c r="N2" s="20">
        <f>K2+L2+M2</f>
        <v>22.388059701492537</v>
      </c>
      <c r="O2" s="18"/>
      <c r="P2" s="18">
        <f>((E2+I2)/(E2+F2+I2))*100</f>
        <v>100</v>
      </c>
      <c r="Q2" s="18">
        <f>((G2+I2)/(G2+H2+I2))*100</f>
        <v>100</v>
      </c>
      <c r="R2" s="18"/>
      <c r="S2" s="15">
        <f>((E2+G2)/(E2+F2+G2+H2))*100</f>
        <v>100</v>
      </c>
      <c r="T2" s="18"/>
      <c r="U2" s="18"/>
    </row>
    <row r="3" spans="1:21">
      <c r="C3" t="s">
        <v>7</v>
      </c>
      <c r="D3">
        <v>86</v>
      </c>
      <c r="E3">
        <v>17</v>
      </c>
      <c r="F3">
        <v>0</v>
      </c>
      <c r="G3">
        <v>15</v>
      </c>
      <c r="H3">
        <v>0</v>
      </c>
      <c r="I3">
        <v>0</v>
      </c>
      <c r="J3" s="18"/>
      <c r="K3" s="16">
        <f>(I3/D3)*100</f>
        <v>0</v>
      </c>
      <c r="L3" s="16">
        <f>(E3/D3)*100</f>
        <v>19.767441860465116</v>
      </c>
      <c r="M3" s="16">
        <f>(G3/D3)*100</f>
        <v>17.441860465116278</v>
      </c>
      <c r="N3" s="20">
        <f>K3+L3+M3</f>
        <v>37.20930232558139</v>
      </c>
      <c r="O3" s="18"/>
      <c r="P3" s="18">
        <f>((E3+I3)/(E3+F3+I3))*100</f>
        <v>100</v>
      </c>
      <c r="Q3" s="18">
        <f>((G3+I3)/(G3+H3+I3))*100</f>
        <v>100</v>
      </c>
      <c r="R3" s="18"/>
      <c r="S3" s="15">
        <f>((E3+G3)/(E3+F3+G3+H3))*100</f>
        <v>100</v>
      </c>
      <c r="T3" s="18"/>
      <c r="U3" s="18"/>
    </row>
    <row r="4" spans="1:21">
      <c r="C4" t="s">
        <v>8</v>
      </c>
      <c r="D4">
        <v>67</v>
      </c>
      <c r="E4">
        <v>13</v>
      </c>
      <c r="F4">
        <v>0</v>
      </c>
      <c r="G4">
        <v>5</v>
      </c>
      <c r="H4">
        <v>1</v>
      </c>
      <c r="I4">
        <v>0</v>
      </c>
      <c r="J4" s="18"/>
      <c r="K4" s="16">
        <f>(I4/D4)*100</f>
        <v>0</v>
      </c>
      <c r="L4" s="16">
        <f>(E4/D4)*100</f>
        <v>19.402985074626866</v>
      </c>
      <c r="M4" s="16">
        <f>(G4/D4)*100</f>
        <v>7.4626865671641784</v>
      </c>
      <c r="N4" s="20">
        <f>K4+L4+M4</f>
        <v>26.865671641791046</v>
      </c>
      <c r="O4" s="18"/>
      <c r="P4" s="18">
        <f>((E4+I4)/(E4+F4+I4))*100</f>
        <v>100</v>
      </c>
      <c r="Q4" s="18">
        <f>((G4+I4)/(G4+H4+I4))*100</f>
        <v>83.333333333333343</v>
      </c>
      <c r="R4" s="18"/>
      <c r="S4" s="15">
        <f>((E4+G4)/(E4+F4+G4+H4))*100</f>
        <v>94.73684210526315</v>
      </c>
      <c r="T4" s="18"/>
      <c r="U4" s="18"/>
    </row>
    <row r="5" spans="1:21">
      <c r="C5" t="s">
        <v>40</v>
      </c>
      <c r="D5">
        <f>SUM(D2:D4)</f>
        <v>220</v>
      </c>
      <c r="E5">
        <f t="shared" ref="E5:G5" si="0">SUM(E2:E4)</f>
        <v>39</v>
      </c>
      <c r="F5">
        <f t="shared" si="0"/>
        <v>0</v>
      </c>
      <c r="G5">
        <f t="shared" si="0"/>
        <v>26</v>
      </c>
      <c r="H5">
        <f>SUM(H2:H4)</f>
        <v>1</v>
      </c>
      <c r="I5">
        <f>SUM(I2:I4)</f>
        <v>0</v>
      </c>
      <c r="J5" s="18" t="s">
        <v>13</v>
      </c>
      <c r="K5" s="16">
        <f>AVERAGE(K2:K4)</f>
        <v>0</v>
      </c>
      <c r="L5" s="16">
        <f>AVERAGE(L2:L4)</f>
        <v>17.534420918662502</v>
      </c>
      <c r="M5" s="16">
        <f t="shared" ref="M5" si="1">AVERAGE(M2:M4)</f>
        <v>11.28659030429249</v>
      </c>
      <c r="N5" s="21">
        <f>AVERAGE(N2:N4)</f>
        <v>28.82101122295499</v>
      </c>
      <c r="O5" s="14"/>
      <c r="P5" s="16">
        <f>AVERAGE(P2:P4)</f>
        <v>100</v>
      </c>
      <c r="Q5" s="16">
        <f>AVERAGE(Q2:Q4)</f>
        <v>94.444444444444457</v>
      </c>
      <c r="R5" s="14"/>
      <c r="S5" s="16">
        <f>AVERAGE(S2:S4)</f>
        <v>98.245614035087712</v>
      </c>
      <c r="T5" s="18"/>
      <c r="U5" s="18"/>
    </row>
    <row r="6" spans="1:21">
      <c r="J6" s="18" t="s">
        <v>14</v>
      </c>
      <c r="K6" s="22">
        <f>STDEV(K2:K4)</f>
        <v>0</v>
      </c>
      <c r="L6" s="22">
        <f t="shared" ref="L6:N7" si="2">STDEV(L2:L4)</f>
        <v>3.5567481528573266</v>
      </c>
      <c r="M6" s="22">
        <f t="shared" si="2"/>
        <v>5.3826043856615611</v>
      </c>
      <c r="N6" s="22">
        <f t="shared" si="2"/>
        <v>7.6016329093673649</v>
      </c>
      <c r="O6" s="18"/>
      <c r="P6" s="18"/>
      <c r="Q6" s="18"/>
      <c r="R6" s="18"/>
      <c r="S6" s="15"/>
      <c r="T6" s="18"/>
      <c r="U6" s="18"/>
    </row>
    <row r="7" spans="1:21">
      <c r="J7" s="18" t="s">
        <v>15</v>
      </c>
      <c r="K7" s="16">
        <f>(K6/SQRT(3))</f>
        <v>0</v>
      </c>
      <c r="L7" s="22">
        <f t="shared" si="2"/>
        <v>1.1979665604840146</v>
      </c>
      <c r="M7" s="22">
        <f t="shared" si="2"/>
        <v>5.0347708029449292</v>
      </c>
      <c r="N7" s="22">
        <f t="shared" si="2"/>
        <v>5.4951111032552546</v>
      </c>
      <c r="O7" s="18"/>
      <c r="P7" s="18"/>
      <c r="Q7" s="18"/>
      <c r="R7" s="18"/>
      <c r="S7" s="15"/>
      <c r="T7" s="18"/>
      <c r="U7" s="18"/>
    </row>
    <row r="8" spans="1:21"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>
      <c r="B10" t="s">
        <v>11</v>
      </c>
      <c r="C10" t="s">
        <v>6</v>
      </c>
      <c r="D10">
        <v>80</v>
      </c>
      <c r="E10">
        <v>17</v>
      </c>
      <c r="F10">
        <v>0</v>
      </c>
      <c r="G10">
        <v>11</v>
      </c>
      <c r="H10">
        <v>0</v>
      </c>
      <c r="I10">
        <v>0</v>
      </c>
      <c r="J10" s="19"/>
      <c r="K10" s="16">
        <f>(I10/D10)*100</f>
        <v>0</v>
      </c>
      <c r="L10" s="16">
        <f>(E10/D10)*100</f>
        <v>21.25</v>
      </c>
      <c r="M10" s="16">
        <f>(G10/D10)*100</f>
        <v>13.750000000000002</v>
      </c>
      <c r="N10" s="20">
        <f>K10+L10+M10</f>
        <v>35</v>
      </c>
      <c r="O10" s="18"/>
      <c r="P10" s="18">
        <f>((E10+I10)/(E10+F10+I10))*100</f>
        <v>100</v>
      </c>
      <c r="Q10" s="18">
        <f>((G10+I10)/(G10+H10+I10))*100</f>
        <v>100</v>
      </c>
      <c r="R10" s="18"/>
      <c r="S10" s="15">
        <f>((E10+G10)/(E10+F10+G10+H10))*100</f>
        <v>100</v>
      </c>
      <c r="T10" s="18"/>
      <c r="U10" s="18"/>
    </row>
    <row r="11" spans="1:21">
      <c r="C11" t="s">
        <v>7</v>
      </c>
      <c r="D11">
        <v>69</v>
      </c>
      <c r="E11">
        <v>24</v>
      </c>
      <c r="F11">
        <v>0</v>
      </c>
      <c r="G11">
        <v>15</v>
      </c>
      <c r="H11">
        <v>3</v>
      </c>
      <c r="I11">
        <v>0</v>
      </c>
      <c r="J11" s="18"/>
      <c r="K11" s="16">
        <f>(I11/D11)*100</f>
        <v>0</v>
      </c>
      <c r="L11" s="16">
        <f>(E11/D11)*100</f>
        <v>34.782608695652172</v>
      </c>
      <c r="M11" s="16">
        <f>(G11/D11)*100</f>
        <v>21.739130434782609</v>
      </c>
      <c r="N11" s="20">
        <f>K11+L11+M11</f>
        <v>56.521739130434781</v>
      </c>
      <c r="O11" s="18"/>
      <c r="P11" s="18">
        <f>((E11+I11)/(E11+F11+I11))*100</f>
        <v>100</v>
      </c>
      <c r="Q11" s="18">
        <f>((G11+I11)/(G11+H11+I11))*100</f>
        <v>83.333333333333343</v>
      </c>
      <c r="R11" s="18"/>
      <c r="S11" s="15">
        <f>((E11+G11)/(E11+F11+G11+H11))*100</f>
        <v>92.857142857142861</v>
      </c>
      <c r="T11" s="18"/>
      <c r="U11" s="18"/>
    </row>
    <row r="12" spans="1:21">
      <c r="C12" t="s">
        <v>8</v>
      </c>
      <c r="D12">
        <v>76</v>
      </c>
      <c r="E12">
        <v>24</v>
      </c>
      <c r="F12">
        <v>0</v>
      </c>
      <c r="G12">
        <v>8</v>
      </c>
      <c r="H12">
        <v>2</v>
      </c>
      <c r="I12">
        <v>1</v>
      </c>
      <c r="J12" s="18"/>
      <c r="K12" s="16">
        <f>(I12/D12)*100</f>
        <v>1.3157894736842104</v>
      </c>
      <c r="L12" s="16">
        <f>(E12/D12)*100</f>
        <v>31.578947368421051</v>
      </c>
      <c r="M12" s="16">
        <f>(G12/D12)*100</f>
        <v>10.526315789473683</v>
      </c>
      <c r="N12" s="20">
        <f>K12+L12+M12</f>
        <v>43.421052631578945</v>
      </c>
      <c r="O12" s="18"/>
      <c r="P12" s="18">
        <f>((E12+I12)/(E12+F12+I12))*100</f>
        <v>100</v>
      </c>
      <c r="Q12" s="18">
        <f>((G12+I12)/(G12+H12+I12))*100</f>
        <v>81.818181818181827</v>
      </c>
      <c r="R12" s="18"/>
      <c r="S12" s="15">
        <f>((E12+G12)/(E12+F12+G12+H12))*100</f>
        <v>94.117647058823522</v>
      </c>
      <c r="T12" s="18"/>
      <c r="U12" s="18"/>
    </row>
    <row r="13" spans="1:21">
      <c r="C13" t="s">
        <v>40</v>
      </c>
      <c r="D13">
        <f>SUM(D10:D12)</f>
        <v>225</v>
      </c>
      <c r="E13">
        <f t="shared" ref="E13:H13" si="3">SUM(E10:E12)</f>
        <v>65</v>
      </c>
      <c r="F13">
        <f t="shared" si="3"/>
        <v>0</v>
      </c>
      <c r="G13">
        <f t="shared" si="3"/>
        <v>34</v>
      </c>
      <c r="H13">
        <f t="shared" si="3"/>
        <v>5</v>
      </c>
      <c r="I13">
        <f>SUM(I10:I12)</f>
        <v>1</v>
      </c>
      <c r="J13" s="18" t="s">
        <v>13</v>
      </c>
      <c r="K13" s="16">
        <f>AVERAGE(K10:K12)</f>
        <v>0.43859649122807015</v>
      </c>
      <c r="L13" s="16">
        <f>AVERAGE(L10:L12)</f>
        <v>29.203852021357743</v>
      </c>
      <c r="M13" s="16">
        <f t="shared" ref="M13" si="4">AVERAGE(M10:M12)</f>
        <v>15.338482074752099</v>
      </c>
      <c r="N13" s="21">
        <f>AVERAGE(N10:N12)</f>
        <v>44.980930587337902</v>
      </c>
      <c r="O13" s="14"/>
      <c r="P13" s="16">
        <f>AVERAGE(P10:P12)</f>
        <v>100</v>
      </c>
      <c r="Q13" s="16">
        <f>AVERAGE(Q10:Q12)</f>
        <v>88.383838383838395</v>
      </c>
      <c r="R13" s="14"/>
      <c r="S13" s="16">
        <f>AVERAGE(S10:S12)</f>
        <v>95.658263305322123</v>
      </c>
      <c r="T13" s="18"/>
      <c r="U13" s="18"/>
    </row>
    <row r="14" spans="1:21">
      <c r="J14" s="18" t="s">
        <v>14</v>
      </c>
      <c r="K14" s="22">
        <f>STDEV(K10:K12)</f>
        <v>0.7596714068284548</v>
      </c>
      <c r="L14" s="22">
        <f t="shared" ref="L14:N15" si="5">STDEV(L10:L12)</f>
        <v>7.0720352769299408</v>
      </c>
      <c r="M14" s="22">
        <f t="shared" si="5"/>
        <v>5.7727168251933287</v>
      </c>
      <c r="N14" s="22">
        <f t="shared" si="5"/>
        <v>10.84533209391347</v>
      </c>
      <c r="O14" s="18"/>
      <c r="P14" s="18"/>
      <c r="Q14" s="18"/>
      <c r="R14" s="18"/>
      <c r="S14" s="15"/>
      <c r="T14" s="18"/>
      <c r="U14" s="18"/>
    </row>
    <row r="15" spans="1:21">
      <c r="J15" s="18" t="s">
        <v>15</v>
      </c>
      <c r="K15" s="16">
        <f>(K14/SQRT(3))</f>
        <v>0.4385964912280701</v>
      </c>
      <c r="L15" s="22">
        <f t="shared" si="5"/>
        <v>2.7996145519881446</v>
      </c>
      <c r="M15" s="22">
        <f t="shared" si="5"/>
        <v>5.6251289771285187</v>
      </c>
      <c r="N15" s="22">
        <f t="shared" si="5"/>
        <v>7.1560169066152737</v>
      </c>
      <c r="O15" s="18"/>
      <c r="P15" s="18"/>
      <c r="Q15" s="18"/>
      <c r="R15" s="18"/>
      <c r="S15" s="15"/>
      <c r="T15" s="18"/>
      <c r="U15" s="18"/>
    </row>
    <row r="16" spans="1:21"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2:21"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2:21">
      <c r="B18" t="s">
        <v>12</v>
      </c>
      <c r="C18" t="s">
        <v>6</v>
      </c>
      <c r="D18">
        <v>32</v>
      </c>
      <c r="E18">
        <v>6</v>
      </c>
      <c r="F18">
        <v>0</v>
      </c>
      <c r="G18">
        <v>4</v>
      </c>
      <c r="H18">
        <v>0</v>
      </c>
      <c r="I18">
        <v>0</v>
      </c>
      <c r="J18" s="19"/>
      <c r="K18" s="16">
        <f>(I18/D18)*100</f>
        <v>0</v>
      </c>
      <c r="L18" s="16">
        <f>(E18/D18)*100</f>
        <v>18.75</v>
      </c>
      <c r="M18" s="16">
        <f>(G18/D18)*100</f>
        <v>12.5</v>
      </c>
      <c r="N18" s="20">
        <f>K18+L18+M18</f>
        <v>31.25</v>
      </c>
      <c r="O18" s="18"/>
      <c r="P18" s="18">
        <f>((E18+I18)/(E18+F18+I18))*100</f>
        <v>100</v>
      </c>
      <c r="Q18" s="18">
        <f>((G18+I18)/(G18+H18+I18))*100</f>
        <v>100</v>
      </c>
      <c r="R18" s="18"/>
      <c r="S18" s="15">
        <f>((E18+G18)/(E18+F18+G18+H18))*100</f>
        <v>100</v>
      </c>
      <c r="T18" s="18"/>
      <c r="U18" s="18"/>
    </row>
    <row r="19" spans="2:21">
      <c r="C19" t="s">
        <v>7</v>
      </c>
      <c r="D19">
        <v>52</v>
      </c>
      <c r="E19">
        <v>11</v>
      </c>
      <c r="F19">
        <v>0</v>
      </c>
      <c r="G19">
        <v>8</v>
      </c>
      <c r="H19">
        <v>0</v>
      </c>
      <c r="I19">
        <v>0</v>
      </c>
      <c r="J19" s="18"/>
      <c r="K19" s="16">
        <f>(I19/D19)*100</f>
        <v>0</v>
      </c>
      <c r="L19" s="16">
        <f>(E19/D19)*100</f>
        <v>21.153846153846153</v>
      </c>
      <c r="M19" s="16">
        <f>(G19/D19)*100</f>
        <v>15.384615384615385</v>
      </c>
      <c r="N19" s="20">
        <f>K19+L19+M19</f>
        <v>36.53846153846154</v>
      </c>
      <c r="O19" s="18"/>
      <c r="P19" s="18">
        <f>((E19+I19)/(E19+F19+I19))*100</f>
        <v>100</v>
      </c>
      <c r="Q19" s="18">
        <f>((G19+I19)/(G19+H19+I19))*100</f>
        <v>100</v>
      </c>
      <c r="R19" s="18"/>
      <c r="S19" s="15">
        <f>((E19+G19)/(E19+F19+G19+H19))*100</f>
        <v>100</v>
      </c>
      <c r="T19" s="18"/>
      <c r="U19" s="18"/>
    </row>
    <row r="20" spans="2:21">
      <c r="C20" t="s">
        <v>8</v>
      </c>
      <c r="D20">
        <v>57</v>
      </c>
      <c r="E20">
        <v>10</v>
      </c>
      <c r="F20">
        <v>0</v>
      </c>
      <c r="G20">
        <v>5</v>
      </c>
      <c r="H20">
        <v>0</v>
      </c>
      <c r="I20">
        <v>0</v>
      </c>
      <c r="J20" s="18"/>
      <c r="K20" s="16">
        <f>(I20/D20)*100</f>
        <v>0</v>
      </c>
      <c r="L20" s="16">
        <f>(E20/D20)*100</f>
        <v>17.543859649122805</v>
      </c>
      <c r="M20" s="16">
        <f>(G20/D20)*100</f>
        <v>8.7719298245614024</v>
      </c>
      <c r="N20" s="20">
        <f>K20+L20+M20</f>
        <v>26.315789473684205</v>
      </c>
      <c r="O20" s="18"/>
      <c r="P20" s="18">
        <f>((E20+I20)/(E20+F20+I20))*100</f>
        <v>100</v>
      </c>
      <c r="Q20" s="18">
        <f>((G20+I20)/(G20+H20+I20))*100</f>
        <v>100</v>
      </c>
      <c r="R20" s="18"/>
      <c r="S20" s="15">
        <f>((E20+G20)/(E20+F20+G20+H20))*100</f>
        <v>100</v>
      </c>
      <c r="T20" s="18"/>
      <c r="U20" s="18"/>
    </row>
    <row r="21" spans="2:21">
      <c r="C21" t="s">
        <v>40</v>
      </c>
      <c r="D21">
        <f>SUM(D18:D20)</f>
        <v>141</v>
      </c>
      <c r="E21">
        <f t="shared" ref="E21:H21" si="6">SUM(E18:E20)</f>
        <v>27</v>
      </c>
      <c r="F21">
        <f t="shared" si="6"/>
        <v>0</v>
      </c>
      <c r="G21">
        <f t="shared" si="6"/>
        <v>17</v>
      </c>
      <c r="H21">
        <f t="shared" si="6"/>
        <v>0</v>
      </c>
      <c r="I21">
        <f>SUM(I18:I20)</f>
        <v>0</v>
      </c>
      <c r="J21" s="18" t="s">
        <v>13</v>
      </c>
      <c r="K21" s="16">
        <f>AVERAGE(K18:K20)</f>
        <v>0</v>
      </c>
      <c r="L21" s="16">
        <f>AVERAGE(L18:L20)</f>
        <v>19.149235267656319</v>
      </c>
      <c r="M21" s="16">
        <f t="shared" ref="M21" si="7">AVERAGE(M18:M20)</f>
        <v>12.21884840305893</v>
      </c>
      <c r="N21" s="21">
        <f>AVERAGE(N18:N20)</f>
        <v>31.368083670715251</v>
      </c>
      <c r="O21" s="14"/>
      <c r="P21" s="16">
        <f>AVERAGE(P18:P20)</f>
        <v>100</v>
      </c>
      <c r="Q21" s="16">
        <f>AVERAGE(Q18:Q20)</f>
        <v>100</v>
      </c>
      <c r="R21" s="14"/>
      <c r="S21" s="16">
        <f>AVERAGE(S18:S20)</f>
        <v>100</v>
      </c>
      <c r="T21" s="18"/>
      <c r="U21" s="18"/>
    </row>
    <row r="22" spans="2:21">
      <c r="J22" s="18" t="s">
        <v>14</v>
      </c>
      <c r="K22" s="22">
        <f>STDEV(K18:K20)</f>
        <v>0</v>
      </c>
      <c r="L22" s="22">
        <f t="shared" ref="L22:N23" si="8">STDEV(L18:L20)</f>
        <v>1.8378090870045871</v>
      </c>
      <c r="M22" s="22">
        <f t="shared" si="8"/>
        <v>3.3152959512513309</v>
      </c>
      <c r="N22" s="22">
        <f t="shared" si="8"/>
        <v>5.112358932133179</v>
      </c>
      <c r="O22" s="18"/>
      <c r="P22" s="18"/>
      <c r="Q22" s="18"/>
      <c r="R22" s="18"/>
      <c r="S22" s="15"/>
      <c r="T22" s="18"/>
      <c r="U22" s="18"/>
    </row>
    <row r="23" spans="2:21">
      <c r="J23" s="18" t="s">
        <v>15</v>
      </c>
      <c r="K23" s="16">
        <f>(K22/SQRT(3))</f>
        <v>0</v>
      </c>
      <c r="L23" s="22">
        <f t="shared" si="8"/>
        <v>1.8086688588525244</v>
      </c>
      <c r="M23" s="22">
        <f t="shared" si="8"/>
        <v>3.3073387737084285</v>
      </c>
      <c r="N23" s="22">
        <f t="shared" si="8"/>
        <v>5.1114496980245434</v>
      </c>
      <c r="O23" s="18"/>
      <c r="P23" s="18"/>
      <c r="Q23" s="18"/>
      <c r="R23" s="18"/>
      <c r="S23" s="15"/>
      <c r="T23" s="18"/>
      <c r="U23" s="18"/>
    </row>
    <row r="24" spans="2:21"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2:21"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2:21"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2:21"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2:21"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2:21"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2:21"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2:21">
      <c r="B31" t="s">
        <v>16</v>
      </c>
      <c r="D31" t="s">
        <v>2</v>
      </c>
      <c r="E31" t="s">
        <v>5</v>
      </c>
      <c r="F31" t="s">
        <v>4</v>
      </c>
      <c r="G31" t="s">
        <v>20</v>
      </c>
      <c r="H31" t="s">
        <v>21</v>
      </c>
      <c r="I31" t="s">
        <v>39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2:21">
      <c r="B32" t="s">
        <v>17</v>
      </c>
      <c r="C32" t="s">
        <v>6</v>
      </c>
      <c r="D32">
        <v>25</v>
      </c>
      <c r="E32">
        <v>9</v>
      </c>
      <c r="F32">
        <v>0</v>
      </c>
      <c r="G32">
        <v>10</v>
      </c>
      <c r="H32">
        <v>0</v>
      </c>
      <c r="I32" s="4">
        <v>0</v>
      </c>
      <c r="J32" s="19"/>
      <c r="K32" s="16">
        <f>(I32/D32)*100</f>
        <v>0</v>
      </c>
      <c r="L32" s="16">
        <f>(E32/D32)*100</f>
        <v>36</v>
      </c>
      <c r="M32" s="16">
        <f>(G32/D32)*100</f>
        <v>40</v>
      </c>
      <c r="N32" s="20">
        <f>K32+L32+M32</f>
        <v>76</v>
      </c>
      <c r="O32" s="18"/>
      <c r="P32" s="18">
        <f>((E32+I32)/(E32+F32+I32))*100</f>
        <v>100</v>
      </c>
      <c r="Q32" s="18">
        <f>((G32+I32)/(G32+H32+I32))*100</f>
        <v>100</v>
      </c>
      <c r="R32" s="18"/>
      <c r="S32" s="15">
        <f>((E32+G32)/(E32+F32+G32+H32))*100</f>
        <v>100</v>
      </c>
      <c r="T32" s="18"/>
      <c r="U32" s="18"/>
    </row>
    <row r="33" spans="2:21">
      <c r="C33" t="s">
        <v>7</v>
      </c>
      <c r="D33">
        <v>34</v>
      </c>
      <c r="E33">
        <v>12</v>
      </c>
      <c r="F33">
        <v>0</v>
      </c>
      <c r="G33">
        <v>7</v>
      </c>
      <c r="H33">
        <v>0</v>
      </c>
      <c r="I33">
        <v>0</v>
      </c>
      <c r="J33" s="18"/>
      <c r="K33" s="16">
        <f>(I33/D33)*100</f>
        <v>0</v>
      </c>
      <c r="L33" s="16">
        <f>(E33/D33)*100</f>
        <v>35.294117647058826</v>
      </c>
      <c r="M33" s="16">
        <f>(G33/D33)*100</f>
        <v>20.588235294117645</v>
      </c>
      <c r="N33" s="20">
        <f>K33+L33+M33</f>
        <v>55.882352941176471</v>
      </c>
      <c r="O33" s="18"/>
      <c r="P33" s="18">
        <f>((E33+I33)/(E33+F33+I33))*100</f>
        <v>100</v>
      </c>
      <c r="Q33" s="18">
        <f>((G33+I33)/(G33+H33+I33))*100</f>
        <v>100</v>
      </c>
      <c r="R33" s="18"/>
      <c r="S33" s="15">
        <f>((E33+G33)/(E33+F33+G33+H33))*100</f>
        <v>100</v>
      </c>
      <c r="T33" s="18"/>
      <c r="U33" s="18"/>
    </row>
    <row r="34" spans="2:21">
      <c r="C34" t="s">
        <v>8</v>
      </c>
      <c r="D34">
        <v>32</v>
      </c>
      <c r="E34">
        <v>10</v>
      </c>
      <c r="F34">
        <v>0</v>
      </c>
      <c r="G34">
        <v>7</v>
      </c>
      <c r="H34">
        <v>0</v>
      </c>
      <c r="I34">
        <v>2</v>
      </c>
      <c r="J34" s="18"/>
      <c r="K34" s="16">
        <f>(I34/D34)*100</f>
        <v>6.25</v>
      </c>
      <c r="L34" s="16">
        <f>(E34/D34)*100</f>
        <v>31.25</v>
      </c>
      <c r="M34" s="16">
        <f>(G34/D34)*100</f>
        <v>21.875</v>
      </c>
      <c r="N34" s="20">
        <f>K34+L34+M34</f>
        <v>59.375</v>
      </c>
      <c r="O34" s="18"/>
      <c r="P34" s="18">
        <f>((E34+I34)/(E34+F34+I34))*100</f>
        <v>100</v>
      </c>
      <c r="Q34" s="18">
        <f>((G34+I34)/(G34+H34+I34))*100</f>
        <v>100</v>
      </c>
      <c r="R34" s="18"/>
      <c r="S34" s="15">
        <f>((E34+G34)/(E34+F34+G34+H34))*100</f>
        <v>100</v>
      </c>
      <c r="T34" s="18"/>
      <c r="U34" s="18"/>
    </row>
    <row r="35" spans="2:21">
      <c r="C35" t="s">
        <v>40</v>
      </c>
      <c r="D35">
        <f>SUM(D32:D34)</f>
        <v>91</v>
      </c>
      <c r="E35">
        <f t="shared" ref="E35:H35" si="9">SUM(E32:E34)</f>
        <v>31</v>
      </c>
      <c r="F35">
        <f t="shared" si="9"/>
        <v>0</v>
      </c>
      <c r="G35">
        <f t="shared" si="9"/>
        <v>24</v>
      </c>
      <c r="H35">
        <f t="shared" si="9"/>
        <v>0</v>
      </c>
      <c r="I35">
        <f>SUM(I32:I34)</f>
        <v>2</v>
      </c>
      <c r="J35" s="18" t="s">
        <v>13</v>
      </c>
      <c r="K35" s="16">
        <f>AVERAGE(K32:K34)</f>
        <v>2.0833333333333335</v>
      </c>
      <c r="L35" s="16">
        <f>AVERAGE(L32:L34)</f>
        <v>34.181372549019606</v>
      </c>
      <c r="M35" s="16">
        <f t="shared" ref="M35" si="10">AVERAGE(M32:M34)</f>
        <v>27.487745098039216</v>
      </c>
      <c r="N35" s="21">
        <f>AVERAGE(N32:N34)</f>
        <v>63.752450980392155</v>
      </c>
      <c r="O35" s="14"/>
      <c r="P35" s="16">
        <f>AVERAGE(P32:P34)</f>
        <v>100</v>
      </c>
      <c r="Q35" s="16">
        <f>AVERAGE(Q32:Q34)</f>
        <v>100</v>
      </c>
      <c r="R35" s="14"/>
      <c r="S35" s="16">
        <f>AVERAGE(S32:S34)</f>
        <v>100</v>
      </c>
      <c r="T35" s="18"/>
      <c r="U35" s="18"/>
    </row>
    <row r="36" spans="2:21">
      <c r="J36" s="18" t="s">
        <v>14</v>
      </c>
      <c r="K36" s="22">
        <f>STDEV(K32:K34)</f>
        <v>3.6084391824351609</v>
      </c>
      <c r="L36" s="22">
        <f t="shared" ref="L36:N37" si="11">STDEV(L32:L34)</f>
        <v>2.5630599368543314</v>
      </c>
      <c r="M36" s="22">
        <f t="shared" si="11"/>
        <v>10.855014182432337</v>
      </c>
      <c r="N36" s="22">
        <f t="shared" si="11"/>
        <v>10.749487830131724</v>
      </c>
      <c r="O36" s="18"/>
      <c r="P36" s="18"/>
      <c r="Q36" s="18"/>
      <c r="R36" s="18"/>
      <c r="S36" s="15"/>
      <c r="T36" s="18"/>
      <c r="U36" s="18"/>
    </row>
    <row r="37" spans="2:21">
      <c r="J37" s="18" t="s">
        <v>15</v>
      </c>
      <c r="K37" s="16">
        <f>(K36/SQRT(3))</f>
        <v>2.0833333333333335</v>
      </c>
      <c r="L37" s="22">
        <f t="shared" si="11"/>
        <v>2.0891000541544451</v>
      </c>
      <c r="M37" s="22">
        <f t="shared" si="11"/>
        <v>3.6688305693203485</v>
      </c>
      <c r="N37" s="22">
        <f t="shared" si="11"/>
        <v>3.9433298896176447</v>
      </c>
      <c r="O37" s="18"/>
      <c r="P37" s="18"/>
      <c r="Q37" s="18"/>
      <c r="R37" s="18"/>
      <c r="S37" s="15"/>
      <c r="T37" s="18"/>
      <c r="U37" s="18"/>
    </row>
    <row r="38" spans="2:21">
      <c r="J38" s="18"/>
      <c r="K38" s="18"/>
      <c r="L38" s="18"/>
      <c r="M38" s="18"/>
      <c r="N38" s="20"/>
      <c r="O38" s="18"/>
      <c r="P38" s="18"/>
      <c r="Q38" s="18"/>
      <c r="R38" s="18"/>
      <c r="S38" s="18"/>
      <c r="T38" s="18"/>
      <c r="U38" s="18"/>
    </row>
    <row r="39" spans="2:21">
      <c r="J39" s="18"/>
      <c r="K39" s="18"/>
      <c r="L39" s="18"/>
      <c r="M39" s="18"/>
      <c r="N39" s="20"/>
      <c r="O39" s="18"/>
      <c r="P39" s="18"/>
      <c r="Q39" s="18"/>
      <c r="R39" s="18"/>
      <c r="S39" s="18"/>
      <c r="T39" s="18"/>
      <c r="U39" s="18"/>
    </row>
    <row r="40" spans="2:21">
      <c r="B40" t="s">
        <v>24</v>
      </c>
      <c r="C40" t="s">
        <v>6</v>
      </c>
      <c r="D40">
        <v>34</v>
      </c>
      <c r="E40">
        <v>11</v>
      </c>
      <c r="F40">
        <v>0</v>
      </c>
      <c r="G40">
        <v>4</v>
      </c>
      <c r="H40">
        <v>0</v>
      </c>
      <c r="I40" s="4">
        <v>2</v>
      </c>
      <c r="J40" s="19"/>
      <c r="K40" s="16">
        <f>(I40/D40)*100</f>
        <v>5.8823529411764701</v>
      </c>
      <c r="L40" s="16">
        <f>(E40/D40)*100</f>
        <v>32.352941176470587</v>
      </c>
      <c r="M40" s="16">
        <f>(G40/D40)*100</f>
        <v>11.76470588235294</v>
      </c>
      <c r="N40" s="20">
        <f>K40+L40+M40</f>
        <v>50</v>
      </c>
      <c r="O40" s="18"/>
      <c r="P40" s="18">
        <f>((E40+I40)/(E40+F40+I40))*100</f>
        <v>100</v>
      </c>
      <c r="Q40" s="18">
        <f>((G40+I40)/(G40+H40+I40))*100</f>
        <v>100</v>
      </c>
      <c r="R40" s="18"/>
      <c r="S40" s="15">
        <f>((E40+G40)/(E40+F40+G40+H40))*100</f>
        <v>100</v>
      </c>
      <c r="T40" s="18"/>
      <c r="U40" s="18"/>
    </row>
    <row r="41" spans="2:21">
      <c r="C41" t="s">
        <v>7</v>
      </c>
      <c r="D41">
        <v>37</v>
      </c>
      <c r="E41">
        <v>10</v>
      </c>
      <c r="F41">
        <v>0</v>
      </c>
      <c r="G41">
        <v>10</v>
      </c>
      <c r="H41">
        <v>0</v>
      </c>
      <c r="I41">
        <v>0</v>
      </c>
      <c r="J41" s="18"/>
      <c r="K41" s="16">
        <f>(I41/D41)*100</f>
        <v>0</v>
      </c>
      <c r="L41" s="16">
        <f>(E41/D41)*100</f>
        <v>27.027027027027028</v>
      </c>
      <c r="M41" s="16">
        <f>(G41/D41)*100</f>
        <v>27.027027027027028</v>
      </c>
      <c r="N41" s="20">
        <f>K41+L41+M41</f>
        <v>54.054054054054056</v>
      </c>
      <c r="O41" s="18"/>
      <c r="P41" s="18">
        <f>((E41+I41)/(E41+F41+I41))*100</f>
        <v>100</v>
      </c>
      <c r="Q41" s="18">
        <f>((G41+I41)/(G41+H41+I41))*100</f>
        <v>100</v>
      </c>
      <c r="R41" s="18"/>
      <c r="S41" s="15">
        <f>((E41+G41)/(E41+F41+G41+H41))*100</f>
        <v>100</v>
      </c>
      <c r="T41" s="18"/>
      <c r="U41" s="18"/>
    </row>
    <row r="42" spans="2:21">
      <c r="C42" t="s">
        <v>8</v>
      </c>
      <c r="D42">
        <v>46</v>
      </c>
      <c r="E42">
        <v>10</v>
      </c>
      <c r="F42">
        <v>0</v>
      </c>
      <c r="G42">
        <v>7</v>
      </c>
      <c r="H42">
        <v>0</v>
      </c>
      <c r="I42">
        <v>0</v>
      </c>
      <c r="J42" s="18"/>
      <c r="K42" s="16">
        <f>(I42/D42)*100</f>
        <v>0</v>
      </c>
      <c r="L42" s="16">
        <f>(E42/D42)*100</f>
        <v>21.739130434782609</v>
      </c>
      <c r="M42" s="16">
        <f>(G42/D42)*100</f>
        <v>15.217391304347828</v>
      </c>
      <c r="N42" s="20">
        <f>K42+L42+M42</f>
        <v>36.956521739130437</v>
      </c>
      <c r="O42" s="18"/>
      <c r="P42" s="18">
        <f>((E42+I42)/(E42+F42+I42))*100</f>
        <v>100</v>
      </c>
      <c r="Q42" s="18">
        <f>((G42+I42)/(G42+H42+I42))*100</f>
        <v>100</v>
      </c>
      <c r="R42" s="18"/>
      <c r="S42" s="15">
        <f>((E42+G42)/(E42+F42+G42+H42))*100</f>
        <v>100</v>
      </c>
      <c r="T42" s="18"/>
      <c r="U42" s="18"/>
    </row>
    <row r="43" spans="2:21">
      <c r="C43" t="s">
        <v>40</v>
      </c>
      <c r="D43">
        <f>SUM(D40:D42)</f>
        <v>117</v>
      </c>
      <c r="E43">
        <f t="shared" ref="E43:H43" si="12">SUM(E40:E42)</f>
        <v>31</v>
      </c>
      <c r="F43">
        <f t="shared" si="12"/>
        <v>0</v>
      </c>
      <c r="G43">
        <f t="shared" si="12"/>
        <v>21</v>
      </c>
      <c r="H43">
        <f t="shared" si="12"/>
        <v>0</v>
      </c>
      <c r="I43">
        <f>SUM(I40:I42)</f>
        <v>2</v>
      </c>
      <c r="J43" s="18" t="s">
        <v>13</v>
      </c>
      <c r="K43" s="16">
        <f>AVERAGE(K40:K42)</f>
        <v>1.9607843137254901</v>
      </c>
      <c r="L43" s="16">
        <f>AVERAGE(L40:L42)</f>
        <v>27.039699546093406</v>
      </c>
      <c r="M43" s="16">
        <f t="shared" ref="M43" si="13">AVERAGE(M40:M42)</f>
        <v>18.003041404575931</v>
      </c>
      <c r="N43" s="21">
        <f>AVERAGE(N40:N42)</f>
        <v>47.003525264394831</v>
      </c>
      <c r="O43" s="14"/>
      <c r="P43" s="16">
        <f>AVERAGE(P40:P42)</f>
        <v>100</v>
      </c>
      <c r="Q43" s="16">
        <f>AVERAGE(Q40:Q42)</f>
        <v>100</v>
      </c>
      <c r="R43" s="14"/>
      <c r="S43" s="16">
        <f>AVERAGE(S40:S42)</f>
        <v>100</v>
      </c>
      <c r="T43" s="18"/>
      <c r="U43" s="18"/>
    </row>
    <row r="44" spans="2:21">
      <c r="J44" s="18" t="s">
        <v>14</v>
      </c>
      <c r="K44" s="22">
        <f>STDEV(K40:K42)</f>
        <v>3.3961780540566218</v>
      </c>
      <c r="L44" s="22">
        <f t="shared" ref="L44:N45" si="14">STDEV(L40:L42)</f>
        <v>5.3069167187405064</v>
      </c>
      <c r="M44" s="22">
        <f t="shared" si="14"/>
        <v>8.0034053090835737</v>
      </c>
      <c r="N44" s="22">
        <f t="shared" si="14"/>
        <v>8.9339548043296215</v>
      </c>
      <c r="O44" s="18"/>
      <c r="P44" s="18"/>
      <c r="Q44" s="18"/>
      <c r="R44" s="18"/>
      <c r="S44" s="15"/>
      <c r="T44" s="18"/>
      <c r="U44" s="18"/>
    </row>
    <row r="45" spans="2:21">
      <c r="J45" s="18" t="s">
        <v>15</v>
      </c>
      <c r="K45" s="16">
        <f>(K44/SQRT(3))</f>
        <v>1.9607843137254901</v>
      </c>
      <c r="L45" s="22">
        <f t="shared" si="14"/>
        <v>3.056633329519908</v>
      </c>
      <c r="M45" s="22">
        <f t="shared" si="14"/>
        <v>6.1733251291002809</v>
      </c>
      <c r="N45" s="22">
        <f t="shared" si="14"/>
        <v>8.5924176585167729</v>
      </c>
      <c r="O45" s="18"/>
      <c r="P45" s="18"/>
      <c r="Q45" s="18"/>
      <c r="R45" s="18"/>
      <c r="S45" s="15"/>
      <c r="T45" s="18"/>
      <c r="U45" s="18"/>
    </row>
    <row r="46" spans="2:21">
      <c r="J46" s="18"/>
      <c r="K46" s="18"/>
      <c r="L46" s="18"/>
      <c r="M46" s="18"/>
      <c r="N46" s="20"/>
      <c r="O46" s="18"/>
      <c r="P46" s="18"/>
      <c r="Q46" s="18"/>
      <c r="R46" s="18"/>
      <c r="S46" s="18"/>
      <c r="T46" s="18"/>
      <c r="U46" s="18"/>
    </row>
    <row r="47" spans="2:21">
      <c r="J47" s="18"/>
      <c r="K47" s="18"/>
      <c r="L47" s="18"/>
      <c r="M47" s="18"/>
      <c r="N47" s="20"/>
      <c r="O47" s="18"/>
      <c r="P47" s="18"/>
      <c r="Q47" s="18"/>
      <c r="R47" s="18"/>
      <c r="S47" s="18"/>
      <c r="T47" s="18"/>
      <c r="U47" s="18"/>
    </row>
    <row r="48" spans="2:21">
      <c r="B48" t="s">
        <v>18</v>
      </c>
      <c r="C48" t="s">
        <v>6</v>
      </c>
      <c r="D48">
        <v>30</v>
      </c>
      <c r="E48">
        <v>7</v>
      </c>
      <c r="F48">
        <v>0</v>
      </c>
      <c r="G48">
        <v>2</v>
      </c>
      <c r="H48">
        <v>0</v>
      </c>
      <c r="I48" s="4">
        <v>0</v>
      </c>
      <c r="J48" s="19"/>
      <c r="K48" s="16">
        <f>(I48/D48)*100</f>
        <v>0</v>
      </c>
      <c r="L48" s="16">
        <f>(E48/D48)*100</f>
        <v>23.333333333333332</v>
      </c>
      <c r="M48" s="16">
        <f>(G48/D48)*100</f>
        <v>6.666666666666667</v>
      </c>
      <c r="N48" s="20">
        <f>K48+L48+M48</f>
        <v>30</v>
      </c>
      <c r="O48" s="18"/>
      <c r="P48" s="18">
        <f>((E48+I48)/(E48+F48+I48))*100</f>
        <v>100</v>
      </c>
      <c r="Q48" s="18">
        <f>((G48+I48)/(G48+H48+I48))*100</f>
        <v>100</v>
      </c>
      <c r="R48" s="18"/>
      <c r="S48" s="15">
        <f>((E48+G48)/(E48+F48+G48+H48))*100</f>
        <v>100</v>
      </c>
      <c r="T48" s="18"/>
      <c r="U48" s="18"/>
    </row>
    <row r="49" spans="2:21">
      <c r="C49" t="s">
        <v>7</v>
      </c>
      <c r="D49">
        <v>43</v>
      </c>
      <c r="E49">
        <v>6</v>
      </c>
      <c r="F49">
        <v>0</v>
      </c>
      <c r="G49">
        <v>11</v>
      </c>
      <c r="H49">
        <v>0</v>
      </c>
      <c r="I49">
        <v>0</v>
      </c>
      <c r="J49" s="18"/>
      <c r="K49" s="16">
        <f>(I49/D49)*100</f>
        <v>0</v>
      </c>
      <c r="L49" s="16">
        <f>(E49/D49)*100</f>
        <v>13.953488372093023</v>
      </c>
      <c r="M49" s="16">
        <f>(G49/D49)*100</f>
        <v>25.581395348837212</v>
      </c>
      <c r="N49" s="20">
        <f>K49+L49+M49</f>
        <v>39.534883720930239</v>
      </c>
      <c r="O49" s="18"/>
      <c r="P49" s="18">
        <f>((E49+I49)/(E49+F49+I49))*100</f>
        <v>100</v>
      </c>
      <c r="Q49" s="18">
        <f>((G49+I49)/(G49+H49+I49))*100</f>
        <v>100</v>
      </c>
      <c r="R49" s="18"/>
      <c r="S49" s="15">
        <f>((E49+G49)/(E49+F49+G49+H49))*100</f>
        <v>100</v>
      </c>
      <c r="T49" s="18"/>
      <c r="U49" s="18"/>
    </row>
    <row r="50" spans="2:21">
      <c r="C50" t="s">
        <v>8</v>
      </c>
      <c r="D50">
        <v>42</v>
      </c>
      <c r="E50">
        <v>11</v>
      </c>
      <c r="F50">
        <v>0</v>
      </c>
      <c r="G50">
        <v>8</v>
      </c>
      <c r="H50">
        <v>0</v>
      </c>
      <c r="I50">
        <v>0</v>
      </c>
      <c r="J50" s="18"/>
      <c r="K50" s="16">
        <f>(I50/D50)*100</f>
        <v>0</v>
      </c>
      <c r="L50" s="16">
        <f>(E50/D50)*100</f>
        <v>26.190476190476193</v>
      </c>
      <c r="M50" s="16">
        <f>(G50/D50)*100</f>
        <v>19.047619047619047</v>
      </c>
      <c r="N50" s="20">
        <f>K50+L50+M50</f>
        <v>45.238095238095241</v>
      </c>
      <c r="O50" s="18"/>
      <c r="P50" s="18">
        <f>((E50+I50)/(E50+F50+I50))*100</f>
        <v>100</v>
      </c>
      <c r="Q50" s="18">
        <f>((G50+I50)/(G50+H50+I50))*100</f>
        <v>100</v>
      </c>
      <c r="R50" s="18"/>
      <c r="S50" s="15">
        <f>((E50+G50)/(E50+F50+G50+H50))*100</f>
        <v>100</v>
      </c>
      <c r="T50" s="18"/>
      <c r="U50" s="18"/>
    </row>
    <row r="51" spans="2:21">
      <c r="C51" t="s">
        <v>40</v>
      </c>
      <c r="D51">
        <f>SUM(D48:D50)</f>
        <v>115</v>
      </c>
      <c r="E51">
        <f t="shared" ref="E51:H51" si="15">SUM(E48:E50)</f>
        <v>24</v>
      </c>
      <c r="F51">
        <f t="shared" si="15"/>
        <v>0</v>
      </c>
      <c r="G51">
        <f t="shared" si="15"/>
        <v>21</v>
      </c>
      <c r="H51">
        <f t="shared" si="15"/>
        <v>0</v>
      </c>
      <c r="I51">
        <f>SUM(I48:I50)</f>
        <v>0</v>
      </c>
      <c r="J51" s="18" t="s">
        <v>13</v>
      </c>
      <c r="K51" s="16">
        <f>AVERAGE(K48:K50)</f>
        <v>0</v>
      </c>
      <c r="L51" s="16">
        <f>AVERAGE(L48:L50)</f>
        <v>21.159099298634185</v>
      </c>
      <c r="M51" s="16">
        <f t="shared" ref="M51" si="16">AVERAGE(M48:M50)</f>
        <v>17.09856035437431</v>
      </c>
      <c r="N51" s="21">
        <f>AVERAGE(N48:N50)</f>
        <v>38.257659653008496</v>
      </c>
      <c r="O51" s="14"/>
      <c r="P51" s="16">
        <f>AVERAGE(P48:P50)</f>
        <v>100</v>
      </c>
      <c r="Q51" s="16">
        <f>AVERAGE(Q48:Q50)</f>
        <v>100</v>
      </c>
      <c r="R51" s="14"/>
      <c r="S51" s="16">
        <f>AVERAGE(S48:S50)</f>
        <v>100</v>
      </c>
      <c r="T51" s="18"/>
      <c r="U51" s="18"/>
    </row>
    <row r="52" spans="2:21">
      <c r="J52" s="18" t="s">
        <v>14</v>
      </c>
      <c r="K52" s="22">
        <f>STDEV(K48:K50)</f>
        <v>0</v>
      </c>
      <c r="L52" s="22">
        <f t="shared" ref="L52:N53" si="17">STDEV(L48:L50)</f>
        <v>6.401674620366733</v>
      </c>
      <c r="M52" s="22">
        <f t="shared" si="17"/>
        <v>9.606813343784502</v>
      </c>
      <c r="N52" s="22">
        <f t="shared" si="17"/>
        <v>7.6989195742697518</v>
      </c>
      <c r="O52" s="18"/>
      <c r="P52" s="18"/>
      <c r="Q52" s="18"/>
      <c r="R52" s="18"/>
      <c r="S52" s="15"/>
      <c r="T52" s="18"/>
      <c r="U52" s="18"/>
    </row>
    <row r="53" spans="2:21">
      <c r="J53" s="18" t="s">
        <v>15</v>
      </c>
      <c r="K53" s="16">
        <f>(K52/SQRT(3))</f>
        <v>0</v>
      </c>
      <c r="L53" s="22">
        <f t="shared" si="17"/>
        <v>6.1506023163008114</v>
      </c>
      <c r="M53" s="22">
        <f t="shared" si="17"/>
        <v>4.4431136246135114</v>
      </c>
      <c r="N53" s="22">
        <f t="shared" si="17"/>
        <v>3.7167280388075077</v>
      </c>
      <c r="O53" s="18"/>
      <c r="P53" s="18"/>
      <c r="Q53" s="18"/>
      <c r="R53" s="18"/>
      <c r="S53" s="15"/>
      <c r="T53" s="18"/>
      <c r="U53" s="18"/>
    </row>
    <row r="54" spans="2:21">
      <c r="J54" s="18"/>
      <c r="K54" s="18"/>
      <c r="L54" s="18"/>
      <c r="M54" s="18"/>
      <c r="N54" s="20"/>
      <c r="O54" s="18"/>
      <c r="P54" s="18"/>
      <c r="Q54" s="18"/>
      <c r="R54" s="18"/>
      <c r="S54" s="18"/>
      <c r="T54" s="18"/>
      <c r="U54" s="18"/>
    </row>
    <row r="55" spans="2:21">
      <c r="J55" s="18"/>
      <c r="K55" s="18"/>
      <c r="L55" s="18"/>
      <c r="M55" s="18"/>
      <c r="N55" s="20"/>
      <c r="O55" s="18"/>
      <c r="P55" s="18"/>
      <c r="Q55" s="18"/>
      <c r="R55" s="18"/>
      <c r="S55" s="18"/>
      <c r="T55" s="18"/>
      <c r="U55" s="18"/>
    </row>
    <row r="56" spans="2:21">
      <c r="B56" t="s">
        <v>28</v>
      </c>
      <c r="C56" t="s">
        <v>6</v>
      </c>
      <c r="D56">
        <f>D32+D40+D48</f>
        <v>89</v>
      </c>
      <c r="E56">
        <f t="shared" ref="E56:I58" si="18">E32+E40+E48</f>
        <v>27</v>
      </c>
      <c r="F56">
        <f t="shared" si="18"/>
        <v>0</v>
      </c>
      <c r="G56">
        <f t="shared" si="18"/>
        <v>16</v>
      </c>
      <c r="H56">
        <f t="shared" si="18"/>
        <v>0</v>
      </c>
      <c r="I56">
        <f t="shared" si="18"/>
        <v>2</v>
      </c>
      <c r="J56" s="19"/>
      <c r="K56" s="16">
        <f>(I56/D56)*100</f>
        <v>2.2471910112359552</v>
      </c>
      <c r="L56" s="16">
        <f>(E56/D56)*100</f>
        <v>30.337078651685395</v>
      </c>
      <c r="M56" s="16">
        <f>(G56/D56)*100</f>
        <v>17.977528089887642</v>
      </c>
      <c r="N56" s="20">
        <f>K56+L56+M56</f>
        <v>50.561797752808992</v>
      </c>
      <c r="O56" s="18"/>
      <c r="P56" s="18">
        <f>((E56+I56)/(E56+F56+I56))*100</f>
        <v>100</v>
      </c>
      <c r="Q56" s="18">
        <f>((G56+I56)/(G56+H56+I56))*100</f>
        <v>100</v>
      </c>
      <c r="R56" s="18"/>
      <c r="S56" s="15">
        <f>((E56+G56)/(E56+F56+G56+H56))*100</f>
        <v>100</v>
      </c>
      <c r="T56" s="18"/>
      <c r="U56" s="18"/>
    </row>
    <row r="57" spans="2:21">
      <c r="B57" t="s">
        <v>27</v>
      </c>
      <c r="C57" t="s">
        <v>7</v>
      </c>
      <c r="D57">
        <f>D33+D41+D49</f>
        <v>114</v>
      </c>
      <c r="E57">
        <f>E33+E41+E49</f>
        <v>28</v>
      </c>
      <c r="F57">
        <f t="shared" si="18"/>
        <v>0</v>
      </c>
      <c r="G57">
        <f t="shared" si="18"/>
        <v>28</v>
      </c>
      <c r="H57">
        <f t="shared" si="18"/>
        <v>0</v>
      </c>
      <c r="I57">
        <f t="shared" si="18"/>
        <v>0</v>
      </c>
      <c r="J57" s="18"/>
      <c r="K57" s="16">
        <f>(I57/D57)*100</f>
        <v>0</v>
      </c>
      <c r="L57" s="16">
        <f>(E57/D57)*100</f>
        <v>24.561403508771928</v>
      </c>
      <c r="M57" s="16">
        <f>(G57/D57)*100</f>
        <v>24.561403508771928</v>
      </c>
      <c r="N57" s="20">
        <f>K57+L57+M57</f>
        <v>49.122807017543856</v>
      </c>
      <c r="O57" s="18"/>
      <c r="P57" s="18">
        <f>((E57+I57)/(E57+F57+I57))*100</f>
        <v>100</v>
      </c>
      <c r="Q57" s="18">
        <f>((G57+I57)/(G57+H57+I57))*100</f>
        <v>100</v>
      </c>
      <c r="R57" s="18"/>
      <c r="S57" s="15">
        <f>((E57+G57)/(E57+F57+G57+H57))*100</f>
        <v>100</v>
      </c>
      <c r="T57" s="18"/>
      <c r="U57" s="18"/>
    </row>
    <row r="58" spans="2:21">
      <c r="C58" t="s">
        <v>8</v>
      </c>
      <c r="D58">
        <f>D34+D42+D50</f>
        <v>120</v>
      </c>
      <c r="E58">
        <f>E34+E42+E50</f>
        <v>31</v>
      </c>
      <c r="F58">
        <f t="shared" si="18"/>
        <v>0</v>
      </c>
      <c r="G58">
        <f t="shared" si="18"/>
        <v>22</v>
      </c>
      <c r="H58">
        <f t="shared" si="18"/>
        <v>0</v>
      </c>
      <c r="I58">
        <f t="shared" si="18"/>
        <v>2</v>
      </c>
      <c r="J58" s="18"/>
      <c r="K58" s="16">
        <f>(I58/D58)*100</f>
        <v>1.6666666666666667</v>
      </c>
      <c r="L58" s="16">
        <f>(E58/D58)*100</f>
        <v>25.833333333333336</v>
      </c>
      <c r="M58" s="16">
        <f>(G58/D58)*100</f>
        <v>18.333333333333332</v>
      </c>
      <c r="N58" s="20">
        <f>K58+L58+M58</f>
        <v>45.833333333333336</v>
      </c>
      <c r="O58" s="18"/>
      <c r="P58" s="18">
        <f>((E58+I58)/(E58+F58+I58))*100</f>
        <v>100</v>
      </c>
      <c r="Q58" s="18">
        <f>((G58+I58)/(G58+H58+I58))*100</f>
        <v>100</v>
      </c>
      <c r="R58" s="18"/>
      <c r="S58" s="15">
        <f>((E58+G58)/(E58+F58+G58+H58))*100</f>
        <v>100</v>
      </c>
      <c r="T58" s="18"/>
      <c r="U58" s="18"/>
    </row>
    <row r="59" spans="2:21">
      <c r="C59" t="s">
        <v>40</v>
      </c>
      <c r="D59">
        <f>SUM(D56:D58)</f>
        <v>323</v>
      </c>
      <c r="E59">
        <f t="shared" ref="E59:I59" si="19">SUM(E56:E58)</f>
        <v>86</v>
      </c>
      <c r="F59">
        <f t="shared" si="19"/>
        <v>0</v>
      </c>
      <c r="G59">
        <f t="shared" si="19"/>
        <v>66</v>
      </c>
      <c r="H59">
        <f t="shared" si="19"/>
        <v>0</v>
      </c>
      <c r="I59">
        <f t="shared" si="19"/>
        <v>4</v>
      </c>
      <c r="J59" s="18" t="s">
        <v>13</v>
      </c>
      <c r="K59" s="16">
        <f>AVERAGE(K56:K58)</f>
        <v>1.3046192259675407</v>
      </c>
      <c r="L59" s="16">
        <f>AVERAGE(L56:L58)</f>
        <v>26.910605164596888</v>
      </c>
      <c r="M59" s="16">
        <f t="shared" ref="M59" si="20">AVERAGE(M56:M58)</f>
        <v>20.290754977330966</v>
      </c>
      <c r="N59" s="21">
        <f>AVERAGE(N56:N58)</f>
        <v>48.505979367895399</v>
      </c>
      <c r="O59" s="14"/>
      <c r="P59" s="16">
        <f>AVERAGE(P56:P58)</f>
        <v>100</v>
      </c>
      <c r="Q59" s="16">
        <f>AVERAGE(Q56:Q58)</f>
        <v>100</v>
      </c>
      <c r="R59" s="14"/>
      <c r="S59" s="16">
        <f>AVERAGE(S56:S58)</f>
        <v>100</v>
      </c>
      <c r="T59" s="18"/>
      <c r="U59" s="18"/>
    </row>
    <row r="60" spans="2:21">
      <c r="J60" s="18" t="s">
        <v>14</v>
      </c>
      <c r="K60" s="22">
        <f>STDEV(K56:K58)</f>
        <v>1.1665228768577618</v>
      </c>
      <c r="L60" s="22">
        <f t="shared" ref="L60:N61" si="21">STDEV(L56:L58)</f>
        <v>3.0347968281159399</v>
      </c>
      <c r="M60" s="22">
        <f t="shared" si="21"/>
        <v>3.702766331020626</v>
      </c>
      <c r="N60" s="22">
        <f t="shared" si="21"/>
        <v>2.4238298627564494</v>
      </c>
      <c r="O60" s="18"/>
      <c r="P60" s="18"/>
      <c r="Q60" s="18"/>
      <c r="R60" s="18"/>
      <c r="S60" s="15"/>
      <c r="T60" s="18"/>
      <c r="U60" s="18"/>
    </row>
    <row r="61" spans="2:21">
      <c r="J61" s="18" t="s">
        <v>15</v>
      </c>
      <c r="K61" s="16">
        <f>(K60/SQRT(3))</f>
        <v>0.67349229696968549</v>
      </c>
      <c r="L61" s="22">
        <f t="shared" si="21"/>
        <v>1.1759441948758644</v>
      </c>
      <c r="M61" s="22">
        <f t="shared" si="21"/>
        <v>3.1848285270868697</v>
      </c>
      <c r="N61" s="22">
        <f t="shared" si="21"/>
        <v>1.7485303493002677</v>
      </c>
      <c r="O61" s="18"/>
      <c r="P61" s="18"/>
      <c r="Q61" s="18"/>
      <c r="R61" s="18"/>
      <c r="S61" s="15"/>
      <c r="T61" s="18"/>
      <c r="U61" s="18"/>
    </row>
    <row r="67" spans="3:20">
      <c r="D67" t="s">
        <v>33</v>
      </c>
      <c r="E67" t="s">
        <v>32</v>
      </c>
      <c r="F67" t="s">
        <v>31</v>
      </c>
      <c r="G67" s="6" t="s">
        <v>30</v>
      </c>
      <c r="P67" t="s">
        <v>10</v>
      </c>
      <c r="Q67" s="8" t="s">
        <v>36</v>
      </c>
      <c r="S67" t="s">
        <v>23</v>
      </c>
      <c r="T67" s="8" t="s">
        <v>35</v>
      </c>
    </row>
    <row r="68" spans="3:20">
      <c r="C68" t="s">
        <v>1</v>
      </c>
      <c r="D68" s="3">
        <f>K5</f>
        <v>0</v>
      </c>
      <c r="E68" s="3">
        <f>L5</f>
        <v>17.534420918662502</v>
      </c>
      <c r="F68" s="3">
        <f>M5</f>
        <v>11.28659030429249</v>
      </c>
      <c r="G68" s="7">
        <f>100-(D68+E68+F68)</f>
        <v>71.178988777045006</v>
      </c>
      <c r="O68" t="s">
        <v>1</v>
      </c>
      <c r="P68" s="3">
        <f>P5</f>
        <v>100</v>
      </c>
      <c r="Q68" s="5">
        <f>100-P68</f>
        <v>0</v>
      </c>
      <c r="S68" s="3">
        <f>Q5</f>
        <v>94.444444444444457</v>
      </c>
      <c r="T68" s="5">
        <f>100-S68</f>
        <v>5.5555555555555429</v>
      </c>
    </row>
    <row r="69" spans="3:20">
      <c r="C69" t="s">
        <v>11</v>
      </c>
      <c r="D69" s="3">
        <f>K13</f>
        <v>0.43859649122807015</v>
      </c>
      <c r="E69" s="3">
        <f>L13</f>
        <v>29.203852021357743</v>
      </c>
      <c r="F69" s="3">
        <f>M13</f>
        <v>15.338482074752099</v>
      </c>
      <c r="G69" s="7">
        <f>100-(D69+E69+F69)</f>
        <v>55.019069412662091</v>
      </c>
      <c r="O69" t="s">
        <v>11</v>
      </c>
      <c r="P69" s="1">
        <f>P13</f>
        <v>100</v>
      </c>
      <c r="Q69" s="5">
        <f>100-P69</f>
        <v>0</v>
      </c>
      <c r="S69" s="1">
        <f>Q13</f>
        <v>88.383838383838395</v>
      </c>
      <c r="T69" s="5">
        <f>100-S69</f>
        <v>11.616161616161605</v>
      </c>
    </row>
    <row r="70" spans="3:20">
      <c r="C70" t="s">
        <v>12</v>
      </c>
      <c r="D70" s="3">
        <f>K21</f>
        <v>0</v>
      </c>
      <c r="E70" s="3">
        <f>L21</f>
        <v>19.149235267656319</v>
      </c>
      <c r="F70" s="3">
        <f>M21</f>
        <v>12.21884840305893</v>
      </c>
      <c r="G70" s="7">
        <f>100-(D70+E70+F70)</f>
        <v>68.631916329284749</v>
      </c>
      <c r="O70" t="s">
        <v>12</v>
      </c>
      <c r="P70" s="1">
        <f>P21</f>
        <v>100</v>
      </c>
      <c r="Q70" s="5">
        <f>100-P70</f>
        <v>0</v>
      </c>
      <c r="S70" s="1">
        <f>Q21</f>
        <v>100</v>
      </c>
      <c r="T70" s="5">
        <f>100-S70</f>
        <v>0</v>
      </c>
    </row>
    <row r="72" spans="3:20">
      <c r="C72" t="s">
        <v>17</v>
      </c>
      <c r="D72" s="3">
        <f>K35</f>
        <v>2.0833333333333335</v>
      </c>
      <c r="E72" s="1">
        <f>L35</f>
        <v>34.181372549019606</v>
      </c>
      <c r="F72" s="1">
        <f>M35</f>
        <v>27.487745098039216</v>
      </c>
      <c r="G72" s="7">
        <f>100-(D72+E72+F72)</f>
        <v>36.247549019607845</v>
      </c>
      <c r="O72" t="s">
        <v>17</v>
      </c>
      <c r="P72" s="3">
        <f>P35</f>
        <v>100</v>
      </c>
      <c r="Q72" s="5">
        <f>100-P72</f>
        <v>0</v>
      </c>
      <c r="S72" s="3">
        <f>Q35</f>
        <v>100</v>
      </c>
      <c r="T72" s="5">
        <f>100-S72</f>
        <v>0</v>
      </c>
    </row>
    <row r="73" spans="3:20">
      <c r="C73" t="s">
        <v>34</v>
      </c>
      <c r="D73" s="3">
        <f>K43</f>
        <v>1.9607843137254901</v>
      </c>
      <c r="E73" s="1">
        <f>L43</f>
        <v>27.039699546093406</v>
      </c>
      <c r="F73" s="1">
        <f>M43</f>
        <v>18.003041404575931</v>
      </c>
      <c r="G73" s="7">
        <f>100-(D73+E73+F73)</f>
        <v>52.996474735605176</v>
      </c>
      <c r="O73" t="s">
        <v>34</v>
      </c>
      <c r="P73" s="3">
        <f>P43</f>
        <v>100</v>
      </c>
      <c r="Q73" s="5">
        <f>100-P73</f>
        <v>0</v>
      </c>
      <c r="S73" s="3">
        <f>Q43</f>
        <v>100</v>
      </c>
      <c r="T73" s="5">
        <f>100-S73</f>
        <v>0</v>
      </c>
    </row>
    <row r="74" spans="3:20">
      <c r="C74" t="s">
        <v>18</v>
      </c>
      <c r="D74" s="3">
        <f>K51</f>
        <v>0</v>
      </c>
      <c r="E74" s="1">
        <f>L59</f>
        <v>26.910605164596888</v>
      </c>
      <c r="F74" s="1">
        <f>M59</f>
        <v>20.290754977330966</v>
      </c>
      <c r="G74" s="7">
        <f>100-(D74+E74+F74)</f>
        <v>52.79863985807215</v>
      </c>
      <c r="O74" t="s">
        <v>18</v>
      </c>
      <c r="P74" s="3">
        <f>P51</f>
        <v>100</v>
      </c>
      <c r="Q74" s="5">
        <f>100-P74</f>
        <v>0</v>
      </c>
      <c r="S74" s="3">
        <f>Q51</f>
        <v>100</v>
      </c>
      <c r="T74" s="5">
        <f>100-S74</f>
        <v>0</v>
      </c>
    </row>
    <row r="79" spans="3:20">
      <c r="E79" t="s">
        <v>2</v>
      </c>
      <c r="F79" t="s">
        <v>5</v>
      </c>
      <c r="G79" t="s">
        <v>4</v>
      </c>
      <c r="H79" t="s">
        <v>20</v>
      </c>
      <c r="I79" t="s">
        <v>21</v>
      </c>
      <c r="J79" t="s">
        <v>39</v>
      </c>
    </row>
    <row r="80" spans="3:20">
      <c r="C80" t="s">
        <v>1</v>
      </c>
      <c r="D80" t="s">
        <v>58</v>
      </c>
      <c r="E80">
        <f t="shared" ref="E80:J80" si="22">D5</f>
        <v>220</v>
      </c>
      <c r="F80">
        <f t="shared" si="22"/>
        <v>39</v>
      </c>
      <c r="G80">
        <f t="shared" si="22"/>
        <v>0</v>
      </c>
      <c r="H80">
        <f t="shared" si="22"/>
        <v>26</v>
      </c>
      <c r="I80">
        <f t="shared" si="22"/>
        <v>1</v>
      </c>
      <c r="J80">
        <f t="shared" si="22"/>
        <v>0</v>
      </c>
    </row>
    <row r="81" spans="3:10">
      <c r="C81" t="s">
        <v>11</v>
      </c>
      <c r="D81" t="s">
        <v>58</v>
      </c>
      <c r="E81">
        <f t="shared" ref="E81:J81" si="23">D13</f>
        <v>225</v>
      </c>
      <c r="F81">
        <f t="shared" si="23"/>
        <v>65</v>
      </c>
      <c r="G81">
        <f t="shared" si="23"/>
        <v>0</v>
      </c>
      <c r="H81">
        <f t="shared" si="23"/>
        <v>34</v>
      </c>
      <c r="I81">
        <f t="shared" si="23"/>
        <v>5</v>
      </c>
      <c r="J81">
        <f t="shared" si="23"/>
        <v>1</v>
      </c>
    </row>
    <row r="82" spans="3:10">
      <c r="C82" t="s">
        <v>12</v>
      </c>
      <c r="D82" t="s">
        <v>58</v>
      </c>
      <c r="E82">
        <f t="shared" ref="E82:J82" si="24">D21</f>
        <v>141</v>
      </c>
      <c r="F82">
        <f t="shared" si="24"/>
        <v>27</v>
      </c>
      <c r="G82">
        <f t="shared" si="24"/>
        <v>0</v>
      </c>
      <c r="H82">
        <f t="shared" si="24"/>
        <v>17</v>
      </c>
      <c r="I82">
        <f t="shared" si="24"/>
        <v>0</v>
      </c>
      <c r="J82">
        <f t="shared" si="24"/>
        <v>0</v>
      </c>
    </row>
    <row r="84" spans="3:10">
      <c r="C84" t="s">
        <v>17</v>
      </c>
      <c r="D84" t="s">
        <v>58</v>
      </c>
      <c r="E84">
        <f>D35</f>
        <v>91</v>
      </c>
      <c r="F84">
        <f t="shared" ref="F84:J84" si="25">E35</f>
        <v>31</v>
      </c>
      <c r="G84">
        <f t="shared" si="25"/>
        <v>0</v>
      </c>
      <c r="H84">
        <f t="shared" si="25"/>
        <v>24</v>
      </c>
      <c r="I84">
        <f t="shared" si="25"/>
        <v>0</v>
      </c>
      <c r="J84">
        <f t="shared" si="25"/>
        <v>2</v>
      </c>
    </row>
    <row r="85" spans="3:10">
      <c r="C85" t="s">
        <v>34</v>
      </c>
      <c r="D85" t="s">
        <v>58</v>
      </c>
      <c r="E85">
        <f t="shared" ref="E85:J85" si="26">D43</f>
        <v>117</v>
      </c>
      <c r="F85">
        <f t="shared" si="26"/>
        <v>31</v>
      </c>
      <c r="G85">
        <f t="shared" si="26"/>
        <v>0</v>
      </c>
      <c r="H85">
        <f t="shared" si="26"/>
        <v>21</v>
      </c>
      <c r="I85">
        <f t="shared" si="26"/>
        <v>0</v>
      </c>
      <c r="J85">
        <f t="shared" si="26"/>
        <v>2</v>
      </c>
    </row>
    <row r="86" spans="3:10">
      <c r="C86" t="s">
        <v>18</v>
      </c>
      <c r="D86" t="s">
        <v>58</v>
      </c>
      <c r="E86">
        <f t="shared" ref="E86:J86" si="27">D51</f>
        <v>115</v>
      </c>
      <c r="F86">
        <f t="shared" si="27"/>
        <v>24</v>
      </c>
      <c r="G86">
        <f t="shared" si="27"/>
        <v>0</v>
      </c>
      <c r="H86">
        <f t="shared" si="27"/>
        <v>21</v>
      </c>
      <c r="I86">
        <f t="shared" si="27"/>
        <v>0</v>
      </c>
      <c r="J86">
        <f t="shared" si="27"/>
        <v>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A04FB-F1EA-644A-A475-E7D6E095A67A}">
  <dimension ref="A5:AU76"/>
  <sheetViews>
    <sheetView tabSelected="1" zoomScale="117" zoomScaleNormal="117" workbookViewId="0">
      <selection activeCell="D2" sqref="D2"/>
    </sheetView>
  </sheetViews>
  <sheetFormatPr baseColWidth="10" defaultRowHeight="20"/>
  <cols>
    <col min="3" max="3" width="15.28515625" customWidth="1"/>
    <col min="4" max="6" width="11.140625" bestFit="1" customWidth="1"/>
    <col min="25" max="25" width="7.140625" customWidth="1"/>
    <col min="26" max="26" width="16" customWidth="1"/>
    <col min="27" max="27" width="13.85546875" customWidth="1"/>
    <col min="29" max="29" width="15.28515625" customWidth="1"/>
    <col min="30" max="30" width="15.140625" customWidth="1"/>
    <col min="31" max="31" width="14.28515625" customWidth="1"/>
    <col min="33" max="33" width="7.5703125" customWidth="1"/>
    <col min="34" max="34" width="14.85546875" customWidth="1"/>
    <col min="35" max="35" width="14.5703125" customWidth="1"/>
    <col min="37" max="37" width="15.42578125" customWidth="1"/>
    <col min="38" max="38" width="15" customWidth="1"/>
    <col min="41" max="41" width="5.7109375" customWidth="1"/>
    <col min="42" max="42" width="14.140625" customWidth="1"/>
    <col min="43" max="43" width="13.85546875" customWidth="1"/>
    <col min="45" max="45" width="15.7109375" customWidth="1"/>
    <col min="46" max="46" width="16.42578125" customWidth="1"/>
  </cols>
  <sheetData>
    <row r="5" spans="1:47">
      <c r="A5" s="14"/>
      <c r="B5" s="14"/>
      <c r="C5" s="14" t="s">
        <v>41</v>
      </c>
      <c r="D5" s="14" t="s">
        <v>42</v>
      </c>
      <c r="E5" s="14" t="s">
        <v>43</v>
      </c>
      <c r="F5" s="14" t="s">
        <v>44</v>
      </c>
      <c r="G5" s="14"/>
      <c r="H5" s="14"/>
      <c r="I5" s="14"/>
      <c r="J5" s="14"/>
      <c r="K5" s="14" t="s">
        <v>41</v>
      </c>
      <c r="L5" s="14" t="s">
        <v>42</v>
      </c>
      <c r="M5" s="14" t="s">
        <v>43</v>
      </c>
      <c r="N5" s="14" t="s">
        <v>44</v>
      </c>
      <c r="R5" s="14"/>
      <c r="S5" s="14" t="s">
        <v>41</v>
      </c>
      <c r="T5" s="14" t="s">
        <v>42</v>
      </c>
      <c r="U5" s="14" t="s">
        <v>43</v>
      </c>
      <c r="V5" s="14" t="s">
        <v>44</v>
      </c>
      <c r="W5" s="14"/>
      <c r="X5" s="14"/>
      <c r="Y5" s="14"/>
      <c r="Z5" s="14" t="s">
        <v>52</v>
      </c>
      <c r="AA5" s="14" t="s">
        <v>53</v>
      </c>
      <c r="AB5" s="14"/>
      <c r="AC5" s="14" t="s">
        <v>54</v>
      </c>
      <c r="AD5" s="14" t="s">
        <v>55</v>
      </c>
      <c r="AE5" s="14"/>
      <c r="AH5" s="14" t="s">
        <v>52</v>
      </c>
      <c r="AI5" s="14" t="s">
        <v>53</v>
      </c>
      <c r="AJ5" s="14"/>
      <c r="AK5" s="14" t="s">
        <v>54</v>
      </c>
      <c r="AL5" s="14" t="s">
        <v>55</v>
      </c>
      <c r="AM5" s="14"/>
      <c r="AN5" s="14"/>
      <c r="AO5" s="14"/>
      <c r="AP5" s="14" t="s">
        <v>52</v>
      </c>
      <c r="AQ5" s="14" t="s">
        <v>53</v>
      </c>
      <c r="AR5" s="14"/>
      <c r="AS5" s="14" t="s">
        <v>54</v>
      </c>
      <c r="AT5" s="14" t="s">
        <v>55</v>
      </c>
    </row>
    <row r="6" spans="1:47">
      <c r="A6" s="14" t="s">
        <v>19</v>
      </c>
      <c r="B6" s="14" t="s">
        <v>45</v>
      </c>
      <c r="C6" s="16">
        <v>0</v>
      </c>
      <c r="D6" s="16">
        <v>12.940883388950686</v>
      </c>
      <c r="E6" s="16">
        <v>4.4325871338524285</v>
      </c>
      <c r="F6" s="16">
        <v>82.626529477196883</v>
      </c>
      <c r="G6" s="14"/>
      <c r="H6" s="14"/>
      <c r="I6" s="14" t="s">
        <v>19</v>
      </c>
      <c r="J6" s="14" t="s">
        <v>46</v>
      </c>
      <c r="K6" s="16">
        <v>0</v>
      </c>
      <c r="L6" s="16">
        <v>24.373219373219371</v>
      </c>
      <c r="M6" s="16">
        <v>9.1737891737891744</v>
      </c>
      <c r="N6" s="16">
        <v>66.452991452991455</v>
      </c>
      <c r="Q6" t="s">
        <v>19</v>
      </c>
      <c r="R6" s="14" t="s">
        <v>47</v>
      </c>
      <c r="S6" s="16">
        <v>0</v>
      </c>
      <c r="T6" s="16">
        <v>26.19047619047619</v>
      </c>
      <c r="U6" s="16">
        <v>17.748917748917748</v>
      </c>
      <c r="V6" s="16">
        <v>56.060606060606062</v>
      </c>
      <c r="W6" s="14"/>
      <c r="X6" s="15" t="s">
        <v>56</v>
      </c>
      <c r="Y6" s="15" t="s">
        <v>45</v>
      </c>
      <c r="Z6" s="15">
        <v>100</v>
      </c>
      <c r="AA6" s="15">
        <v>0</v>
      </c>
      <c r="AB6" s="15"/>
      <c r="AC6" s="15">
        <v>100</v>
      </c>
      <c r="AD6" s="15">
        <v>0</v>
      </c>
      <c r="AE6" s="15"/>
      <c r="AF6" s="3" t="s">
        <v>56</v>
      </c>
      <c r="AG6" s="3" t="s">
        <v>46</v>
      </c>
      <c r="AH6" s="15">
        <v>100</v>
      </c>
      <c r="AI6" s="15">
        <v>0</v>
      </c>
      <c r="AJ6" s="15"/>
      <c r="AK6" s="15">
        <v>86.30952380952381</v>
      </c>
      <c r="AL6" s="15">
        <v>13.69047619047619</v>
      </c>
      <c r="AM6" s="15"/>
      <c r="AN6" s="15" t="s">
        <v>56</v>
      </c>
      <c r="AO6" s="15" t="s">
        <v>47</v>
      </c>
      <c r="AP6" s="15">
        <v>100</v>
      </c>
      <c r="AQ6" s="15">
        <v>0</v>
      </c>
      <c r="AR6" s="15"/>
      <c r="AS6" s="15">
        <v>90.277777777777786</v>
      </c>
      <c r="AT6" s="15">
        <v>9.7222222222222143</v>
      </c>
      <c r="AU6" s="3"/>
    </row>
    <row r="7" spans="1:47">
      <c r="A7" s="14" t="s">
        <v>37</v>
      </c>
      <c r="B7" s="14" t="s">
        <v>45</v>
      </c>
      <c r="C7" s="16">
        <v>0.4219409282700422</v>
      </c>
      <c r="D7" s="16">
        <v>13.551767957164358</v>
      </c>
      <c r="E7" s="16">
        <v>3.4998272756433977</v>
      </c>
      <c r="F7" s="16">
        <v>82.526463838922211</v>
      </c>
      <c r="G7" s="14"/>
      <c r="H7" s="14"/>
      <c r="I7" s="14" t="s">
        <v>37</v>
      </c>
      <c r="J7" s="14" t="s">
        <v>46</v>
      </c>
      <c r="K7" s="16">
        <v>0</v>
      </c>
      <c r="L7" s="16">
        <v>25.426303854875282</v>
      </c>
      <c r="M7" s="16">
        <v>8.8321995464852616</v>
      </c>
      <c r="N7" s="16">
        <v>65.741496598639458</v>
      </c>
      <c r="Q7" t="s">
        <v>37</v>
      </c>
      <c r="R7" s="14" t="s">
        <v>47</v>
      </c>
      <c r="S7" s="16">
        <v>1.335978835978836</v>
      </c>
      <c r="T7" s="16">
        <v>19.961334961334959</v>
      </c>
      <c r="U7" s="16">
        <v>14.326414326414325</v>
      </c>
      <c r="V7" s="16">
        <v>64.376271876271886</v>
      </c>
      <c r="W7" s="14"/>
      <c r="X7" s="15" t="s">
        <v>7</v>
      </c>
      <c r="Y7" s="15" t="s">
        <v>45</v>
      </c>
      <c r="Z7" s="16">
        <v>100</v>
      </c>
      <c r="AA7" s="16">
        <v>0</v>
      </c>
      <c r="AB7" s="15"/>
      <c r="AC7" s="16">
        <v>75</v>
      </c>
      <c r="AD7" s="16">
        <v>25</v>
      </c>
      <c r="AE7" s="15"/>
      <c r="AF7" s="3" t="s">
        <v>7</v>
      </c>
      <c r="AG7" s="3" t="s">
        <v>46</v>
      </c>
      <c r="AH7" s="16">
        <v>95.352564102564102</v>
      </c>
      <c r="AI7" s="16">
        <v>4.6474358974358978</v>
      </c>
      <c r="AJ7" s="15"/>
      <c r="AK7" s="16">
        <v>75.277777777777786</v>
      </c>
      <c r="AL7" s="16">
        <v>24.722222222222214</v>
      </c>
      <c r="AM7" s="15"/>
      <c r="AN7" s="15" t="s">
        <v>7</v>
      </c>
      <c r="AO7" s="15" t="s">
        <v>47</v>
      </c>
      <c r="AP7" s="16">
        <v>100</v>
      </c>
      <c r="AQ7" s="16">
        <v>0</v>
      </c>
      <c r="AR7" s="15"/>
      <c r="AS7" s="16">
        <v>95.833333333333329</v>
      </c>
      <c r="AT7" s="16">
        <v>4.1666666666666714</v>
      </c>
      <c r="AU7" s="3"/>
    </row>
    <row r="8" spans="1:47">
      <c r="A8" s="14" t="s">
        <v>67</v>
      </c>
      <c r="B8" s="14" t="s">
        <v>45</v>
      </c>
      <c r="C8" s="15">
        <v>0</v>
      </c>
      <c r="D8" s="15">
        <v>17.534420918662502</v>
      </c>
      <c r="E8" s="15">
        <v>11.28659030429249</v>
      </c>
      <c r="F8" s="15">
        <v>71.178988777045006</v>
      </c>
      <c r="G8" s="14"/>
      <c r="H8" s="14"/>
      <c r="I8" s="14" t="s">
        <v>67</v>
      </c>
      <c r="J8" s="14" t="s">
        <v>46</v>
      </c>
      <c r="K8" s="15">
        <v>0.43859649122807015</v>
      </c>
      <c r="L8" s="15">
        <v>29.203852021357743</v>
      </c>
      <c r="M8" s="15">
        <v>15.338482074752099</v>
      </c>
      <c r="N8" s="15">
        <v>55.019069412662091</v>
      </c>
      <c r="Q8" t="s">
        <v>67</v>
      </c>
      <c r="R8" s="14" t="s">
        <v>47</v>
      </c>
      <c r="S8" s="15">
        <v>0</v>
      </c>
      <c r="T8" s="15">
        <v>19.149235267656319</v>
      </c>
      <c r="U8" s="15">
        <v>12.21884840305893</v>
      </c>
      <c r="V8" s="15">
        <v>68.631916329284749</v>
      </c>
      <c r="W8" s="14"/>
      <c r="X8" s="15" t="s">
        <v>8</v>
      </c>
      <c r="Y8" s="14" t="s">
        <v>45</v>
      </c>
      <c r="Z8" s="14">
        <v>100</v>
      </c>
      <c r="AA8" s="14">
        <v>0</v>
      </c>
      <c r="AB8" s="14"/>
      <c r="AC8" s="14">
        <v>94.444444444444457</v>
      </c>
      <c r="AD8" s="14">
        <v>5.5555555555555429</v>
      </c>
      <c r="AE8" s="15"/>
      <c r="AF8" s="3" t="s">
        <v>8</v>
      </c>
      <c r="AG8" t="s">
        <v>46</v>
      </c>
      <c r="AH8" s="14">
        <v>100</v>
      </c>
      <c r="AI8" s="14">
        <v>0</v>
      </c>
      <c r="AJ8" s="14"/>
      <c r="AK8" s="14">
        <v>88.383838383838395</v>
      </c>
      <c r="AL8" s="14">
        <v>11.616161616161605</v>
      </c>
      <c r="AM8" s="15"/>
      <c r="AN8" s="15" t="s">
        <v>8</v>
      </c>
      <c r="AO8" s="14" t="s">
        <v>47</v>
      </c>
      <c r="AP8" s="14">
        <v>100</v>
      </c>
      <c r="AQ8" s="14">
        <v>0</v>
      </c>
      <c r="AR8" s="16"/>
      <c r="AS8" s="14">
        <v>100</v>
      </c>
      <c r="AT8" s="14">
        <v>0</v>
      </c>
      <c r="AU8" s="3"/>
    </row>
    <row r="9" spans="1:47">
      <c r="A9" s="14"/>
      <c r="B9" s="14" t="s">
        <v>13</v>
      </c>
      <c r="C9" s="16">
        <f>AVERAGE(C6:C8)</f>
        <v>0.14064697609001406</v>
      </c>
      <c r="D9" s="16">
        <f>AVERAGE(D6:D8)</f>
        <v>14.675690754925848</v>
      </c>
      <c r="E9" s="16">
        <f>AVERAGE(E6:E8)</f>
        <v>6.4063349045961049</v>
      </c>
      <c r="F9" s="16">
        <f>AVERAGE(F6:F8)</f>
        <v>78.777327364388029</v>
      </c>
      <c r="G9" s="14"/>
      <c r="H9" s="14"/>
      <c r="I9" s="14"/>
      <c r="J9" s="14" t="s">
        <v>13</v>
      </c>
      <c r="K9" s="16">
        <f>AVERAGE(K6:K8)</f>
        <v>0.14619883040935672</v>
      </c>
      <c r="L9" s="16">
        <f>AVERAGE(L6:L8)</f>
        <v>26.334458416484136</v>
      </c>
      <c r="M9" s="16">
        <f>AVERAGE(M6:M8)</f>
        <v>11.114823598342179</v>
      </c>
      <c r="N9" s="16">
        <f>AVERAGE(N6:N8)</f>
        <v>62.40451915476433</v>
      </c>
      <c r="O9" s="10"/>
      <c r="P9" s="10"/>
      <c r="Q9" s="10"/>
      <c r="R9" s="14" t="s">
        <v>13</v>
      </c>
      <c r="S9" s="16">
        <f>AVERAGE(S6:S8)</f>
        <v>0.445326278659612</v>
      </c>
      <c r="T9" s="16">
        <f>AVERAGE(T6:T8)</f>
        <v>21.767015473155823</v>
      </c>
      <c r="U9" s="16">
        <f>AVERAGE(U6:U8)</f>
        <v>14.764726826130333</v>
      </c>
      <c r="V9" s="16">
        <f>AVERAGE(V6:V8)</f>
        <v>63.022931422054228</v>
      </c>
      <c r="W9" s="14"/>
      <c r="X9" s="14"/>
      <c r="Y9" s="14" t="s">
        <v>13</v>
      </c>
      <c r="Z9" s="16">
        <f>AVERAGE(Z6:Z8)</f>
        <v>100</v>
      </c>
      <c r="AA9" s="16">
        <f>AVERAGE(AA6:AA8)</f>
        <v>0</v>
      </c>
      <c r="AB9" s="14"/>
      <c r="AC9" s="16">
        <f>AVERAGE(AC6:AC8)</f>
        <v>89.814814814814824</v>
      </c>
      <c r="AD9" s="16">
        <f>AVERAGE(AD6:AD8)</f>
        <v>10.185185185185182</v>
      </c>
      <c r="AE9" s="15"/>
      <c r="AF9" s="3"/>
      <c r="AG9" s="3"/>
      <c r="AH9" s="16">
        <f>AVERAGE(AH6:AH8)</f>
        <v>98.450854700854691</v>
      </c>
      <c r="AI9" s="16">
        <f>AVERAGE(AI6:AI8)</f>
        <v>1.5491452991452992</v>
      </c>
      <c r="AJ9" s="15"/>
      <c r="AK9" s="16">
        <f>AVERAGE(AK6:AK8)</f>
        <v>83.323713323713335</v>
      </c>
      <c r="AL9" s="16">
        <f>AVERAGE(AL6:AL8)</f>
        <v>16.676286676286669</v>
      </c>
      <c r="AM9" s="15"/>
      <c r="AN9" s="15"/>
      <c r="AO9" s="15"/>
      <c r="AP9" s="16">
        <f>AVERAGE(AP6:AP8)</f>
        <v>100</v>
      </c>
      <c r="AQ9" s="16">
        <f>AVERAGE(AQ6:AQ8)</f>
        <v>0</v>
      </c>
      <c r="AR9" s="15"/>
      <c r="AS9" s="16">
        <f>AVERAGE(AS6:AS8)</f>
        <v>95.370370370370367</v>
      </c>
      <c r="AT9" s="16">
        <f>AVERAGE(AT6:AT8)</f>
        <v>4.6296296296296289</v>
      </c>
      <c r="AU9" s="3"/>
    </row>
    <row r="10" spans="1:47">
      <c r="A10" s="14"/>
      <c r="B10" s="14" t="s">
        <v>14</v>
      </c>
      <c r="C10" s="16">
        <f>STDEV(C6:C8)</f>
        <v>0.24360770851882946</v>
      </c>
      <c r="D10" s="16">
        <f>STDEV(D6:D8)</f>
        <v>2.4945036782321579</v>
      </c>
      <c r="E10" s="16">
        <f>STDEV(E6:E8)</f>
        <v>4.2520794692680468</v>
      </c>
      <c r="F10" s="16">
        <f>STDEV(F6:F8)</f>
        <v>6.5805444492777605</v>
      </c>
      <c r="G10" s="14"/>
      <c r="H10" s="14"/>
      <c r="I10" s="14"/>
      <c r="J10" s="14" t="s">
        <v>14</v>
      </c>
      <c r="K10" s="16">
        <f>STDEV(K6:K8)</f>
        <v>0.25322380227615165</v>
      </c>
      <c r="L10" s="16">
        <f>STDEV(L6:L8)</f>
        <v>2.5401400504978673</v>
      </c>
      <c r="M10" s="16">
        <f>STDEV(M6:M8)</f>
        <v>3.6617808594155981</v>
      </c>
      <c r="N10" s="16">
        <f>STDEV(N6:N8)</f>
        <v>6.4058728641599583</v>
      </c>
      <c r="R10" s="14" t="s">
        <v>14</v>
      </c>
      <c r="S10" s="16">
        <f>STDEV(S6:S8)</f>
        <v>0.77132774058402398</v>
      </c>
      <c r="T10" s="16">
        <f>STDEV(T6:T8)</f>
        <v>3.8522889320994098</v>
      </c>
      <c r="U10" s="16">
        <f>STDEV(U6:U8)</f>
        <v>2.7909684928456975</v>
      </c>
      <c r="V10" s="16">
        <f>STDEV(V6:V8)</f>
        <v>6.3939900106751093</v>
      </c>
      <c r="W10" s="14"/>
      <c r="X10" s="14"/>
      <c r="Y10" s="14" t="s">
        <v>14</v>
      </c>
      <c r="Z10" s="16">
        <f>STDEV(Z6:Z8)</f>
        <v>0</v>
      </c>
      <c r="AA10" s="16">
        <f>STDEV(AA6:AA8)</f>
        <v>0</v>
      </c>
      <c r="AB10" s="14"/>
      <c r="AC10" s="16">
        <f>STDEV(AC6:AC8)</f>
        <v>13.127265628479488</v>
      </c>
      <c r="AD10" s="16">
        <f>STDEV(AD6:AD8)</f>
        <v>13.127265628479471</v>
      </c>
      <c r="AE10" s="14"/>
      <c r="AH10" s="16">
        <f>STDEV(AH6:AH8)</f>
        <v>2.6831983664261454</v>
      </c>
      <c r="AI10" s="16">
        <f>STDEV(AI6:AI8)</f>
        <v>2.6831983664261454</v>
      </c>
      <c r="AJ10" s="14"/>
      <c r="AK10" s="16">
        <f>STDEV(AK6:AK8)</f>
        <v>7.0447501265350292</v>
      </c>
      <c r="AL10" s="16">
        <f>STDEV(AL6:AL8)</f>
        <v>7.0447501265350301</v>
      </c>
      <c r="AM10" s="14"/>
      <c r="AN10" s="14"/>
      <c r="AO10" s="14"/>
      <c r="AP10" s="16">
        <f>STDEV(AP6:AP8)</f>
        <v>0</v>
      </c>
      <c r="AQ10" s="16">
        <f>STDEV(AQ6:AQ8)</f>
        <v>0</v>
      </c>
      <c r="AR10" s="14"/>
      <c r="AS10" s="16">
        <f>STDEV(AS6:AS8)</f>
        <v>4.8776174781725601</v>
      </c>
      <c r="AT10" s="16">
        <f>STDEV(AT6:AT8)</f>
        <v>4.8776174781725592</v>
      </c>
      <c r="AU10" s="3"/>
    </row>
    <row r="11" spans="1:47">
      <c r="A11" s="14" t="s">
        <v>51</v>
      </c>
      <c r="B11" s="14" t="s">
        <v>15</v>
      </c>
      <c r="C11" s="15">
        <f>(C10/SQRT(3))</f>
        <v>0.14064697609001409</v>
      </c>
      <c r="D11" s="15">
        <f>(D10/SQRT(3))</f>
        <v>1.440202370121848</v>
      </c>
      <c r="E11" s="15">
        <f>(E10/SQRT(3))</f>
        <v>2.4549392261975882</v>
      </c>
      <c r="F11" s="15">
        <f>(F10/SQRT(3))</f>
        <v>3.799279109204813</v>
      </c>
      <c r="G11" s="14"/>
      <c r="H11" s="14"/>
      <c r="I11" s="14" t="s">
        <v>51</v>
      </c>
      <c r="J11" s="14" t="s">
        <v>15</v>
      </c>
      <c r="K11" s="15">
        <f>(K10/SQRT(3))</f>
        <v>0.14619883040935674</v>
      </c>
      <c r="L11" s="15">
        <f>(L10/SQRT(3))</f>
        <v>1.4665505419342932</v>
      </c>
      <c r="M11" s="15">
        <f>(M10/SQRT(3))</f>
        <v>2.114130164897015</v>
      </c>
      <c r="N11" s="15">
        <f>(N10/SQRT(3))</f>
        <v>3.6984324225172713</v>
      </c>
      <c r="Q11" t="s">
        <v>51</v>
      </c>
      <c r="R11" s="14" t="s">
        <v>15</v>
      </c>
      <c r="S11" s="15">
        <f>(S10/SQRT(3))</f>
        <v>0.44532627865961211</v>
      </c>
      <c r="T11" s="15">
        <f>(T10/SQRT(3))</f>
        <v>2.2241200519438102</v>
      </c>
      <c r="U11" s="15">
        <f>(U10/SQRT(3))</f>
        <v>1.6113664106442276</v>
      </c>
      <c r="V11" s="15">
        <f>(V10/SQRT(3))</f>
        <v>3.6915718538590525</v>
      </c>
      <c r="W11" s="14"/>
      <c r="X11" s="14" t="s">
        <v>51</v>
      </c>
      <c r="Y11" s="14" t="s">
        <v>15</v>
      </c>
      <c r="Z11" s="15">
        <f>(Z10/SQRT(3))</f>
        <v>0</v>
      </c>
      <c r="AA11" s="15">
        <f>(AA10/SQRT(3))</f>
        <v>0</v>
      </c>
      <c r="AB11" s="14"/>
      <c r="AC11" s="15">
        <f>(AC10/SQRT(3))</f>
        <v>7.5790303443263545</v>
      </c>
      <c r="AD11" s="15">
        <f>(AD10/SQRT(3))</f>
        <v>7.5790303443263447</v>
      </c>
      <c r="AE11" s="14"/>
      <c r="AH11" s="15">
        <f>(AH10/SQRT(3))</f>
        <v>1.5491452991452992</v>
      </c>
      <c r="AI11" s="15">
        <f>(AI10/SQRT(3))</f>
        <v>1.5491452991452992</v>
      </c>
      <c r="AJ11" s="14"/>
      <c r="AK11" s="15">
        <f>(AK10/SQRT(3))</f>
        <v>4.0672883819286492</v>
      </c>
      <c r="AL11" s="15">
        <f>(AL10/SQRT(3))</f>
        <v>4.0672883819286501</v>
      </c>
      <c r="AM11" s="14"/>
      <c r="AN11" s="14"/>
      <c r="AO11" s="14"/>
      <c r="AP11" s="16">
        <f>(AP10/SQRT(3))</f>
        <v>0</v>
      </c>
      <c r="AQ11" s="16">
        <f>(AQ10/SQRT(3))</f>
        <v>0</v>
      </c>
      <c r="AR11" s="14"/>
      <c r="AS11" s="15">
        <f>(AS10/SQRT(3))</f>
        <v>2.8160937640269514</v>
      </c>
      <c r="AT11" s="15">
        <f>(AT10/SQRT(3))</f>
        <v>2.816093764026951</v>
      </c>
      <c r="AU11" s="3"/>
    </row>
    <row r="12" spans="1:47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3"/>
    </row>
    <row r="13" spans="1:47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47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1:47">
      <c r="A15" s="14" t="s">
        <v>19</v>
      </c>
      <c r="B15" s="14" t="s">
        <v>48</v>
      </c>
      <c r="C15" s="16">
        <v>0</v>
      </c>
      <c r="D15" s="16">
        <v>27.822177822177821</v>
      </c>
      <c r="E15" s="16">
        <v>15.950715950715951</v>
      </c>
      <c r="F15" s="16">
        <v>56.227106227106226</v>
      </c>
      <c r="G15" s="14"/>
      <c r="H15" s="14"/>
      <c r="I15" s="14" t="s">
        <v>19</v>
      </c>
      <c r="J15" s="14" t="s">
        <v>49</v>
      </c>
      <c r="K15" s="16">
        <v>1.075268817204301</v>
      </c>
      <c r="L15" s="16">
        <v>31.872932175351533</v>
      </c>
      <c r="M15" s="16">
        <v>16.754549214226632</v>
      </c>
      <c r="N15" s="16">
        <v>50.297249793217532</v>
      </c>
      <c r="Q15" t="s">
        <v>19</v>
      </c>
      <c r="R15" s="14" t="s">
        <v>50</v>
      </c>
      <c r="S15" s="16">
        <v>0</v>
      </c>
      <c r="T15" s="16">
        <v>11.463768115942029</v>
      </c>
      <c r="U15" s="16">
        <v>24.246376811594203</v>
      </c>
      <c r="V15" s="16">
        <v>64.289855072463766</v>
      </c>
      <c r="W15" s="14"/>
      <c r="X15" s="15" t="s">
        <v>56</v>
      </c>
      <c r="Y15" s="15" t="s">
        <v>48</v>
      </c>
      <c r="Z15" s="15">
        <v>100</v>
      </c>
      <c r="AA15" s="15">
        <v>0</v>
      </c>
      <c r="AB15" s="15"/>
      <c r="AC15" s="15">
        <v>100</v>
      </c>
      <c r="AD15" s="15">
        <v>0</v>
      </c>
      <c r="AE15" s="15"/>
      <c r="AF15" s="3" t="s">
        <v>56</v>
      </c>
      <c r="AG15" s="3" t="s">
        <v>49</v>
      </c>
      <c r="AH15" s="15">
        <v>100</v>
      </c>
      <c r="AI15" s="15">
        <v>0</v>
      </c>
      <c r="AJ15" s="15"/>
      <c r="AK15" s="15">
        <v>93.333333333333329</v>
      </c>
      <c r="AL15" s="15">
        <v>6.6666666666666714</v>
      </c>
      <c r="AM15" s="15"/>
      <c r="AN15" s="15" t="s">
        <v>56</v>
      </c>
      <c r="AO15" s="15" t="s">
        <v>50</v>
      </c>
      <c r="AP15" s="15">
        <v>100</v>
      </c>
      <c r="AQ15" s="15">
        <v>0</v>
      </c>
      <c r="AR15" s="15"/>
      <c r="AS15" s="15">
        <v>97.916666666666671</v>
      </c>
      <c r="AT15" s="15">
        <v>2.0833333333333286</v>
      </c>
    </row>
    <row r="16" spans="1:47">
      <c r="A16" s="14" t="s">
        <v>37</v>
      </c>
      <c r="B16" s="14" t="s">
        <v>48</v>
      </c>
      <c r="C16" s="16">
        <v>3.9842873176206504</v>
      </c>
      <c r="D16" s="16">
        <v>38.906304423545798</v>
      </c>
      <c r="E16" s="16">
        <v>24.629436123688993</v>
      </c>
      <c r="F16" s="16">
        <v>32.479972135144564</v>
      </c>
      <c r="G16" s="14"/>
      <c r="H16" s="14"/>
      <c r="I16" s="14" t="s">
        <v>37</v>
      </c>
      <c r="J16" s="14" t="s">
        <v>49</v>
      </c>
      <c r="K16" s="16">
        <v>1.1111111111111112</v>
      </c>
      <c r="L16" s="16">
        <v>14.761904761904761</v>
      </c>
      <c r="M16" s="16">
        <v>13.134920634920634</v>
      </c>
      <c r="N16" s="16">
        <v>70.992063492063494</v>
      </c>
      <c r="Q16" t="s">
        <v>37</v>
      </c>
      <c r="R16" s="14" t="s">
        <v>50</v>
      </c>
      <c r="S16" s="16">
        <v>0</v>
      </c>
      <c r="T16" s="16">
        <v>19.377067052429098</v>
      </c>
      <c r="U16" s="16">
        <v>19.782694152239884</v>
      </c>
      <c r="V16" s="16">
        <v>60.840238795331018</v>
      </c>
      <c r="W16" s="14"/>
      <c r="X16" s="15" t="s">
        <v>7</v>
      </c>
      <c r="Y16" s="15" t="s">
        <v>48</v>
      </c>
      <c r="Z16" s="15">
        <v>100</v>
      </c>
      <c r="AA16" s="15">
        <v>0</v>
      </c>
      <c r="AB16" s="15"/>
      <c r="AC16" s="15">
        <v>100</v>
      </c>
      <c r="AD16" s="15">
        <v>0</v>
      </c>
      <c r="AE16" s="15"/>
      <c r="AF16" s="3" t="s">
        <v>7</v>
      </c>
      <c r="AG16" s="3" t="s">
        <v>49</v>
      </c>
      <c r="AH16" s="15">
        <v>100</v>
      </c>
      <c r="AI16" s="15">
        <v>0</v>
      </c>
      <c r="AJ16" s="15"/>
      <c r="AK16" s="15">
        <v>95.833333333333329</v>
      </c>
      <c r="AL16" s="15">
        <v>4.1666666666666714</v>
      </c>
      <c r="AM16" s="15"/>
      <c r="AN16" s="15" t="s">
        <v>7</v>
      </c>
      <c r="AO16" s="15" t="s">
        <v>50</v>
      </c>
      <c r="AP16" s="15">
        <v>100</v>
      </c>
      <c r="AQ16" s="15">
        <v>0</v>
      </c>
      <c r="AR16" s="15"/>
      <c r="AS16" s="15">
        <v>100</v>
      </c>
      <c r="AT16" s="15">
        <v>0</v>
      </c>
    </row>
    <row r="17" spans="1:46">
      <c r="A17" s="14" t="s">
        <v>67</v>
      </c>
      <c r="B17" s="14" t="s">
        <v>48</v>
      </c>
      <c r="C17" s="15">
        <v>2.0833333333333335</v>
      </c>
      <c r="D17" s="15">
        <v>34.181372549019606</v>
      </c>
      <c r="E17" s="15">
        <v>27.487745098039216</v>
      </c>
      <c r="F17" s="15">
        <v>36.247549019607845</v>
      </c>
      <c r="G17" s="14"/>
      <c r="H17" s="14"/>
      <c r="I17" s="14" t="s">
        <v>67</v>
      </c>
      <c r="J17" s="14" t="s">
        <v>49</v>
      </c>
      <c r="K17" s="15">
        <v>1.9607843137254901</v>
      </c>
      <c r="L17" s="15">
        <v>27.039699546093406</v>
      </c>
      <c r="M17" s="15">
        <v>18.003041404575931</v>
      </c>
      <c r="N17" s="15">
        <v>52.996474735605176</v>
      </c>
      <c r="Q17" t="s">
        <v>67</v>
      </c>
      <c r="R17" s="14" t="s">
        <v>50</v>
      </c>
      <c r="S17" s="15">
        <v>0</v>
      </c>
      <c r="T17" s="15">
        <v>26.910605164596888</v>
      </c>
      <c r="U17" s="15">
        <v>20.290754977330966</v>
      </c>
      <c r="V17" s="15">
        <v>52.79863985807215</v>
      </c>
      <c r="W17" s="14"/>
      <c r="X17" s="15" t="s">
        <v>8</v>
      </c>
      <c r="Y17" s="14" t="s">
        <v>48</v>
      </c>
      <c r="Z17" s="14">
        <v>100</v>
      </c>
      <c r="AA17" s="14">
        <v>0</v>
      </c>
      <c r="AB17" s="16"/>
      <c r="AC17" s="14">
        <v>100</v>
      </c>
      <c r="AD17" s="14">
        <v>0</v>
      </c>
      <c r="AE17" s="15"/>
      <c r="AF17" s="3" t="s">
        <v>8</v>
      </c>
      <c r="AG17" t="s">
        <v>49</v>
      </c>
      <c r="AH17" s="16">
        <v>100</v>
      </c>
      <c r="AI17" s="16">
        <v>0</v>
      </c>
      <c r="AJ17" s="16"/>
      <c r="AK17" s="16">
        <v>100</v>
      </c>
      <c r="AL17" s="16">
        <v>0</v>
      </c>
      <c r="AM17" s="15"/>
      <c r="AN17" s="15" t="s">
        <v>8</v>
      </c>
      <c r="AO17" s="14" t="s">
        <v>50</v>
      </c>
      <c r="AP17" s="16">
        <v>100</v>
      </c>
      <c r="AQ17" s="16">
        <v>0</v>
      </c>
      <c r="AR17" s="16"/>
      <c r="AS17" s="16">
        <v>100</v>
      </c>
      <c r="AT17" s="16">
        <v>0</v>
      </c>
    </row>
    <row r="18" spans="1:46">
      <c r="A18" s="14"/>
      <c r="B18" s="14" t="s">
        <v>13</v>
      </c>
      <c r="C18" s="16">
        <f>AVERAGE(C15:C17)</f>
        <v>2.0225402169846611</v>
      </c>
      <c r="D18" s="16">
        <f>AVERAGE(D15:D17)</f>
        <v>33.636618264914411</v>
      </c>
      <c r="E18" s="16">
        <f>AVERAGE(E15:E17)</f>
        <v>22.689299057481389</v>
      </c>
      <c r="F18" s="16">
        <f>AVERAGE(F15:F17)</f>
        <v>41.651542460619545</v>
      </c>
      <c r="G18" s="14"/>
      <c r="H18" s="14"/>
      <c r="I18" s="14"/>
      <c r="J18" s="14" t="s">
        <v>13</v>
      </c>
      <c r="K18" s="16">
        <f>AVERAGE(K15:K17)</f>
        <v>1.3823880806803006</v>
      </c>
      <c r="L18" s="16">
        <f>AVERAGE(L15:L17)</f>
        <v>24.558178827783234</v>
      </c>
      <c r="M18" s="16">
        <f>AVERAGE(M15:M17)</f>
        <v>15.964170417907733</v>
      </c>
      <c r="N18" s="16">
        <f>AVERAGE(N15:N17)</f>
        <v>58.095262673628731</v>
      </c>
      <c r="O18" s="10"/>
      <c r="P18" s="10"/>
      <c r="Q18" s="10"/>
      <c r="R18" s="14" t="s">
        <v>13</v>
      </c>
      <c r="S18" s="16">
        <f>AVERAGE(S15:S17)</f>
        <v>0</v>
      </c>
      <c r="T18" s="16">
        <f>AVERAGE(T15:T17)</f>
        <v>19.25048011098934</v>
      </c>
      <c r="U18" s="16">
        <f>AVERAGE(U15:U17)</f>
        <v>21.439941980388351</v>
      </c>
      <c r="V18" s="16">
        <f>AVERAGE(V15:V17)</f>
        <v>59.309577908622316</v>
      </c>
      <c r="W18" s="14"/>
      <c r="X18" s="14"/>
      <c r="Y18" s="14" t="s">
        <v>13</v>
      </c>
      <c r="Z18" s="16">
        <f>AVERAGE(Z15:Z17)</f>
        <v>100</v>
      </c>
      <c r="AA18" s="16">
        <f>AVERAGE(AA15:AA17)</f>
        <v>0</v>
      </c>
      <c r="AB18" s="14"/>
      <c r="AC18" s="16">
        <f>AVERAGE(AC15:AC17)</f>
        <v>100</v>
      </c>
      <c r="AD18" s="16">
        <f>AVERAGE(AD15:AD17)</f>
        <v>0</v>
      </c>
      <c r="AE18" s="14"/>
      <c r="AH18" s="16">
        <f>AVERAGE(AH15:AH17)</f>
        <v>100</v>
      </c>
      <c r="AI18" s="16">
        <f>AVERAGE(AI15:AI17)</f>
        <v>0</v>
      </c>
      <c r="AJ18" s="14"/>
      <c r="AK18" s="16">
        <f>AVERAGE(AK15:AK17)</f>
        <v>96.388888888888872</v>
      </c>
      <c r="AL18" s="16">
        <f>AVERAGE(AL15:AL17)</f>
        <v>3.6111111111111143</v>
      </c>
      <c r="AM18" s="14"/>
      <c r="AN18" s="14"/>
      <c r="AO18" s="14"/>
      <c r="AP18" s="16">
        <f>AVERAGE(AP15:AP17)</f>
        <v>100</v>
      </c>
      <c r="AQ18" s="16">
        <f>AVERAGE(AQ15:AQ17)</f>
        <v>0</v>
      </c>
      <c r="AR18" s="14"/>
      <c r="AS18" s="16">
        <f>AVERAGE(AS15:AS17)</f>
        <v>99.305555555555557</v>
      </c>
      <c r="AT18" s="16">
        <f>AVERAGE(AT15:AT17)</f>
        <v>0.69444444444444287</v>
      </c>
    </row>
    <row r="19" spans="1:46">
      <c r="A19" s="14"/>
      <c r="B19" s="14" t="s">
        <v>14</v>
      </c>
      <c r="C19" s="16">
        <f>STDEV(C15:C17)</f>
        <v>1.9928392332510736</v>
      </c>
      <c r="D19" s="16">
        <f>STDEV(D15:D17)</f>
        <v>5.5621069345461027</v>
      </c>
      <c r="E19" s="16">
        <f>STDEV(E15:E17)</f>
        <v>6.0082326239336847</v>
      </c>
      <c r="F19" s="16">
        <f>STDEV(F15:F17)</f>
        <v>12.762599783283736</v>
      </c>
      <c r="G19" s="14"/>
      <c r="H19" s="14"/>
      <c r="I19" s="14"/>
      <c r="J19" s="14" t="s">
        <v>14</v>
      </c>
      <c r="K19" s="16">
        <f>STDEV(K15:K17)</f>
        <v>0.50122631545916929</v>
      </c>
      <c r="L19" s="16">
        <f>STDEV(L15:L17)</f>
        <v>8.8212965936127432</v>
      </c>
      <c r="M19" s="16">
        <f>STDEV(M15:M17)</f>
        <v>2.5284726492964333</v>
      </c>
      <c r="N19" s="16">
        <f>STDEV(N15:N17)</f>
        <v>11.250202546407207</v>
      </c>
      <c r="R19" s="14" t="s">
        <v>14</v>
      </c>
      <c r="S19" s="16">
        <f>STDEV(S15:S17)</f>
        <v>0</v>
      </c>
      <c r="T19" s="16">
        <f>STDEV(T15:T17)</f>
        <v>7.7241965208189391</v>
      </c>
      <c r="U19" s="16">
        <f>STDEV(U15:U17)</f>
        <v>2.4436834485776022</v>
      </c>
      <c r="V19" s="16">
        <f>STDEV(V15:V17)</f>
        <v>5.8965412606409577</v>
      </c>
      <c r="W19" s="14"/>
      <c r="X19" s="14"/>
      <c r="Y19" s="14" t="s">
        <v>14</v>
      </c>
      <c r="Z19" s="16">
        <f>STDEV(Z15:Z17)</f>
        <v>0</v>
      </c>
      <c r="AA19" s="16">
        <f>STDEV(AA15:AA17)</f>
        <v>0</v>
      </c>
      <c r="AB19" s="14"/>
      <c r="AC19" s="16">
        <f>STDEV(AC15:AC17)</f>
        <v>0</v>
      </c>
      <c r="AD19" s="16">
        <f>STDEV(AD15:AD17)</f>
        <v>0</v>
      </c>
      <c r="AE19" s="14"/>
      <c r="AH19" s="16">
        <f>STDEV(AH15:AH17)</f>
        <v>0</v>
      </c>
      <c r="AI19" s="16">
        <f>STDEV(AI15:AI17)</f>
        <v>0</v>
      </c>
      <c r="AJ19" s="14"/>
      <c r="AK19" s="16">
        <f>STDEV(AK15:AK17)</f>
        <v>3.3678765702728195</v>
      </c>
      <c r="AL19" s="16">
        <f>STDEV(AL15:AL17)</f>
        <v>3.3678765702728195</v>
      </c>
      <c r="AM19" s="14"/>
      <c r="AN19" s="14"/>
      <c r="AO19" s="14"/>
      <c r="AP19" s="16">
        <f>STDEV(AP15:AP17)</f>
        <v>0</v>
      </c>
      <c r="AQ19" s="16">
        <f>STDEV(AQ15:AQ17)</f>
        <v>0</v>
      </c>
      <c r="AR19" s="14"/>
      <c r="AS19" s="16">
        <f>STDEV(AS15:AS17)</f>
        <v>1.2028130608117176</v>
      </c>
      <c r="AT19" s="16">
        <f>STDEV(AT15:AT17)</f>
        <v>1.2028130608117178</v>
      </c>
    </row>
    <row r="20" spans="1:46">
      <c r="A20" s="14" t="s">
        <v>51</v>
      </c>
      <c r="B20" s="14" t="s">
        <v>15</v>
      </c>
      <c r="C20" s="15">
        <f>(C19/SQRT(3))</f>
        <v>1.1505662677691548</v>
      </c>
      <c r="D20" s="15">
        <f>(D19/SQRT(3))</f>
        <v>3.2112839359216769</v>
      </c>
      <c r="E20" s="15">
        <f>(E19/SQRT(3))</f>
        <v>3.4688547227820048</v>
      </c>
      <c r="F20" s="15">
        <f>(F19/SQRT(3))</f>
        <v>7.3684904204383255</v>
      </c>
      <c r="G20" s="14"/>
      <c r="H20" s="14"/>
      <c r="I20" s="14" t="s">
        <v>51</v>
      </c>
      <c r="J20" s="14" t="s">
        <v>15</v>
      </c>
      <c r="K20" s="15">
        <f>(K19/SQRT(3))</f>
        <v>0.28938314815527572</v>
      </c>
      <c r="L20" s="15">
        <f>(L19/SQRT(3))</f>
        <v>5.0929779629238467</v>
      </c>
      <c r="M20" s="15">
        <f>(M19/SQRT(3))</f>
        <v>1.459814364709902</v>
      </c>
      <c r="N20" s="15">
        <f>(N19/SQRT(3))</f>
        <v>6.4953074686060148</v>
      </c>
      <c r="Q20" t="s">
        <v>51</v>
      </c>
      <c r="R20" s="14" t="s">
        <v>15</v>
      </c>
      <c r="S20" s="15">
        <f>(S19/SQRT(3))</f>
        <v>0</v>
      </c>
      <c r="T20" s="15">
        <f>(T19/SQRT(3))</f>
        <v>4.4595669405683855</v>
      </c>
      <c r="U20" s="15">
        <f>(U19/SQRT(3))</f>
        <v>1.4108612968505116</v>
      </c>
      <c r="V20" s="15">
        <f>(V19/SQRT(3))</f>
        <v>3.4043696841187923</v>
      </c>
      <c r="W20" s="14"/>
      <c r="X20" s="14"/>
      <c r="Y20" s="14" t="s">
        <v>15</v>
      </c>
      <c r="Z20" s="15">
        <f>(Z19/SQRT(3))</f>
        <v>0</v>
      </c>
      <c r="AA20" s="15">
        <f>(AA19/SQRT(3))</f>
        <v>0</v>
      </c>
      <c r="AB20" s="14"/>
      <c r="AC20" s="15">
        <f>(AC19/SQRT(3))</f>
        <v>0</v>
      </c>
      <c r="AD20" s="15">
        <f>(AD19/SQRT(3))</f>
        <v>0</v>
      </c>
      <c r="AE20" s="14"/>
      <c r="AH20" s="15">
        <f>(AH19/SQRT(3))</f>
        <v>0</v>
      </c>
      <c r="AI20" s="15">
        <f>(AI19/SQRT(3))</f>
        <v>0</v>
      </c>
      <c r="AJ20" s="14"/>
      <c r="AK20" s="15">
        <f>(AK19/SQRT(3))</f>
        <v>1.944444444444446</v>
      </c>
      <c r="AL20" s="15">
        <f>(AL19/SQRT(3))</f>
        <v>1.944444444444446</v>
      </c>
      <c r="AM20" s="14"/>
      <c r="AN20" s="14"/>
      <c r="AO20" s="14"/>
      <c r="AP20" s="16">
        <f>(AP19/SQRT(3))</f>
        <v>0</v>
      </c>
      <c r="AQ20" s="16">
        <f>(AQ19/SQRT(3))</f>
        <v>0</v>
      </c>
      <c r="AR20" s="14"/>
      <c r="AS20" s="15">
        <f>(AS19/SQRT(3))</f>
        <v>0.69444444444444287</v>
      </c>
      <c r="AT20" s="15">
        <f>(AT19/SQRT(3))</f>
        <v>0.69444444444444298</v>
      </c>
    </row>
    <row r="21" spans="1:4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4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5" spans="1:46">
      <c r="B25" t="s">
        <v>68</v>
      </c>
      <c r="C25" s="1"/>
      <c r="D25" s="1"/>
      <c r="E25" s="1"/>
      <c r="F25" s="1"/>
      <c r="X25" s="17" t="s">
        <v>69</v>
      </c>
      <c r="Y25" s="17"/>
      <c r="AC25" t="s">
        <v>70</v>
      </c>
    </row>
    <row r="26" spans="1:46">
      <c r="C26" t="s">
        <v>33</v>
      </c>
      <c r="D26" t="s">
        <v>32</v>
      </c>
      <c r="E26" t="s">
        <v>31</v>
      </c>
      <c r="F26" s="6" t="s">
        <v>30</v>
      </c>
      <c r="Z26" t="s">
        <v>52</v>
      </c>
      <c r="AA26" t="s">
        <v>53</v>
      </c>
      <c r="AD26" t="s">
        <v>54</v>
      </c>
      <c r="AE26" t="s">
        <v>55</v>
      </c>
    </row>
    <row r="27" spans="1:46">
      <c r="B27" t="s">
        <v>1</v>
      </c>
      <c r="C27" s="3">
        <f>C9</f>
        <v>0.14064697609001406</v>
      </c>
      <c r="D27" s="3">
        <f t="shared" ref="D27:F27" si="0">D9</f>
        <v>14.675690754925848</v>
      </c>
      <c r="E27" s="3">
        <f t="shared" si="0"/>
        <v>6.4063349045961049</v>
      </c>
      <c r="F27" s="3">
        <f t="shared" si="0"/>
        <v>78.777327364388029</v>
      </c>
      <c r="Y27" t="s">
        <v>1</v>
      </c>
      <c r="Z27" s="3">
        <f>Z9</f>
        <v>100</v>
      </c>
      <c r="AA27" s="3">
        <f>AA9</f>
        <v>0</v>
      </c>
      <c r="AC27" t="s">
        <v>1</v>
      </c>
      <c r="AD27" s="3">
        <f>AC9</f>
        <v>89.814814814814824</v>
      </c>
      <c r="AE27" s="3">
        <f>AD9</f>
        <v>10.185185185185182</v>
      </c>
    </row>
    <row r="28" spans="1:46">
      <c r="B28" t="s">
        <v>11</v>
      </c>
      <c r="C28" s="3">
        <f>K9</f>
        <v>0.14619883040935672</v>
      </c>
      <c r="D28" s="3">
        <f t="shared" ref="D28:E28" si="1">L9</f>
        <v>26.334458416484136</v>
      </c>
      <c r="E28" s="3">
        <f t="shared" si="1"/>
        <v>11.114823598342179</v>
      </c>
      <c r="F28" s="3">
        <f>N9</f>
        <v>62.40451915476433</v>
      </c>
      <c r="Y28" t="s">
        <v>11</v>
      </c>
      <c r="Z28" s="3">
        <f>AH9</f>
        <v>98.450854700854691</v>
      </c>
      <c r="AA28" s="3">
        <f>AI9</f>
        <v>1.5491452991452992</v>
      </c>
      <c r="AC28" t="s">
        <v>11</v>
      </c>
      <c r="AD28" s="3">
        <f>AK9</f>
        <v>83.323713323713335</v>
      </c>
      <c r="AE28" s="3">
        <f>AL9</f>
        <v>16.676286676286669</v>
      </c>
    </row>
    <row r="29" spans="1:46">
      <c r="B29" t="s">
        <v>12</v>
      </c>
      <c r="C29" s="3">
        <f>S9</f>
        <v>0.445326278659612</v>
      </c>
      <c r="D29" s="3">
        <f>T9</f>
        <v>21.767015473155823</v>
      </c>
      <c r="E29" s="3">
        <f t="shared" ref="E29" si="2">U9</f>
        <v>14.764726826130333</v>
      </c>
      <c r="F29" s="3">
        <f>V9</f>
        <v>63.022931422054228</v>
      </c>
      <c r="Y29" t="s">
        <v>12</v>
      </c>
      <c r="Z29" s="3">
        <f>AP9</f>
        <v>100</v>
      </c>
      <c r="AA29" s="3">
        <f>AQ9</f>
        <v>0</v>
      </c>
      <c r="AC29" t="s">
        <v>12</v>
      </c>
      <c r="AD29" s="3">
        <f>AS9</f>
        <v>95.370370370370367</v>
      </c>
      <c r="AE29" s="3">
        <f>AT9</f>
        <v>4.6296296296296289</v>
      </c>
    </row>
    <row r="30" spans="1:46">
      <c r="Z30" s="3"/>
      <c r="AA30" s="3"/>
      <c r="AD30" s="3"/>
      <c r="AE30" s="3"/>
      <c r="AL30" s="1"/>
    </row>
    <row r="31" spans="1:46">
      <c r="B31" t="s">
        <v>17</v>
      </c>
      <c r="C31" s="3">
        <f>C18</f>
        <v>2.0225402169846611</v>
      </c>
      <c r="D31" s="3">
        <f>D18</f>
        <v>33.636618264914411</v>
      </c>
      <c r="E31" s="3">
        <f t="shared" ref="E31" si="3">E18</f>
        <v>22.689299057481389</v>
      </c>
      <c r="F31" s="3">
        <f>F18</f>
        <v>41.651542460619545</v>
      </c>
      <c r="Y31" t="s">
        <v>17</v>
      </c>
      <c r="Z31" s="3">
        <f>Z18</f>
        <v>100</v>
      </c>
      <c r="AA31" s="3">
        <f>AA18</f>
        <v>0</v>
      </c>
      <c r="AC31" t="s">
        <v>17</v>
      </c>
      <c r="AD31" s="3">
        <f>AC18</f>
        <v>100</v>
      </c>
      <c r="AE31" s="3">
        <f>AD18</f>
        <v>0</v>
      </c>
    </row>
    <row r="32" spans="1:46">
      <c r="B32" t="s">
        <v>34</v>
      </c>
      <c r="C32" s="3">
        <f>K18</f>
        <v>1.3823880806803006</v>
      </c>
      <c r="D32" s="3">
        <f t="shared" ref="D32:F32" si="4">L18</f>
        <v>24.558178827783234</v>
      </c>
      <c r="E32" s="3">
        <f t="shared" si="4"/>
        <v>15.964170417907733</v>
      </c>
      <c r="F32" s="3">
        <f t="shared" si="4"/>
        <v>58.095262673628731</v>
      </c>
      <c r="Y32" t="s">
        <v>34</v>
      </c>
      <c r="Z32" s="3">
        <f>AH18</f>
        <v>100</v>
      </c>
      <c r="AA32" s="3">
        <f>AI18</f>
        <v>0</v>
      </c>
      <c r="AC32" t="s">
        <v>34</v>
      </c>
      <c r="AD32" s="3">
        <f>AK18</f>
        <v>96.388888888888872</v>
      </c>
      <c r="AE32" s="3">
        <f>AL18</f>
        <v>3.6111111111111143</v>
      </c>
    </row>
    <row r="33" spans="1:40">
      <c r="B33" t="s">
        <v>18</v>
      </c>
      <c r="C33" s="3">
        <f>S18</f>
        <v>0</v>
      </c>
      <c r="D33" s="3">
        <f t="shared" ref="D33:F33" si="5">T18</f>
        <v>19.25048011098934</v>
      </c>
      <c r="E33" s="3">
        <f t="shared" si="5"/>
        <v>21.439941980388351</v>
      </c>
      <c r="F33" s="3">
        <f t="shared" si="5"/>
        <v>59.309577908622316</v>
      </c>
      <c r="Y33" t="s">
        <v>18</v>
      </c>
      <c r="Z33" s="3">
        <f>AP18</f>
        <v>100</v>
      </c>
      <c r="AA33" s="3">
        <f>AQ18</f>
        <v>0</v>
      </c>
      <c r="AC33" t="s">
        <v>18</v>
      </c>
      <c r="AD33" s="3">
        <f>AS18</f>
        <v>99.305555555555557</v>
      </c>
      <c r="AE33" s="3">
        <f>AT18</f>
        <v>0.69444444444444287</v>
      </c>
    </row>
    <row r="34" spans="1:40">
      <c r="AJ34" s="1"/>
      <c r="AK34" s="1"/>
      <c r="AL34" s="1"/>
      <c r="AM34" s="1"/>
      <c r="AN34" s="1"/>
    </row>
    <row r="35" spans="1:40">
      <c r="AJ35" s="1"/>
      <c r="AK35" s="1"/>
      <c r="AL35" s="1"/>
      <c r="AM35" s="1"/>
      <c r="AN35" s="1"/>
    </row>
    <row r="38" spans="1:40">
      <c r="C38" s="1"/>
      <c r="D38" s="1"/>
      <c r="E38" s="1"/>
      <c r="F38" s="1"/>
    </row>
    <row r="39" spans="1:40">
      <c r="C39" s="1"/>
      <c r="D39" s="1"/>
      <c r="E39" s="1"/>
      <c r="F39" s="1"/>
      <c r="K39" t="s">
        <v>60</v>
      </c>
    </row>
    <row r="40" spans="1:40">
      <c r="C40" t="s">
        <v>60</v>
      </c>
      <c r="D40" t="s">
        <v>61</v>
      </c>
      <c r="E40" t="s">
        <v>62</v>
      </c>
      <c r="F40" t="s">
        <v>63</v>
      </c>
      <c r="G40" t="s">
        <v>64</v>
      </c>
      <c r="H40" t="s">
        <v>59</v>
      </c>
      <c r="J40" s="11"/>
      <c r="K40" s="11" t="s">
        <v>45</v>
      </c>
      <c r="L40" s="11" t="s">
        <v>46</v>
      </c>
      <c r="M40" s="11" t="s">
        <v>47</v>
      </c>
      <c r="N40" s="11" t="s">
        <v>17</v>
      </c>
      <c r="O40" s="11" t="s">
        <v>34</v>
      </c>
      <c r="P40" s="11" t="s">
        <v>18</v>
      </c>
    </row>
    <row r="41" spans="1:40">
      <c r="A41" t="s">
        <v>45</v>
      </c>
      <c r="B41" t="s">
        <v>58</v>
      </c>
      <c r="C41">
        <v>184</v>
      </c>
      <c r="D41">
        <v>24</v>
      </c>
      <c r="E41">
        <v>0</v>
      </c>
      <c r="F41">
        <v>8</v>
      </c>
      <c r="G41">
        <v>0</v>
      </c>
      <c r="H41">
        <v>0</v>
      </c>
      <c r="J41" t="s">
        <v>6</v>
      </c>
      <c r="K41">
        <v>184</v>
      </c>
      <c r="L41">
        <v>149</v>
      </c>
      <c r="M41">
        <v>96</v>
      </c>
      <c r="N41">
        <v>62</v>
      </c>
      <c r="O41">
        <v>89</v>
      </c>
      <c r="P41">
        <v>68</v>
      </c>
    </row>
    <row r="42" spans="1:40">
      <c r="A42" t="s">
        <v>46</v>
      </c>
      <c r="B42" t="s">
        <v>58</v>
      </c>
      <c r="C42">
        <v>149</v>
      </c>
      <c r="D42">
        <v>36</v>
      </c>
      <c r="E42">
        <v>0</v>
      </c>
      <c r="F42">
        <v>14</v>
      </c>
      <c r="G42">
        <v>3</v>
      </c>
      <c r="H42">
        <v>0</v>
      </c>
      <c r="J42" t="s">
        <v>7</v>
      </c>
      <c r="K42">
        <v>227</v>
      </c>
      <c r="L42">
        <v>159</v>
      </c>
      <c r="M42">
        <v>153</v>
      </c>
      <c r="N42">
        <v>78</v>
      </c>
      <c r="O42">
        <v>105</v>
      </c>
      <c r="P42">
        <v>75</v>
      </c>
    </row>
    <row r="43" spans="1:40">
      <c r="A43" t="s">
        <v>47</v>
      </c>
      <c r="B43" t="s">
        <v>58</v>
      </c>
      <c r="C43">
        <v>96</v>
      </c>
      <c r="D43">
        <v>25</v>
      </c>
      <c r="E43">
        <v>0</v>
      </c>
      <c r="F43">
        <v>14</v>
      </c>
      <c r="G43">
        <v>2</v>
      </c>
      <c r="H43">
        <v>0</v>
      </c>
      <c r="J43" s="11" t="s">
        <v>8</v>
      </c>
      <c r="K43" s="11">
        <v>220</v>
      </c>
      <c r="L43" s="11">
        <v>225</v>
      </c>
      <c r="M43" s="11">
        <v>141</v>
      </c>
      <c r="N43" s="13">
        <v>91</v>
      </c>
      <c r="O43" s="11">
        <v>117</v>
      </c>
      <c r="P43" s="11">
        <v>115</v>
      </c>
    </row>
    <row r="44" spans="1:40">
      <c r="J44" s="12" t="s">
        <v>65</v>
      </c>
      <c r="K44">
        <f>SUM(K41:K43)</f>
        <v>631</v>
      </c>
      <c r="L44">
        <f t="shared" ref="L44:P44" si="6">SUM(L41:L43)</f>
        <v>533</v>
      </c>
      <c r="M44">
        <f t="shared" si="6"/>
        <v>390</v>
      </c>
      <c r="N44">
        <f t="shared" si="6"/>
        <v>231</v>
      </c>
      <c r="O44">
        <f t="shared" si="6"/>
        <v>311</v>
      </c>
      <c r="P44">
        <f t="shared" si="6"/>
        <v>258</v>
      </c>
    </row>
    <row r="45" spans="1:40">
      <c r="A45" t="s">
        <v>48</v>
      </c>
      <c r="B45" t="s">
        <v>58</v>
      </c>
      <c r="C45">
        <v>62</v>
      </c>
      <c r="D45">
        <v>17</v>
      </c>
      <c r="E45">
        <v>0</v>
      </c>
      <c r="F45">
        <v>10</v>
      </c>
      <c r="G45">
        <v>0</v>
      </c>
      <c r="H45">
        <v>0</v>
      </c>
    </row>
    <row r="46" spans="1:40">
      <c r="A46" t="s">
        <v>49</v>
      </c>
      <c r="B46" t="s">
        <v>58</v>
      </c>
      <c r="C46">
        <v>89</v>
      </c>
      <c r="D46">
        <v>28</v>
      </c>
      <c r="E46">
        <v>0</v>
      </c>
      <c r="F46">
        <v>15</v>
      </c>
      <c r="G46">
        <v>1</v>
      </c>
      <c r="H46">
        <v>1</v>
      </c>
    </row>
    <row r="47" spans="1:40">
      <c r="A47" t="s">
        <v>50</v>
      </c>
      <c r="B47" t="s">
        <v>58</v>
      </c>
      <c r="C47">
        <v>68</v>
      </c>
      <c r="D47">
        <v>8</v>
      </c>
      <c r="E47">
        <v>0</v>
      </c>
      <c r="F47">
        <v>16</v>
      </c>
      <c r="G47">
        <v>0</v>
      </c>
      <c r="H47">
        <v>0</v>
      </c>
      <c r="K47" t="s">
        <v>3</v>
      </c>
    </row>
    <row r="48" spans="1:40">
      <c r="J48" t="s">
        <v>6</v>
      </c>
      <c r="K48">
        <f>D41+E41+H41</f>
        <v>24</v>
      </c>
      <c r="L48">
        <f>D42+E42+H42</f>
        <v>36</v>
      </c>
      <c r="M48">
        <f>D43+E43+H43</f>
        <v>25</v>
      </c>
      <c r="N48">
        <f>D45+E45+H45</f>
        <v>17</v>
      </c>
      <c r="O48">
        <f>D46+E46+H46</f>
        <v>29</v>
      </c>
      <c r="P48">
        <f>D47+E47+H47</f>
        <v>8</v>
      </c>
    </row>
    <row r="49" spans="1:16">
      <c r="J49" t="s">
        <v>7</v>
      </c>
      <c r="K49">
        <f>D54+E54+H54</f>
        <v>32</v>
      </c>
      <c r="L49">
        <f>D55+E55+H55</f>
        <v>42</v>
      </c>
      <c r="M49">
        <f>D56+E56+H56</f>
        <v>32</v>
      </c>
      <c r="N49">
        <f>D58+E58+H58</f>
        <v>33</v>
      </c>
      <c r="O49">
        <f>D59+E59+H59</f>
        <v>16</v>
      </c>
      <c r="P49">
        <f>D60+E60+H60</f>
        <v>5</v>
      </c>
    </row>
    <row r="50" spans="1:16">
      <c r="J50" s="11" t="s">
        <v>8</v>
      </c>
      <c r="K50" s="11">
        <f>D70+E70+H70</f>
        <v>39</v>
      </c>
      <c r="L50" s="11">
        <f>D71+E71+H71</f>
        <v>66</v>
      </c>
      <c r="M50" s="11">
        <f>D72+E72+H72</f>
        <v>27</v>
      </c>
      <c r="N50" s="13">
        <f>D74+E74+H74</f>
        <v>33</v>
      </c>
      <c r="O50" s="11">
        <f>D75+E75+H75</f>
        <v>33</v>
      </c>
      <c r="P50" s="11">
        <f>D76+E76+H76</f>
        <v>24</v>
      </c>
    </row>
    <row r="51" spans="1:16">
      <c r="J51" s="12" t="s">
        <v>65</v>
      </c>
      <c r="K51">
        <f>SUM(K48:K50)</f>
        <v>95</v>
      </c>
      <c r="L51">
        <f t="shared" ref="L51" si="7">SUM(L48:L50)</f>
        <v>144</v>
      </c>
      <c r="M51">
        <f t="shared" ref="M51" si="8">SUM(M48:M50)</f>
        <v>84</v>
      </c>
      <c r="N51">
        <f t="shared" ref="N51" si="9">SUM(N48:N50)</f>
        <v>83</v>
      </c>
      <c r="O51">
        <f t="shared" ref="O51" si="10">SUM(O48:O50)</f>
        <v>78</v>
      </c>
      <c r="P51">
        <f t="shared" ref="P51" si="11">SUM(P48:P50)</f>
        <v>37</v>
      </c>
    </row>
    <row r="53" spans="1:16">
      <c r="C53" t="s">
        <v>2</v>
      </c>
      <c r="D53" t="s">
        <v>5</v>
      </c>
      <c r="E53" t="s">
        <v>4</v>
      </c>
      <c r="F53" t="s">
        <v>20</v>
      </c>
      <c r="G53" t="s">
        <v>21</v>
      </c>
      <c r="H53" t="s">
        <v>39</v>
      </c>
    </row>
    <row r="54" spans="1:16">
      <c r="A54" t="s">
        <v>1</v>
      </c>
      <c r="B54" t="s">
        <v>58</v>
      </c>
      <c r="C54">
        <v>227</v>
      </c>
      <c r="D54">
        <v>31</v>
      </c>
      <c r="E54">
        <v>0</v>
      </c>
      <c r="F54">
        <v>8</v>
      </c>
      <c r="G54">
        <v>2</v>
      </c>
      <c r="H54">
        <v>1</v>
      </c>
      <c r="K54" t="s">
        <v>66</v>
      </c>
    </row>
    <row r="55" spans="1:16">
      <c r="A55" t="s">
        <v>11</v>
      </c>
      <c r="B55" t="s">
        <v>58</v>
      </c>
      <c r="C55">
        <v>159</v>
      </c>
      <c r="D55">
        <v>40</v>
      </c>
      <c r="E55">
        <v>2</v>
      </c>
      <c r="F55">
        <v>14</v>
      </c>
      <c r="G55">
        <v>5</v>
      </c>
      <c r="H55">
        <v>0</v>
      </c>
      <c r="J55" s="11"/>
      <c r="K55" s="11" t="s">
        <v>45</v>
      </c>
      <c r="L55" s="11" t="s">
        <v>46</v>
      </c>
      <c r="M55" s="11" t="s">
        <v>47</v>
      </c>
      <c r="N55" s="11" t="s">
        <v>17</v>
      </c>
      <c r="O55" s="11" t="s">
        <v>34</v>
      </c>
      <c r="P55" s="11" t="s">
        <v>18</v>
      </c>
    </row>
    <row r="56" spans="1:16">
      <c r="A56" t="s">
        <v>12</v>
      </c>
      <c r="B56" t="s">
        <v>58</v>
      </c>
      <c r="C56">
        <v>153</v>
      </c>
      <c r="D56">
        <v>30</v>
      </c>
      <c r="E56">
        <v>0</v>
      </c>
      <c r="F56">
        <v>22</v>
      </c>
      <c r="G56">
        <v>1</v>
      </c>
      <c r="H56">
        <v>2</v>
      </c>
      <c r="J56" t="s">
        <v>6</v>
      </c>
      <c r="K56">
        <f>F41+G41+H41</f>
        <v>8</v>
      </c>
      <c r="L56">
        <f>F42+G42+H42</f>
        <v>17</v>
      </c>
      <c r="M56">
        <f>F43+G43+H43</f>
        <v>16</v>
      </c>
      <c r="N56">
        <f>F45+G45+H45</f>
        <v>10</v>
      </c>
      <c r="O56">
        <f>F46+G46+H46</f>
        <v>17</v>
      </c>
      <c r="P56">
        <f>F47+G47+H47</f>
        <v>16</v>
      </c>
    </row>
    <row r="57" spans="1:16">
      <c r="J57" t="s">
        <v>7</v>
      </c>
      <c r="K57">
        <f>F54+G54+H54</f>
        <v>11</v>
      </c>
      <c r="L57">
        <f>F55+G55+H55</f>
        <v>19</v>
      </c>
      <c r="M57">
        <f>F56+G56+H56</f>
        <v>25</v>
      </c>
      <c r="N57">
        <f>F58+G58+H58</f>
        <v>22</v>
      </c>
      <c r="O57">
        <f>F59+G59+H59</f>
        <v>16</v>
      </c>
      <c r="P57">
        <f>F60+G60+H60</f>
        <v>18</v>
      </c>
    </row>
    <row r="58" spans="1:16">
      <c r="A58" t="s">
        <v>17</v>
      </c>
      <c r="B58" t="s">
        <v>58</v>
      </c>
      <c r="C58">
        <v>78</v>
      </c>
      <c r="D58">
        <v>30</v>
      </c>
      <c r="E58">
        <v>0</v>
      </c>
      <c r="F58">
        <v>19</v>
      </c>
      <c r="G58">
        <v>0</v>
      </c>
      <c r="H58">
        <v>3</v>
      </c>
      <c r="J58" s="11" t="s">
        <v>8</v>
      </c>
      <c r="K58" s="11">
        <f>F70+G70+H70</f>
        <v>27</v>
      </c>
      <c r="L58" s="11">
        <f>F71+G71+H71</f>
        <v>40</v>
      </c>
      <c r="M58" s="11">
        <f>F72+G72+H72</f>
        <v>17</v>
      </c>
      <c r="N58" s="13">
        <f>F74+G74+H74</f>
        <v>26</v>
      </c>
      <c r="O58" s="11">
        <f>F75+G75+H75</f>
        <v>23</v>
      </c>
      <c r="P58" s="11">
        <f>F76+G76+H76</f>
        <v>21</v>
      </c>
    </row>
    <row r="59" spans="1:16">
      <c r="A59" t="s">
        <v>34</v>
      </c>
      <c r="B59" t="s">
        <v>58</v>
      </c>
      <c r="C59">
        <v>105</v>
      </c>
      <c r="D59">
        <v>15</v>
      </c>
      <c r="E59">
        <v>0</v>
      </c>
      <c r="F59">
        <v>14</v>
      </c>
      <c r="G59">
        <v>1</v>
      </c>
      <c r="H59">
        <v>1</v>
      </c>
      <c r="J59" s="12" t="s">
        <v>65</v>
      </c>
      <c r="K59">
        <f>SUM(K56:K58)</f>
        <v>46</v>
      </c>
      <c r="L59">
        <f t="shared" ref="L59" si="12">SUM(L56:L58)</f>
        <v>76</v>
      </c>
      <c r="M59">
        <f t="shared" ref="M59" si="13">SUM(M56:M58)</f>
        <v>58</v>
      </c>
      <c r="N59">
        <f t="shared" ref="N59" si="14">SUM(N56:N58)</f>
        <v>58</v>
      </c>
      <c r="O59">
        <f t="shared" ref="O59" si="15">SUM(O56:O58)</f>
        <v>56</v>
      </c>
      <c r="P59">
        <f t="shared" ref="P59" si="16">SUM(P56:P58)</f>
        <v>55</v>
      </c>
    </row>
    <row r="60" spans="1:16">
      <c r="A60" t="s">
        <v>18</v>
      </c>
      <c r="B60" t="s">
        <v>58</v>
      </c>
      <c r="C60">
        <v>75</v>
      </c>
      <c r="D60">
        <v>5</v>
      </c>
      <c r="E60">
        <v>0</v>
      </c>
      <c r="F60">
        <v>18</v>
      </c>
      <c r="G60">
        <v>0</v>
      </c>
      <c r="H60">
        <v>0</v>
      </c>
    </row>
    <row r="69" spans="1:8">
      <c r="C69" t="s">
        <v>60</v>
      </c>
      <c r="D69" t="s">
        <v>61</v>
      </c>
      <c r="E69" t="s">
        <v>62</v>
      </c>
      <c r="F69" t="s">
        <v>63</v>
      </c>
      <c r="G69" t="s">
        <v>64</v>
      </c>
      <c r="H69" t="s">
        <v>59</v>
      </c>
    </row>
    <row r="70" spans="1:8">
      <c r="A70" t="s">
        <v>45</v>
      </c>
      <c r="B70" t="s">
        <v>58</v>
      </c>
      <c r="C70">
        <v>220</v>
      </c>
      <c r="D70">
        <v>39</v>
      </c>
      <c r="E70">
        <v>0</v>
      </c>
      <c r="F70">
        <v>26</v>
      </c>
      <c r="G70">
        <v>1</v>
      </c>
      <c r="H70">
        <v>0</v>
      </c>
    </row>
    <row r="71" spans="1:8">
      <c r="A71" t="s">
        <v>46</v>
      </c>
      <c r="B71" t="s">
        <v>58</v>
      </c>
      <c r="C71">
        <v>225</v>
      </c>
      <c r="D71">
        <v>65</v>
      </c>
      <c r="E71">
        <v>0</v>
      </c>
      <c r="F71">
        <v>34</v>
      </c>
      <c r="G71">
        <v>5</v>
      </c>
      <c r="H71">
        <v>1</v>
      </c>
    </row>
    <row r="72" spans="1:8">
      <c r="A72" t="s">
        <v>47</v>
      </c>
      <c r="B72" t="s">
        <v>58</v>
      </c>
      <c r="C72">
        <v>141</v>
      </c>
      <c r="D72">
        <v>27</v>
      </c>
      <c r="E72">
        <v>0</v>
      </c>
      <c r="F72">
        <v>17</v>
      </c>
      <c r="G72">
        <v>0</v>
      </c>
      <c r="H72">
        <v>0</v>
      </c>
    </row>
    <row r="74" spans="1:8">
      <c r="A74" t="s">
        <v>48</v>
      </c>
      <c r="B74" t="s">
        <v>58</v>
      </c>
      <c r="C74" s="4">
        <v>91</v>
      </c>
      <c r="D74" s="4">
        <v>31</v>
      </c>
      <c r="E74" s="4">
        <v>0</v>
      </c>
      <c r="F74" s="4">
        <v>24</v>
      </c>
      <c r="G74" s="4">
        <v>0</v>
      </c>
      <c r="H74">
        <v>2</v>
      </c>
    </row>
    <row r="75" spans="1:8">
      <c r="A75" t="s">
        <v>49</v>
      </c>
      <c r="B75" t="s">
        <v>58</v>
      </c>
      <c r="C75">
        <v>117</v>
      </c>
      <c r="D75">
        <v>31</v>
      </c>
      <c r="E75">
        <v>0</v>
      </c>
      <c r="F75">
        <v>21</v>
      </c>
      <c r="G75">
        <v>0</v>
      </c>
      <c r="H75">
        <v>2</v>
      </c>
    </row>
    <row r="76" spans="1:8">
      <c r="A76" t="s">
        <v>50</v>
      </c>
      <c r="B76" t="s">
        <v>58</v>
      </c>
      <c r="C76">
        <v>115</v>
      </c>
      <c r="D76">
        <v>24</v>
      </c>
      <c r="E76">
        <v>0</v>
      </c>
      <c r="F76">
        <v>21</v>
      </c>
      <c r="G76">
        <v>0</v>
      </c>
      <c r="H76">
        <v>0</v>
      </c>
    </row>
  </sheetData>
  <mergeCells count="1">
    <mergeCell ref="X25:Y2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6R_GFP_PV_SST</vt:lpstr>
      <vt:lpstr>3R_GFP_PV_SST</vt:lpstr>
      <vt:lpstr>2R_GFP_PV_SST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Yamagata</dc:creator>
  <cp:lastModifiedBy>Yamagata</cp:lastModifiedBy>
  <dcterms:created xsi:type="dcterms:W3CDTF">2022-05-09T05:24:20Z</dcterms:created>
  <dcterms:modified xsi:type="dcterms:W3CDTF">2023-03-16T11:38:10Z</dcterms:modified>
</cp:coreProperties>
</file>