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urphy/Desktop/Desktop - RMM Chair iMac/Research/Retinol_Project/ROH data from Chandler/300 DPI Figures/"/>
    </mc:Choice>
  </mc:AlternateContent>
  <xr:revisionPtr revIDLastSave="0" documentId="8_{88D5E7D5-C310-6940-A7F8-27BCFF89D08A}" xr6:coauthVersionLast="36" xr6:coauthVersionMax="36" xr10:uidLastSave="{00000000-0000-0000-0000-000000000000}"/>
  <bookViews>
    <workbookView xWindow="180" yWindow="660" windowWidth="47720" windowHeight="19560" xr2:uid="{D3C94181-7178-DD47-BDC7-AC94FCB6DC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1" l="1"/>
  <c r="S48" i="1"/>
  <c r="R48" i="1"/>
  <c r="Q48" i="1"/>
  <c r="X48" i="1" s="1"/>
  <c r="T47" i="1"/>
  <c r="S47" i="1"/>
  <c r="R47" i="1"/>
  <c r="Q47" i="1"/>
  <c r="X47" i="1" s="1"/>
  <c r="T46" i="1"/>
  <c r="S46" i="1"/>
  <c r="R46" i="1"/>
  <c r="Q46" i="1"/>
  <c r="T45" i="1"/>
  <c r="S45" i="1"/>
  <c r="R45" i="1"/>
  <c r="Q45" i="1"/>
  <c r="X45" i="1" s="1"/>
  <c r="T44" i="1"/>
  <c r="S44" i="1"/>
  <c r="R44" i="1"/>
  <c r="Q44" i="1"/>
  <c r="X44" i="1" s="1"/>
  <c r="T43" i="1"/>
  <c r="S43" i="1"/>
  <c r="R43" i="1"/>
  <c r="Q43" i="1"/>
  <c r="X43" i="1" s="1"/>
  <c r="T42" i="1"/>
  <c r="S42" i="1"/>
  <c r="R42" i="1"/>
  <c r="Q42" i="1"/>
  <c r="T41" i="1"/>
  <c r="S41" i="1"/>
  <c r="R41" i="1"/>
  <c r="Q41" i="1"/>
  <c r="X41" i="1" s="1"/>
  <c r="T40" i="1"/>
  <c r="S40" i="1"/>
  <c r="R40" i="1"/>
  <c r="Q40" i="1"/>
  <c r="X40" i="1" s="1"/>
  <c r="T36" i="1"/>
  <c r="S36" i="1"/>
  <c r="R36" i="1"/>
  <c r="Q36" i="1"/>
  <c r="X36" i="1" s="1"/>
  <c r="T35" i="1"/>
  <c r="S35" i="1"/>
  <c r="R35" i="1"/>
  <c r="Q35" i="1"/>
  <c r="T34" i="1"/>
  <c r="S34" i="1"/>
  <c r="R34" i="1"/>
  <c r="Q34" i="1"/>
  <c r="X34" i="1" s="1"/>
  <c r="T33" i="1"/>
  <c r="S33" i="1"/>
  <c r="R33" i="1"/>
  <c r="Q33" i="1"/>
  <c r="T32" i="1"/>
  <c r="S32" i="1"/>
  <c r="R32" i="1"/>
  <c r="Q32" i="1"/>
  <c r="X32" i="1" s="1"/>
  <c r="T31" i="1"/>
  <c r="S31" i="1"/>
  <c r="R31" i="1"/>
  <c r="Q31" i="1"/>
  <c r="X31" i="1" s="1"/>
  <c r="T30" i="1"/>
  <c r="S30" i="1"/>
  <c r="R30" i="1"/>
  <c r="X30" i="1" s="1"/>
  <c r="Q30" i="1"/>
  <c r="W30" i="1" s="1"/>
  <c r="T29" i="1"/>
  <c r="S29" i="1"/>
  <c r="R29" i="1"/>
  <c r="Q29" i="1"/>
  <c r="T28" i="1"/>
  <c r="S28" i="1"/>
  <c r="X28" i="1" s="1"/>
  <c r="R28" i="1"/>
  <c r="Q28" i="1"/>
  <c r="T24" i="1"/>
  <c r="S24" i="1"/>
  <c r="R24" i="1"/>
  <c r="Q24" i="1"/>
  <c r="T23" i="1"/>
  <c r="S23" i="1"/>
  <c r="X23" i="1" s="1"/>
  <c r="R23" i="1"/>
  <c r="Q23" i="1"/>
  <c r="T22" i="1"/>
  <c r="S22" i="1"/>
  <c r="R22" i="1"/>
  <c r="Q22" i="1"/>
  <c r="W22" i="1" s="1"/>
  <c r="X21" i="1"/>
  <c r="T21" i="1"/>
  <c r="S21" i="1"/>
  <c r="R21" i="1"/>
  <c r="Q21" i="1"/>
  <c r="W21" i="1" s="1"/>
  <c r="T20" i="1"/>
  <c r="S20" i="1"/>
  <c r="R20" i="1"/>
  <c r="Q20" i="1"/>
  <c r="T19" i="1"/>
  <c r="S19" i="1"/>
  <c r="X19" i="1" s="1"/>
  <c r="R19" i="1"/>
  <c r="Q19" i="1"/>
  <c r="T18" i="1"/>
  <c r="S18" i="1"/>
  <c r="R18" i="1"/>
  <c r="Q18" i="1"/>
  <c r="W18" i="1" s="1"/>
  <c r="T17" i="1"/>
  <c r="S17" i="1"/>
  <c r="R17" i="1"/>
  <c r="Q17" i="1"/>
  <c r="X17" i="1" s="1"/>
  <c r="T16" i="1"/>
  <c r="S16" i="1"/>
  <c r="R16" i="1"/>
  <c r="X16" i="1" s="1"/>
  <c r="Q16" i="1"/>
  <c r="W16" i="1" s="1"/>
  <c r="T12" i="1"/>
  <c r="S12" i="1"/>
  <c r="R12" i="1"/>
  <c r="Q12" i="1"/>
  <c r="W12" i="1" s="1"/>
  <c r="T11" i="1"/>
  <c r="S11" i="1"/>
  <c r="R11" i="1"/>
  <c r="X11" i="1" s="1"/>
  <c r="Q11" i="1"/>
  <c r="W11" i="1" s="1"/>
  <c r="T10" i="1"/>
  <c r="S10" i="1"/>
  <c r="R10" i="1"/>
  <c r="Q10" i="1"/>
  <c r="W10" i="1" s="1"/>
  <c r="T9" i="1"/>
  <c r="S9" i="1"/>
  <c r="R9" i="1"/>
  <c r="X9" i="1" s="1"/>
  <c r="Q9" i="1"/>
  <c r="W9" i="1" s="1"/>
  <c r="T8" i="1"/>
  <c r="W8" i="1" s="1"/>
  <c r="S8" i="1"/>
  <c r="R8" i="1"/>
  <c r="Q8" i="1"/>
  <c r="X8" i="1" s="1"/>
  <c r="T7" i="1"/>
  <c r="S7" i="1"/>
  <c r="R7" i="1"/>
  <c r="X7" i="1" s="1"/>
  <c r="Q7" i="1"/>
  <c r="W7" i="1" s="1"/>
  <c r="T6" i="1"/>
  <c r="S6" i="1"/>
  <c r="R6" i="1"/>
  <c r="Q6" i="1"/>
  <c r="X6" i="1" s="1"/>
  <c r="T5" i="1"/>
  <c r="S5" i="1"/>
  <c r="R5" i="1"/>
  <c r="X5" i="1" s="1"/>
  <c r="Q5" i="1"/>
  <c r="W5" i="1" s="1"/>
  <c r="T4" i="1"/>
  <c r="S4" i="1"/>
  <c r="R4" i="1"/>
  <c r="Q4" i="1"/>
  <c r="X4" i="1" s="1"/>
  <c r="AA12" i="1" l="1"/>
  <c r="AG12" i="1" s="1"/>
  <c r="AC11" i="1"/>
  <c r="AI11" i="1" s="1"/>
  <c r="AA10" i="1"/>
  <c r="AG10" i="1" s="1"/>
  <c r="AC9" i="1"/>
  <c r="AI9" i="1" s="1"/>
  <c r="AA8" i="1"/>
  <c r="AG8" i="1" s="1"/>
  <c r="AC7" i="1"/>
  <c r="AI7" i="1" s="1"/>
  <c r="AA6" i="1"/>
  <c r="AG6" i="1" s="1"/>
  <c r="AC5" i="1"/>
  <c r="AI5" i="1" s="1"/>
  <c r="AA4" i="1"/>
  <c r="AG4" i="1" s="1"/>
  <c r="AB7" i="1"/>
  <c r="AH7" i="1" s="1"/>
  <c r="AB5" i="1"/>
  <c r="AH5" i="1" s="1"/>
  <c r="AD4" i="1"/>
  <c r="AJ4" i="1" s="1"/>
  <c r="AA11" i="1"/>
  <c r="AG11" i="1" s="1"/>
  <c r="AA9" i="1"/>
  <c r="AG9" i="1" s="1"/>
  <c r="AC8" i="1"/>
  <c r="AI8" i="1" s="1"/>
  <c r="AA7" i="1"/>
  <c r="AG7" i="1" s="1"/>
  <c r="AC6" i="1"/>
  <c r="AI6" i="1" s="1"/>
  <c r="AA5" i="1"/>
  <c r="AG5" i="1" s="1"/>
  <c r="AB12" i="1"/>
  <c r="AH12" i="1" s="1"/>
  <c r="AD11" i="1"/>
  <c r="AJ11" i="1" s="1"/>
  <c r="AD12" i="1"/>
  <c r="AJ12" i="1" s="1"/>
  <c r="AB11" i="1"/>
  <c r="AH11" i="1" s="1"/>
  <c r="AD10" i="1"/>
  <c r="AJ10" i="1" s="1"/>
  <c r="AB9" i="1"/>
  <c r="AH9" i="1" s="1"/>
  <c r="AD8" i="1"/>
  <c r="AJ8" i="1" s="1"/>
  <c r="AD6" i="1"/>
  <c r="AJ6" i="1" s="1"/>
  <c r="AC12" i="1"/>
  <c r="AI12" i="1" s="1"/>
  <c r="AC10" i="1"/>
  <c r="AI10" i="1" s="1"/>
  <c r="AC4" i="1"/>
  <c r="AI4" i="1" s="1"/>
  <c r="AB10" i="1"/>
  <c r="AH10" i="1" s="1"/>
  <c r="AD9" i="1"/>
  <c r="AJ9" i="1" s="1"/>
  <c r="AB8" i="1"/>
  <c r="AH8" i="1" s="1"/>
  <c r="AD7" i="1"/>
  <c r="AJ7" i="1" s="1"/>
  <c r="AB6" i="1"/>
  <c r="AH6" i="1" s="1"/>
  <c r="AD5" i="1"/>
  <c r="AJ5" i="1" s="1"/>
  <c r="AB4" i="1"/>
  <c r="AH4" i="1" s="1"/>
  <c r="W41" i="1"/>
  <c r="W4" i="1"/>
  <c r="W6" i="1"/>
  <c r="W17" i="1"/>
  <c r="X29" i="1"/>
  <c r="W29" i="1"/>
  <c r="X10" i="1"/>
  <c r="X12" i="1"/>
  <c r="W19" i="1"/>
  <c r="W23" i="1"/>
  <c r="W28" i="1"/>
  <c r="W31" i="1"/>
  <c r="W34" i="1"/>
  <c r="W45" i="1"/>
  <c r="X18" i="1"/>
  <c r="X22" i="1"/>
  <c r="W32" i="1"/>
  <c r="X20" i="1"/>
  <c r="W20" i="1"/>
  <c r="X24" i="1"/>
  <c r="W24" i="1"/>
  <c r="W35" i="1"/>
  <c r="W36" i="1"/>
  <c r="X42" i="1"/>
  <c r="W43" i="1"/>
  <c r="X46" i="1"/>
  <c r="W47" i="1"/>
  <c r="X33" i="1"/>
  <c r="W33" i="1"/>
  <c r="X35" i="1"/>
  <c r="W40" i="1"/>
  <c r="W42" i="1"/>
  <c r="W44" i="1"/>
  <c r="W46" i="1"/>
  <c r="W48" i="1"/>
  <c r="AD24" i="1" l="1"/>
  <c r="AJ24" i="1" s="1"/>
  <c r="AP24" i="1" s="1"/>
  <c r="AV24" i="1" s="1"/>
  <c r="AA24" i="1"/>
  <c r="AG24" i="1" s="1"/>
  <c r="AM24" i="1" s="1"/>
  <c r="AS24" i="1" s="1"/>
  <c r="AC23" i="1"/>
  <c r="AI23" i="1" s="1"/>
  <c r="AO23" i="1" s="1"/>
  <c r="AU23" i="1" s="1"/>
  <c r="AA22" i="1"/>
  <c r="AG22" i="1" s="1"/>
  <c r="AM22" i="1" s="1"/>
  <c r="AS22" i="1" s="1"/>
  <c r="AC21" i="1"/>
  <c r="AI21" i="1" s="1"/>
  <c r="AO21" i="1" s="1"/>
  <c r="AU21" i="1" s="1"/>
  <c r="AA20" i="1"/>
  <c r="AG20" i="1" s="1"/>
  <c r="AM20" i="1" s="1"/>
  <c r="AS20" i="1" s="1"/>
  <c r="AC19" i="1"/>
  <c r="AI19" i="1" s="1"/>
  <c r="AO19" i="1" s="1"/>
  <c r="AU19" i="1" s="1"/>
  <c r="AA18" i="1"/>
  <c r="AG18" i="1" s="1"/>
  <c r="AM18" i="1" s="1"/>
  <c r="AS18" i="1" s="1"/>
  <c r="AB23" i="1"/>
  <c r="AH23" i="1" s="1"/>
  <c r="AN23" i="1" s="1"/>
  <c r="AT23" i="1" s="1"/>
  <c r="AD22" i="1"/>
  <c r="AJ22" i="1" s="1"/>
  <c r="AP22" i="1" s="1"/>
  <c r="AV22" i="1" s="1"/>
  <c r="AB21" i="1"/>
  <c r="AH21" i="1" s="1"/>
  <c r="AN21" i="1" s="1"/>
  <c r="AT21" i="1" s="1"/>
  <c r="AD20" i="1"/>
  <c r="AJ20" i="1" s="1"/>
  <c r="AP20" i="1" s="1"/>
  <c r="AV20" i="1" s="1"/>
  <c r="AB19" i="1"/>
  <c r="AH19" i="1" s="1"/>
  <c r="AN19" i="1" s="1"/>
  <c r="AT19" i="1" s="1"/>
  <c r="AD18" i="1"/>
  <c r="AJ18" i="1" s="1"/>
  <c r="AP18" i="1" s="1"/>
  <c r="AV18" i="1" s="1"/>
  <c r="AB17" i="1"/>
  <c r="AH17" i="1" s="1"/>
  <c r="AN17" i="1" s="1"/>
  <c r="AT17" i="1" s="1"/>
  <c r="AA23" i="1"/>
  <c r="AG23" i="1" s="1"/>
  <c r="AM23" i="1" s="1"/>
  <c r="AS23" i="1" s="1"/>
  <c r="AC22" i="1"/>
  <c r="AI22" i="1" s="1"/>
  <c r="AO22" i="1" s="1"/>
  <c r="AU22" i="1" s="1"/>
  <c r="AA19" i="1"/>
  <c r="AG19" i="1" s="1"/>
  <c r="AM19" i="1" s="1"/>
  <c r="AS19" i="1" s="1"/>
  <c r="AC18" i="1"/>
  <c r="AI18" i="1" s="1"/>
  <c r="AO18" i="1" s="1"/>
  <c r="AU18" i="1" s="1"/>
  <c r="AA17" i="1"/>
  <c r="AG17" i="1" s="1"/>
  <c r="AM17" i="1" s="1"/>
  <c r="AS17" i="1" s="1"/>
  <c r="AC16" i="1"/>
  <c r="AI16" i="1" s="1"/>
  <c r="AO16" i="1" s="1"/>
  <c r="AU16" i="1" s="1"/>
  <c r="AA16" i="1"/>
  <c r="AG16" i="1" s="1"/>
  <c r="AM16" i="1" s="1"/>
  <c r="AS16" i="1" s="1"/>
  <c r="AB20" i="1"/>
  <c r="AH20" i="1" s="1"/>
  <c r="AN20" i="1" s="1"/>
  <c r="AT20" i="1" s="1"/>
  <c r="AD19" i="1"/>
  <c r="AJ19" i="1" s="1"/>
  <c r="AP19" i="1" s="1"/>
  <c r="AV19" i="1" s="1"/>
  <c r="AC17" i="1"/>
  <c r="AI17" i="1" s="1"/>
  <c r="AO17" i="1" s="1"/>
  <c r="AU17" i="1" s="1"/>
  <c r="AB22" i="1"/>
  <c r="AH22" i="1" s="1"/>
  <c r="AN22" i="1" s="1"/>
  <c r="AT22" i="1" s="1"/>
  <c r="AD21" i="1"/>
  <c r="AJ21" i="1" s="1"/>
  <c r="AP21" i="1" s="1"/>
  <c r="AV21" i="1" s="1"/>
  <c r="AB18" i="1"/>
  <c r="AH18" i="1" s="1"/>
  <c r="AN18" i="1" s="1"/>
  <c r="AT18" i="1" s="1"/>
  <c r="AB16" i="1"/>
  <c r="AH16" i="1" s="1"/>
  <c r="AN16" i="1" s="1"/>
  <c r="AT16" i="1" s="1"/>
  <c r="AC24" i="1"/>
  <c r="AI24" i="1" s="1"/>
  <c r="AO24" i="1" s="1"/>
  <c r="AU24" i="1" s="1"/>
  <c r="AA21" i="1"/>
  <c r="AG21" i="1" s="1"/>
  <c r="AM21" i="1" s="1"/>
  <c r="AS21" i="1" s="1"/>
  <c r="AC20" i="1"/>
  <c r="AI20" i="1" s="1"/>
  <c r="AO20" i="1" s="1"/>
  <c r="AU20" i="1" s="1"/>
  <c r="AD17" i="1"/>
  <c r="AJ17" i="1" s="1"/>
  <c r="AP17" i="1" s="1"/>
  <c r="AV17" i="1" s="1"/>
  <c r="AB24" i="1"/>
  <c r="AH24" i="1" s="1"/>
  <c r="AN24" i="1" s="1"/>
  <c r="AT24" i="1" s="1"/>
  <c r="AD23" i="1"/>
  <c r="AJ23" i="1" s="1"/>
  <c r="AP23" i="1" s="1"/>
  <c r="AV23" i="1" s="1"/>
  <c r="AD16" i="1"/>
  <c r="AJ16" i="1" s="1"/>
  <c r="AP16" i="1" s="1"/>
  <c r="AV16" i="1" s="1"/>
  <c r="AB36" i="1"/>
  <c r="AH36" i="1" s="1"/>
  <c r="AN36" i="1" s="1"/>
  <c r="AT36" i="1" s="1"/>
  <c r="AD35" i="1"/>
  <c r="AJ35" i="1" s="1"/>
  <c r="AP35" i="1" s="1"/>
  <c r="AV35" i="1" s="1"/>
  <c r="AB34" i="1"/>
  <c r="AH34" i="1" s="1"/>
  <c r="AN34" i="1" s="1"/>
  <c r="AT34" i="1" s="1"/>
  <c r="AD33" i="1"/>
  <c r="AJ33" i="1" s="1"/>
  <c r="AP33" i="1" s="1"/>
  <c r="AV33" i="1" s="1"/>
  <c r="AB32" i="1"/>
  <c r="AH32" i="1" s="1"/>
  <c r="AN32" i="1" s="1"/>
  <c r="AT32" i="1" s="1"/>
  <c r="AD31" i="1"/>
  <c r="AJ31" i="1" s="1"/>
  <c r="AP31" i="1" s="1"/>
  <c r="AV31" i="1" s="1"/>
  <c r="AB30" i="1"/>
  <c r="AH30" i="1" s="1"/>
  <c r="AN30" i="1" s="1"/>
  <c r="AT30" i="1" s="1"/>
  <c r="AD29" i="1"/>
  <c r="AJ29" i="1" s="1"/>
  <c r="AP29" i="1" s="1"/>
  <c r="AV29" i="1" s="1"/>
  <c r="AB28" i="1"/>
  <c r="AH28" i="1" s="1"/>
  <c r="AN28" i="1" s="1"/>
  <c r="AT28" i="1" s="1"/>
  <c r="AA36" i="1"/>
  <c r="AG36" i="1" s="1"/>
  <c r="AM36" i="1" s="1"/>
  <c r="AS36" i="1" s="1"/>
  <c r="AC35" i="1"/>
  <c r="AI35" i="1" s="1"/>
  <c r="AO35" i="1" s="1"/>
  <c r="AU35" i="1" s="1"/>
  <c r="AA34" i="1"/>
  <c r="AG34" i="1" s="1"/>
  <c r="AM34" i="1" s="1"/>
  <c r="AS34" i="1" s="1"/>
  <c r="AB35" i="1"/>
  <c r="AH35" i="1" s="1"/>
  <c r="AN35" i="1" s="1"/>
  <c r="AT35" i="1" s="1"/>
  <c r="AD34" i="1"/>
  <c r="AJ34" i="1" s="1"/>
  <c r="AP34" i="1" s="1"/>
  <c r="AV34" i="1" s="1"/>
  <c r="AA32" i="1"/>
  <c r="AG32" i="1" s="1"/>
  <c r="AM32" i="1" s="1"/>
  <c r="AS32" i="1" s="1"/>
  <c r="AC31" i="1"/>
  <c r="AI31" i="1" s="1"/>
  <c r="AO31" i="1" s="1"/>
  <c r="AU31" i="1" s="1"/>
  <c r="AB29" i="1"/>
  <c r="AH29" i="1" s="1"/>
  <c r="AN29" i="1" s="1"/>
  <c r="AT29" i="1" s="1"/>
  <c r="AD28" i="1"/>
  <c r="AJ28" i="1" s="1"/>
  <c r="AP28" i="1" s="1"/>
  <c r="AV28" i="1" s="1"/>
  <c r="AA35" i="1"/>
  <c r="AG35" i="1" s="1"/>
  <c r="AM35" i="1" s="1"/>
  <c r="AS35" i="1" s="1"/>
  <c r="AC34" i="1"/>
  <c r="AI34" i="1" s="1"/>
  <c r="AO34" i="1" s="1"/>
  <c r="AU34" i="1" s="1"/>
  <c r="AC33" i="1"/>
  <c r="AI33" i="1" s="1"/>
  <c r="AO33" i="1" s="1"/>
  <c r="AU33" i="1" s="1"/>
  <c r="AB31" i="1"/>
  <c r="AH31" i="1" s="1"/>
  <c r="AN31" i="1" s="1"/>
  <c r="AT31" i="1" s="1"/>
  <c r="AD30" i="1"/>
  <c r="AJ30" i="1" s="1"/>
  <c r="AP30" i="1" s="1"/>
  <c r="AV30" i="1" s="1"/>
  <c r="AA29" i="1"/>
  <c r="AG29" i="1" s="1"/>
  <c r="AM29" i="1" s="1"/>
  <c r="AS29" i="1" s="1"/>
  <c r="AC28" i="1"/>
  <c r="AI28" i="1" s="1"/>
  <c r="AO28" i="1" s="1"/>
  <c r="AU28" i="1" s="1"/>
  <c r="AD32" i="1"/>
  <c r="AJ32" i="1" s="1"/>
  <c r="AP32" i="1" s="1"/>
  <c r="AV32" i="1" s="1"/>
  <c r="AA31" i="1"/>
  <c r="AG31" i="1" s="1"/>
  <c r="AM31" i="1" s="1"/>
  <c r="AS31" i="1" s="1"/>
  <c r="AA28" i="1"/>
  <c r="AG28" i="1" s="1"/>
  <c r="AM28" i="1" s="1"/>
  <c r="AS28" i="1" s="1"/>
  <c r="AB33" i="1"/>
  <c r="AH33" i="1" s="1"/>
  <c r="AN33" i="1" s="1"/>
  <c r="AT33" i="1" s="1"/>
  <c r="AC32" i="1"/>
  <c r="AI32" i="1" s="1"/>
  <c r="AO32" i="1" s="1"/>
  <c r="AU32" i="1" s="1"/>
  <c r="AC29" i="1"/>
  <c r="AI29" i="1" s="1"/>
  <c r="AO29" i="1" s="1"/>
  <c r="AU29" i="1" s="1"/>
  <c r="AD36" i="1"/>
  <c r="AJ36" i="1" s="1"/>
  <c r="AP36" i="1" s="1"/>
  <c r="AV36" i="1" s="1"/>
  <c r="AC30" i="1"/>
  <c r="AI30" i="1" s="1"/>
  <c r="AO30" i="1" s="1"/>
  <c r="AU30" i="1" s="1"/>
  <c r="AC36" i="1"/>
  <c r="AI36" i="1" s="1"/>
  <c r="AO36" i="1" s="1"/>
  <c r="AU36" i="1" s="1"/>
  <c r="AA33" i="1"/>
  <c r="AG33" i="1" s="1"/>
  <c r="AM33" i="1" s="1"/>
  <c r="AS33" i="1" s="1"/>
  <c r="AA30" i="1"/>
  <c r="AG30" i="1" s="1"/>
  <c r="AM30" i="1" s="1"/>
  <c r="AS30" i="1" s="1"/>
  <c r="AD48" i="1"/>
  <c r="AJ48" i="1" s="1"/>
  <c r="AP48" i="1" s="1"/>
  <c r="AV48" i="1" s="1"/>
  <c r="AB47" i="1"/>
  <c r="AH47" i="1" s="1"/>
  <c r="AN47" i="1" s="1"/>
  <c r="AT47" i="1" s="1"/>
  <c r="AD46" i="1"/>
  <c r="AJ46" i="1" s="1"/>
  <c r="AP46" i="1" s="1"/>
  <c r="AV46" i="1" s="1"/>
  <c r="AB45" i="1"/>
  <c r="AH45" i="1" s="1"/>
  <c r="AN45" i="1" s="1"/>
  <c r="AT45" i="1" s="1"/>
  <c r="AD44" i="1"/>
  <c r="AJ44" i="1" s="1"/>
  <c r="AP44" i="1" s="1"/>
  <c r="AV44" i="1" s="1"/>
  <c r="AB43" i="1"/>
  <c r="AH43" i="1" s="1"/>
  <c r="AN43" i="1" s="1"/>
  <c r="AT43" i="1" s="1"/>
  <c r="AD42" i="1"/>
  <c r="AJ42" i="1" s="1"/>
  <c r="AP42" i="1" s="1"/>
  <c r="AV42" i="1" s="1"/>
  <c r="AB41" i="1"/>
  <c r="AH41" i="1" s="1"/>
  <c r="AN41" i="1" s="1"/>
  <c r="AT41" i="1" s="1"/>
  <c r="AD40" i="1"/>
  <c r="AJ40" i="1" s="1"/>
  <c r="AP40" i="1" s="1"/>
  <c r="AV40" i="1" s="1"/>
  <c r="AC48" i="1"/>
  <c r="AI48" i="1" s="1"/>
  <c r="AO48" i="1" s="1"/>
  <c r="AU48" i="1" s="1"/>
  <c r="AA47" i="1"/>
  <c r="AG47" i="1" s="1"/>
  <c r="AM47" i="1" s="1"/>
  <c r="AS47" i="1" s="1"/>
  <c r="AC46" i="1"/>
  <c r="AI46" i="1" s="1"/>
  <c r="AO46" i="1" s="1"/>
  <c r="AU46" i="1" s="1"/>
  <c r="AA45" i="1"/>
  <c r="AG45" i="1" s="1"/>
  <c r="AM45" i="1" s="1"/>
  <c r="AS45" i="1" s="1"/>
  <c r="AC44" i="1"/>
  <c r="AI44" i="1" s="1"/>
  <c r="AO44" i="1" s="1"/>
  <c r="AU44" i="1" s="1"/>
  <c r="AA43" i="1"/>
  <c r="AG43" i="1" s="1"/>
  <c r="AM43" i="1" s="1"/>
  <c r="AS43" i="1" s="1"/>
  <c r="AC42" i="1"/>
  <c r="AI42" i="1" s="1"/>
  <c r="AO42" i="1" s="1"/>
  <c r="AU42" i="1" s="1"/>
  <c r="AA41" i="1"/>
  <c r="AG41" i="1" s="1"/>
  <c r="AM41" i="1" s="1"/>
  <c r="AS41" i="1" s="1"/>
  <c r="AC40" i="1"/>
  <c r="AI40" i="1" s="1"/>
  <c r="AO40" i="1" s="1"/>
  <c r="AU40" i="1" s="1"/>
  <c r="AB46" i="1"/>
  <c r="AH46" i="1" s="1"/>
  <c r="AN46" i="1" s="1"/>
  <c r="AT46" i="1" s="1"/>
  <c r="AD45" i="1"/>
  <c r="AJ45" i="1" s="1"/>
  <c r="AP45" i="1" s="1"/>
  <c r="AV45" i="1" s="1"/>
  <c r="AB42" i="1"/>
  <c r="AH42" i="1" s="1"/>
  <c r="AN42" i="1" s="1"/>
  <c r="AT42" i="1" s="1"/>
  <c r="AD41" i="1"/>
  <c r="AJ41" i="1" s="1"/>
  <c r="AP41" i="1" s="1"/>
  <c r="AV41" i="1" s="1"/>
  <c r="AA46" i="1"/>
  <c r="AG46" i="1" s="1"/>
  <c r="AM46" i="1" s="1"/>
  <c r="AS46" i="1" s="1"/>
  <c r="AC45" i="1"/>
  <c r="AI45" i="1" s="1"/>
  <c r="AO45" i="1" s="1"/>
  <c r="AU45" i="1" s="1"/>
  <c r="AA42" i="1"/>
  <c r="AG42" i="1" s="1"/>
  <c r="AM42" i="1" s="1"/>
  <c r="AS42" i="1" s="1"/>
  <c r="AC41" i="1"/>
  <c r="AI41" i="1" s="1"/>
  <c r="AO41" i="1" s="1"/>
  <c r="AU41" i="1" s="1"/>
  <c r="AB44" i="1"/>
  <c r="AH44" i="1" s="1"/>
  <c r="AN44" i="1" s="1"/>
  <c r="AT44" i="1" s="1"/>
  <c r="AD43" i="1"/>
  <c r="AJ43" i="1" s="1"/>
  <c r="AP43" i="1" s="1"/>
  <c r="AV43" i="1" s="1"/>
  <c r="AB48" i="1"/>
  <c r="AH48" i="1" s="1"/>
  <c r="AN48" i="1" s="1"/>
  <c r="AT48" i="1" s="1"/>
  <c r="AA44" i="1"/>
  <c r="AG44" i="1" s="1"/>
  <c r="AM44" i="1" s="1"/>
  <c r="AS44" i="1" s="1"/>
  <c r="AC43" i="1"/>
  <c r="AI43" i="1" s="1"/>
  <c r="AO43" i="1" s="1"/>
  <c r="AU43" i="1" s="1"/>
  <c r="AD47" i="1"/>
  <c r="AJ47" i="1" s="1"/>
  <c r="AP47" i="1" s="1"/>
  <c r="AV47" i="1" s="1"/>
  <c r="AB40" i="1"/>
  <c r="AH40" i="1" s="1"/>
  <c r="AN40" i="1" s="1"/>
  <c r="AT40" i="1" s="1"/>
  <c r="AA48" i="1"/>
  <c r="AG48" i="1" s="1"/>
  <c r="AM48" i="1" s="1"/>
  <c r="AS48" i="1" s="1"/>
  <c r="AC47" i="1"/>
  <c r="AI47" i="1" s="1"/>
  <c r="AO47" i="1" s="1"/>
  <c r="AU47" i="1" s="1"/>
  <c r="AA40" i="1"/>
  <c r="AG40" i="1" s="1"/>
  <c r="AM40" i="1" s="1"/>
  <c r="AS40" i="1" s="1"/>
</calcChain>
</file>

<file path=xl/sharedStrings.xml><?xml version="1.0" encoding="utf-8"?>
<sst xmlns="http://schemas.openxmlformats.org/spreadsheetml/2006/main" count="306" uniqueCount="37">
  <si>
    <t>Using 2 (100% efficiency) to start</t>
  </si>
  <si>
    <t>ACTB Raw Cq Values</t>
  </si>
  <si>
    <t>ACTB</t>
  </si>
  <si>
    <r>
      <t xml:space="preserve">ACTB </t>
    </r>
    <r>
      <rPr>
        <sz val="11"/>
        <rFont val="Calibri"/>
        <family val="2"/>
      </rPr>
      <t>ΔCq (Ref HBSS t = 120)</t>
    </r>
  </si>
  <si>
    <r>
      <t>ACTB RQ 1+E^</t>
    </r>
    <r>
      <rPr>
        <sz val="11"/>
        <rFont val="Calibri"/>
        <family val="2"/>
      </rPr>
      <t>ΔCq (Ref HBSS t = 120)</t>
    </r>
  </si>
  <si>
    <t>Sample</t>
  </si>
  <si>
    <t>Biol Rep 1</t>
  </si>
  <si>
    <t>Biol Rep 2</t>
  </si>
  <si>
    <t>Biol Rep 3</t>
  </si>
  <si>
    <t>Biol Rep 4</t>
  </si>
  <si>
    <t>Mean</t>
  </si>
  <si>
    <t>StDev</t>
  </si>
  <si>
    <t>HBSS - 0</t>
  </si>
  <si>
    <t>HBSS</t>
  </si>
  <si>
    <t>RBP</t>
  </si>
  <si>
    <t>L63R/L64S</t>
  </si>
  <si>
    <t>TTR</t>
  </si>
  <si>
    <t>I84A TTR</t>
  </si>
  <si>
    <t>Data from columns AR-AV are used to generate box-and-whisker plot in Figure 8</t>
  </si>
  <si>
    <t>STRA6 Raw Cq Values</t>
  </si>
  <si>
    <t>STRA6</t>
  </si>
  <si>
    <r>
      <t xml:space="preserve">STRA6 </t>
    </r>
    <r>
      <rPr>
        <sz val="11"/>
        <rFont val="Calibri"/>
        <family val="2"/>
      </rPr>
      <t>ΔCq (Ref HBSS t = 120)</t>
    </r>
  </si>
  <si>
    <r>
      <t>STRA6 RQ 1+E^</t>
    </r>
    <r>
      <rPr>
        <sz val="11"/>
        <rFont val="Calibri"/>
        <family val="2"/>
      </rPr>
      <t>ΔCq (Ref HBSS t = 120)</t>
    </r>
  </si>
  <si>
    <r>
      <t>STRA6 Norm. Exp.</t>
    </r>
    <r>
      <rPr>
        <sz val="11"/>
        <rFont val="Calibri"/>
        <family val="2"/>
      </rPr>
      <t xml:space="preserve"> (Ref HBSS t = 120)</t>
    </r>
  </si>
  <si>
    <r>
      <t>STRA6 Log2 Norm. Exp.</t>
    </r>
    <r>
      <rPr>
        <sz val="11"/>
        <rFont val="Calibri"/>
        <family val="2"/>
      </rPr>
      <t xml:space="preserve"> (Ref HBSS t = 120)</t>
    </r>
  </si>
  <si>
    <t>LRAT Raw Cq Values</t>
  </si>
  <si>
    <t>LRAT</t>
  </si>
  <si>
    <r>
      <t xml:space="preserve">LRAT </t>
    </r>
    <r>
      <rPr>
        <sz val="11"/>
        <rFont val="Calibri"/>
        <family val="2"/>
      </rPr>
      <t>ΔCq (Ref HBSS t = 120)</t>
    </r>
  </si>
  <si>
    <r>
      <t>LRAT RQ 1+E^</t>
    </r>
    <r>
      <rPr>
        <sz val="11"/>
        <rFont val="Calibri"/>
        <family val="2"/>
      </rPr>
      <t>ΔCq (Ref HBSS t = 120)</t>
    </r>
  </si>
  <si>
    <r>
      <t>LRAT Norm. Exp.</t>
    </r>
    <r>
      <rPr>
        <sz val="11"/>
        <rFont val="Calibri"/>
        <family val="2"/>
      </rPr>
      <t xml:space="preserve"> (Ref HBSS t = 120)</t>
    </r>
  </si>
  <si>
    <r>
      <t>LRAT Log2 Norm. Exp.</t>
    </r>
    <r>
      <rPr>
        <sz val="11"/>
        <rFont val="Calibri"/>
        <family val="2"/>
      </rPr>
      <t xml:space="preserve"> (Ref HBSS t = 120)</t>
    </r>
  </si>
  <si>
    <t>CRBP1 Raw Cq Values</t>
  </si>
  <si>
    <t>RBP1</t>
  </si>
  <si>
    <r>
      <t xml:space="preserve">RBP1 </t>
    </r>
    <r>
      <rPr>
        <sz val="11"/>
        <rFont val="Calibri"/>
        <family val="2"/>
      </rPr>
      <t>ΔCq (Ref HBSS t = 120)</t>
    </r>
  </si>
  <si>
    <r>
      <t>RBP1 RQ 1+E^</t>
    </r>
    <r>
      <rPr>
        <sz val="11"/>
        <rFont val="Calibri"/>
        <family val="2"/>
      </rPr>
      <t>ΔCq (Ref HBSS t = 120)</t>
    </r>
  </si>
  <si>
    <r>
      <t>RBP1 Norm. Exp.</t>
    </r>
    <r>
      <rPr>
        <sz val="11"/>
        <rFont val="Calibri"/>
        <family val="2"/>
      </rPr>
      <t xml:space="preserve"> (Ref HBSS t = 120)</t>
    </r>
  </si>
  <si>
    <r>
      <t>RBP1 Log2 Norm. Exp.</t>
    </r>
    <r>
      <rPr>
        <sz val="11"/>
        <rFont val="Calibri"/>
        <family val="2"/>
      </rPr>
      <t xml:space="preserve"> (Ref HBSS t = 120)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</si>
</sst>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BA29-178A-F34C-AF91-4AE9FFF0885A}">
  <dimension ref="A1:AX50"/>
  <sheetViews>
    <sheetView tabSelected="1" topLeftCell="O1" workbookViewId="0">
      <selection activeCell="AN8" sqref="AN8"/>
    </sheetView>
  </sheetViews>
  <sheetFormatPr baseColWidth="10" defaultRowHeight="16" x14ac:dyDescent="0.2"/>
  <sheetData>
    <row r="1" spans="1:50" ht="17" thickBot="1" x14ac:dyDescent="0.25">
      <c r="AF1" t="s">
        <v>0</v>
      </c>
    </row>
    <row r="2" spans="1:50" ht="17" thickBot="1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P2" s="4" t="s">
        <v>2</v>
      </c>
      <c r="Q2" s="5"/>
      <c r="R2" s="5"/>
      <c r="S2" s="5"/>
      <c r="T2" s="6"/>
      <c r="V2" s="7" t="s">
        <v>2</v>
      </c>
      <c r="W2" s="8"/>
      <c r="X2" s="9"/>
      <c r="Z2" s="4" t="s">
        <v>3</v>
      </c>
      <c r="AA2" s="5"/>
      <c r="AB2" s="5"/>
      <c r="AC2" s="5"/>
      <c r="AD2" s="6"/>
      <c r="AF2" s="4" t="s">
        <v>4</v>
      </c>
      <c r="AG2" s="5"/>
      <c r="AH2" s="5"/>
      <c r="AI2" s="5"/>
      <c r="AJ2" s="6"/>
    </row>
    <row r="3" spans="1:50" x14ac:dyDescent="0.2">
      <c r="B3" s="10" t="s">
        <v>5</v>
      </c>
      <c r="C3" s="11" t="s">
        <v>6</v>
      </c>
      <c r="D3" s="11"/>
      <c r="E3" s="11"/>
      <c r="F3" s="11" t="s">
        <v>7</v>
      </c>
      <c r="G3" s="11"/>
      <c r="H3" s="11"/>
      <c r="I3" s="11" t="s">
        <v>8</v>
      </c>
      <c r="J3" s="11"/>
      <c r="K3" s="11"/>
      <c r="L3" s="11" t="s">
        <v>9</v>
      </c>
      <c r="M3" s="11"/>
      <c r="N3" s="12"/>
      <c r="O3" s="13"/>
      <c r="P3" s="14" t="s">
        <v>5</v>
      </c>
      <c r="Q3" s="15" t="s">
        <v>6</v>
      </c>
      <c r="R3" s="15" t="s">
        <v>7</v>
      </c>
      <c r="S3" s="15" t="s">
        <v>8</v>
      </c>
      <c r="T3" s="16" t="s">
        <v>9</v>
      </c>
      <c r="V3" s="14" t="s">
        <v>5</v>
      </c>
      <c r="W3" s="15" t="s">
        <v>10</v>
      </c>
      <c r="X3" s="16" t="s">
        <v>11</v>
      </c>
      <c r="Z3" s="14" t="s">
        <v>5</v>
      </c>
      <c r="AA3" s="15" t="s">
        <v>6</v>
      </c>
      <c r="AB3" s="15" t="s">
        <v>7</v>
      </c>
      <c r="AC3" s="15" t="s">
        <v>8</v>
      </c>
      <c r="AD3" s="16" t="s">
        <v>9</v>
      </c>
      <c r="AE3" s="13"/>
      <c r="AF3" s="14" t="s">
        <v>5</v>
      </c>
      <c r="AG3" s="15" t="s">
        <v>6</v>
      </c>
      <c r="AH3" s="15" t="s">
        <v>7</v>
      </c>
      <c r="AI3" s="15" t="s">
        <v>8</v>
      </c>
      <c r="AJ3" s="16" t="s">
        <v>9</v>
      </c>
      <c r="AL3" s="15"/>
      <c r="AU3" s="13"/>
    </row>
    <row r="4" spans="1:50" x14ac:dyDescent="0.2">
      <c r="B4" s="10" t="s">
        <v>12</v>
      </c>
      <c r="C4" s="17">
        <v>15.78</v>
      </c>
      <c r="D4" s="17">
        <v>15.24</v>
      </c>
      <c r="E4" s="17">
        <v>15.22</v>
      </c>
      <c r="F4" s="17">
        <v>16.68</v>
      </c>
      <c r="G4" s="17">
        <v>16.79</v>
      </c>
      <c r="H4" s="17">
        <v>16.27</v>
      </c>
      <c r="I4" s="17">
        <v>14.74</v>
      </c>
      <c r="J4" s="17">
        <v>14.74</v>
      </c>
      <c r="K4" s="17">
        <v>14.23</v>
      </c>
      <c r="L4" s="17">
        <v>14.59</v>
      </c>
      <c r="M4" s="17">
        <v>14.93</v>
      </c>
      <c r="N4" s="18">
        <v>14.22</v>
      </c>
      <c r="O4" s="13"/>
      <c r="P4" s="14" t="s">
        <v>12</v>
      </c>
      <c r="Q4" s="19">
        <f>AVERAGE(C4:E4)</f>
        <v>15.413333333333334</v>
      </c>
      <c r="R4" s="19">
        <f>AVERAGE(F4:H4)</f>
        <v>16.579999999999998</v>
      </c>
      <c r="S4" s="19">
        <f>AVERAGE(I4:K4)</f>
        <v>14.57</v>
      </c>
      <c r="T4" s="20">
        <f>AVERAGE(L4:N4)</f>
        <v>14.58</v>
      </c>
      <c r="V4" s="14" t="s">
        <v>12</v>
      </c>
      <c r="W4" s="21">
        <f>AVERAGE(Q4:T4)</f>
        <v>15.285833333333333</v>
      </c>
      <c r="X4" s="22">
        <f>STDEV(Q4:T4)</f>
        <v>0.94898922836645205</v>
      </c>
      <c r="Z4" s="14" t="s">
        <v>12</v>
      </c>
      <c r="AA4" s="19">
        <f>$W$5-Q4</f>
        <v>-0.55750000000000277</v>
      </c>
      <c r="AB4" s="19">
        <f t="shared" ref="AB4:AD12" si="0">$W$5-R4</f>
        <v>-1.7241666666666671</v>
      </c>
      <c r="AC4" s="19">
        <f t="shared" si="0"/>
        <v>0.28583333333333094</v>
      </c>
      <c r="AD4" s="20">
        <f t="shared" si="0"/>
        <v>0.27583333333333115</v>
      </c>
      <c r="AE4" s="13"/>
      <c r="AF4" s="14" t="s">
        <v>12</v>
      </c>
      <c r="AG4" s="19">
        <f>2^AA4</f>
        <v>0.67947859080672712</v>
      </c>
      <c r="AH4" s="19">
        <f t="shared" ref="AH4:AJ12" si="1">2^AB4</f>
        <v>0.30267330277675919</v>
      </c>
      <c r="AI4" s="19">
        <f t="shared" si="1"/>
        <v>1.2191142483402195</v>
      </c>
      <c r="AJ4" s="20">
        <f t="shared" si="1"/>
        <v>1.210693211107035</v>
      </c>
      <c r="AU4" s="13"/>
    </row>
    <row r="5" spans="1:50" x14ac:dyDescent="0.2">
      <c r="B5" s="10" t="s">
        <v>13</v>
      </c>
      <c r="C5" s="17">
        <v>15.28</v>
      </c>
      <c r="D5" s="17">
        <v>14.97</v>
      </c>
      <c r="E5" s="17">
        <v>14.73</v>
      </c>
      <c r="F5" s="17">
        <v>15.28</v>
      </c>
      <c r="G5" s="17">
        <v>15.18</v>
      </c>
      <c r="H5" s="17">
        <v>14.9</v>
      </c>
      <c r="I5" s="17">
        <v>14.63</v>
      </c>
      <c r="J5" s="17">
        <v>14.84</v>
      </c>
      <c r="K5" s="17">
        <v>14.08</v>
      </c>
      <c r="L5" s="17">
        <v>14.62</v>
      </c>
      <c r="M5" s="17">
        <v>15.39</v>
      </c>
      <c r="N5" s="18">
        <v>14.37</v>
      </c>
      <c r="O5" s="13"/>
      <c r="P5" s="14" t="s">
        <v>13</v>
      </c>
      <c r="Q5" s="19">
        <f t="shared" ref="Q5:Q12" si="2">AVERAGE(C5:E5)</f>
        <v>14.993333333333334</v>
      </c>
      <c r="R5" s="19">
        <f t="shared" ref="R5:R12" si="3">AVERAGE(F5:H5)</f>
        <v>15.12</v>
      </c>
      <c r="S5" s="19">
        <f t="shared" ref="S5:S12" si="4">AVERAGE(I5:K5)</f>
        <v>14.516666666666666</v>
      </c>
      <c r="T5" s="20">
        <f t="shared" ref="T5:T12" si="5">AVERAGE(L5:N5)</f>
        <v>14.793333333333331</v>
      </c>
      <c r="V5" s="14" t="s">
        <v>13</v>
      </c>
      <c r="W5" s="21">
        <f t="shared" ref="W5:W12" si="6">AVERAGE(Q5:T5)</f>
        <v>14.855833333333331</v>
      </c>
      <c r="X5" s="22">
        <f t="shared" ref="X5:X12" si="7">STDEV(Q5:T5)</f>
        <v>0.26307828717928322</v>
      </c>
      <c r="Z5" s="14" t="s">
        <v>13</v>
      </c>
      <c r="AA5" s="19">
        <f t="shared" ref="AA5:AA12" si="8">$W$5-Q5</f>
        <v>-0.13750000000000284</v>
      </c>
      <c r="AB5" s="19">
        <f t="shared" si="0"/>
        <v>-0.26416666666666799</v>
      </c>
      <c r="AC5" s="19">
        <f t="shared" si="0"/>
        <v>0.33916666666666551</v>
      </c>
      <c r="AD5" s="20">
        <f t="shared" si="0"/>
        <v>6.25E-2</v>
      </c>
      <c r="AE5" s="13"/>
      <c r="AF5" s="14" t="s">
        <v>13</v>
      </c>
      <c r="AG5" s="19">
        <f t="shared" ref="AG5:AG12" si="9">2^AA5</f>
        <v>0.9090931295275575</v>
      </c>
      <c r="AH5" s="19">
        <f t="shared" si="1"/>
        <v>0.83267957040780827</v>
      </c>
      <c r="AI5" s="19">
        <f t="shared" si="1"/>
        <v>1.2650256754095048</v>
      </c>
      <c r="AJ5" s="20">
        <f t="shared" si="1"/>
        <v>1.0442737824274138</v>
      </c>
      <c r="AU5" s="13"/>
    </row>
    <row r="6" spans="1:50" x14ac:dyDescent="0.2">
      <c r="B6" s="10">
        <v>100</v>
      </c>
      <c r="C6" s="17">
        <v>15.1</v>
      </c>
      <c r="D6" s="17">
        <v>14.72</v>
      </c>
      <c r="E6" s="17">
        <v>14.72</v>
      </c>
      <c r="F6" s="17">
        <v>14.84</v>
      </c>
      <c r="G6" s="17">
        <v>14.82</v>
      </c>
      <c r="H6" s="17">
        <v>14.4</v>
      </c>
      <c r="I6" s="17">
        <v>15.37</v>
      </c>
      <c r="J6" s="17">
        <v>15.26</v>
      </c>
      <c r="K6" s="17">
        <v>14.33</v>
      </c>
      <c r="L6" s="17">
        <v>14.62</v>
      </c>
      <c r="M6" s="17">
        <v>14.9</v>
      </c>
      <c r="N6" s="18">
        <v>14.35</v>
      </c>
      <c r="O6" s="13"/>
      <c r="P6" s="14">
        <v>100</v>
      </c>
      <c r="Q6" s="19">
        <f t="shared" si="2"/>
        <v>14.846666666666666</v>
      </c>
      <c r="R6" s="19">
        <f t="shared" si="3"/>
        <v>14.686666666666667</v>
      </c>
      <c r="S6" s="19">
        <f t="shared" si="4"/>
        <v>14.986666666666666</v>
      </c>
      <c r="T6" s="20">
        <f t="shared" si="5"/>
        <v>14.623333333333333</v>
      </c>
      <c r="V6" s="14">
        <v>100</v>
      </c>
      <c r="W6" s="21">
        <f t="shared" si="6"/>
        <v>14.785833333333333</v>
      </c>
      <c r="X6" s="22">
        <f t="shared" si="7"/>
        <v>0.16357974609753262</v>
      </c>
      <c r="Z6" s="14">
        <v>100</v>
      </c>
      <c r="AA6" s="19">
        <f t="shared" si="8"/>
        <v>9.1666666666654351E-3</v>
      </c>
      <c r="AB6" s="19">
        <f t="shared" si="0"/>
        <v>0.1691666666666638</v>
      </c>
      <c r="AC6" s="19">
        <f t="shared" si="0"/>
        <v>-0.13083333333333513</v>
      </c>
      <c r="AD6" s="20">
        <f t="shared" si="0"/>
        <v>0.23249999999999815</v>
      </c>
      <c r="AE6" s="13"/>
      <c r="AF6" s="14">
        <v>100</v>
      </c>
      <c r="AG6" s="19">
        <f t="shared" si="9"/>
        <v>1.0063740776749686</v>
      </c>
      <c r="AH6" s="19">
        <f t="shared" si="1"/>
        <v>1.1244088130755343</v>
      </c>
      <c r="AI6" s="19">
        <f t="shared" si="1"/>
        <v>0.91330375290467392</v>
      </c>
      <c r="AJ6" s="20">
        <f t="shared" si="1"/>
        <v>1.1748690792580361</v>
      </c>
      <c r="AU6" s="13"/>
    </row>
    <row r="7" spans="1:50" x14ac:dyDescent="0.2">
      <c r="B7" s="10">
        <v>400</v>
      </c>
      <c r="C7" s="17">
        <v>15.47</v>
      </c>
      <c r="D7" s="17">
        <v>15.12</v>
      </c>
      <c r="E7" s="17">
        <v>15.01</v>
      </c>
      <c r="F7" s="17">
        <v>14.75</v>
      </c>
      <c r="G7" s="17">
        <v>14.77</v>
      </c>
      <c r="H7" s="17">
        <v>14.24</v>
      </c>
      <c r="I7" s="17">
        <v>14.62</v>
      </c>
      <c r="J7" s="17">
        <v>14.58</v>
      </c>
      <c r="K7" s="17">
        <v>14.12</v>
      </c>
      <c r="L7" s="17">
        <v>14.69</v>
      </c>
      <c r="M7" s="17">
        <v>14.96</v>
      </c>
      <c r="N7" s="18">
        <v>14.31</v>
      </c>
      <c r="O7" s="13"/>
      <c r="P7" s="14">
        <v>400</v>
      </c>
      <c r="Q7" s="19">
        <f t="shared" si="2"/>
        <v>15.200000000000001</v>
      </c>
      <c r="R7" s="19">
        <f t="shared" si="3"/>
        <v>14.586666666666666</v>
      </c>
      <c r="S7" s="19">
        <f t="shared" si="4"/>
        <v>14.44</v>
      </c>
      <c r="T7" s="20">
        <f t="shared" si="5"/>
        <v>14.653333333333334</v>
      </c>
      <c r="V7" s="14">
        <v>400</v>
      </c>
      <c r="W7" s="21">
        <f t="shared" si="6"/>
        <v>14.72</v>
      </c>
      <c r="X7" s="22">
        <f t="shared" si="7"/>
        <v>0.3321757678409748</v>
      </c>
      <c r="Z7" s="14">
        <v>400</v>
      </c>
      <c r="AA7" s="19">
        <f t="shared" si="8"/>
        <v>-0.34416666666666984</v>
      </c>
      <c r="AB7" s="19">
        <f t="shared" si="0"/>
        <v>0.26916666666666522</v>
      </c>
      <c r="AC7" s="19">
        <f t="shared" si="0"/>
        <v>0.41583333333333172</v>
      </c>
      <c r="AD7" s="20">
        <f t="shared" si="0"/>
        <v>0.20249999999999702</v>
      </c>
      <c r="AE7" s="13"/>
      <c r="AF7" s="14">
        <v>400</v>
      </c>
      <c r="AG7" s="19">
        <f t="shared" si="9"/>
        <v>0.78776287485649021</v>
      </c>
      <c r="AH7" s="19">
        <f t="shared" si="1"/>
        <v>1.2051115268962902</v>
      </c>
      <c r="AI7" s="19">
        <f t="shared" si="1"/>
        <v>1.3340690430759239</v>
      </c>
      <c r="AJ7" s="20">
        <f t="shared" si="1"/>
        <v>1.1506906232325835</v>
      </c>
      <c r="AU7" s="13"/>
    </row>
    <row r="8" spans="1:50" x14ac:dyDescent="0.2">
      <c r="B8" s="10">
        <v>2000</v>
      </c>
      <c r="C8" s="17">
        <v>14.77</v>
      </c>
      <c r="D8" s="17">
        <v>14.72</v>
      </c>
      <c r="E8" s="17">
        <v>14.62</v>
      </c>
      <c r="F8" s="17">
        <v>15.39</v>
      </c>
      <c r="G8" s="17">
        <v>15.27</v>
      </c>
      <c r="H8" s="17">
        <v>14.83</v>
      </c>
      <c r="I8" s="17">
        <v>15.34</v>
      </c>
      <c r="J8" s="17">
        <v>15.4</v>
      </c>
      <c r="K8" s="17">
        <v>14.94</v>
      </c>
      <c r="L8" s="17">
        <v>15.1</v>
      </c>
      <c r="M8" s="17">
        <v>15.39</v>
      </c>
      <c r="N8" s="18">
        <v>14.76</v>
      </c>
      <c r="O8" s="13"/>
      <c r="P8" s="14">
        <v>2000</v>
      </c>
      <c r="Q8" s="19">
        <f t="shared" si="2"/>
        <v>14.703333333333333</v>
      </c>
      <c r="R8" s="19">
        <f t="shared" si="3"/>
        <v>15.163333333333334</v>
      </c>
      <c r="S8" s="19">
        <f t="shared" si="4"/>
        <v>15.226666666666667</v>
      </c>
      <c r="T8" s="20">
        <f t="shared" si="5"/>
        <v>15.083333333333334</v>
      </c>
      <c r="V8" s="14">
        <v>2000</v>
      </c>
      <c r="W8" s="21">
        <f t="shared" si="6"/>
        <v>15.044166666666667</v>
      </c>
      <c r="X8" s="22">
        <f t="shared" si="7"/>
        <v>0.23466879733881227</v>
      </c>
      <c r="Z8" s="14">
        <v>2000</v>
      </c>
      <c r="AA8" s="19">
        <f t="shared" si="8"/>
        <v>0.15249999999999808</v>
      </c>
      <c r="AB8" s="19">
        <f t="shared" si="0"/>
        <v>-0.30750000000000277</v>
      </c>
      <c r="AC8" s="19">
        <f t="shared" si="0"/>
        <v>-0.37083333333333535</v>
      </c>
      <c r="AD8" s="20">
        <f t="shared" si="0"/>
        <v>-0.2275000000000027</v>
      </c>
      <c r="AE8" s="13"/>
      <c r="AF8" s="14">
        <v>2000</v>
      </c>
      <c r="AG8" s="19">
        <f t="shared" si="9"/>
        <v>1.1114938763335251</v>
      </c>
      <c r="AH8" s="19">
        <f t="shared" si="1"/>
        <v>0.8080407746793824</v>
      </c>
      <c r="AI8" s="19">
        <f t="shared" si="1"/>
        <v>0.77333567153513627</v>
      </c>
      <c r="AJ8" s="20">
        <f t="shared" si="1"/>
        <v>0.85411367634530067</v>
      </c>
      <c r="AU8" s="13"/>
    </row>
    <row r="9" spans="1:50" x14ac:dyDescent="0.2">
      <c r="B9" s="10" t="s">
        <v>14</v>
      </c>
      <c r="C9" s="17">
        <v>15.36</v>
      </c>
      <c r="D9" s="17">
        <v>15.07</v>
      </c>
      <c r="E9" s="17">
        <v>14.95</v>
      </c>
      <c r="F9" s="17">
        <v>15.17</v>
      </c>
      <c r="G9" s="17">
        <v>15.3</v>
      </c>
      <c r="H9" s="17">
        <v>14.73</v>
      </c>
      <c r="I9" s="17">
        <v>15.24</v>
      </c>
      <c r="J9" s="17">
        <v>15.24</v>
      </c>
      <c r="K9" s="17">
        <v>14.83</v>
      </c>
      <c r="L9" s="17">
        <v>15.21</v>
      </c>
      <c r="M9" s="17">
        <v>15.48</v>
      </c>
      <c r="N9" s="18">
        <v>14.79</v>
      </c>
      <c r="O9" s="13"/>
      <c r="P9" s="14" t="s">
        <v>14</v>
      </c>
      <c r="Q9" s="19">
        <f t="shared" si="2"/>
        <v>15.126666666666665</v>
      </c>
      <c r="R9" s="19">
        <f t="shared" si="3"/>
        <v>15.066666666666668</v>
      </c>
      <c r="S9" s="19">
        <f t="shared" si="4"/>
        <v>15.103333333333333</v>
      </c>
      <c r="T9" s="20">
        <f t="shared" si="5"/>
        <v>15.160000000000002</v>
      </c>
      <c r="V9" s="14" t="s">
        <v>14</v>
      </c>
      <c r="W9" s="21">
        <f t="shared" si="6"/>
        <v>15.114166666666668</v>
      </c>
      <c r="X9" s="22">
        <f t="shared" si="7"/>
        <v>3.9287638240526938E-2</v>
      </c>
      <c r="Z9" s="14" t="s">
        <v>14</v>
      </c>
      <c r="AA9" s="19">
        <f t="shared" si="8"/>
        <v>-0.27083333333333393</v>
      </c>
      <c r="AB9" s="19">
        <f t="shared" si="0"/>
        <v>-0.21083333333333698</v>
      </c>
      <c r="AC9" s="19">
        <f t="shared" si="0"/>
        <v>-0.24750000000000227</v>
      </c>
      <c r="AD9" s="20">
        <f t="shared" si="0"/>
        <v>-0.30416666666667069</v>
      </c>
      <c r="AE9" s="13"/>
      <c r="AF9" s="14" t="s">
        <v>14</v>
      </c>
      <c r="AG9" s="19">
        <f t="shared" si="9"/>
        <v>0.82884065038404342</v>
      </c>
      <c r="AH9" s="19">
        <f t="shared" si="1"/>
        <v>0.86403799921864977</v>
      </c>
      <c r="AI9" s="19">
        <f t="shared" si="1"/>
        <v>0.84235484096679181</v>
      </c>
      <c r="AJ9" s="20">
        <f t="shared" si="1"/>
        <v>0.80990990376628968</v>
      </c>
      <c r="AU9" s="13"/>
    </row>
    <row r="10" spans="1:50" x14ac:dyDescent="0.2">
      <c r="B10" s="10" t="s">
        <v>15</v>
      </c>
      <c r="C10" s="17">
        <v>15.4</v>
      </c>
      <c r="D10" s="17">
        <v>15.14</v>
      </c>
      <c r="E10" s="17">
        <v>15.04</v>
      </c>
      <c r="F10" s="17">
        <v>14.84</v>
      </c>
      <c r="G10" s="17">
        <v>15.12</v>
      </c>
      <c r="H10" s="17">
        <v>14.32</v>
      </c>
      <c r="I10" s="17">
        <v>14.79</v>
      </c>
      <c r="J10" s="17">
        <v>14.66</v>
      </c>
      <c r="K10" s="17">
        <v>14.33</v>
      </c>
      <c r="L10" s="17">
        <v>15.3</v>
      </c>
      <c r="M10" s="17">
        <v>15.64</v>
      </c>
      <c r="N10" s="18">
        <v>14.86</v>
      </c>
      <c r="O10" s="13"/>
      <c r="P10" s="14" t="s">
        <v>15</v>
      </c>
      <c r="Q10" s="19">
        <f t="shared" si="2"/>
        <v>15.193333333333333</v>
      </c>
      <c r="R10" s="19">
        <f t="shared" si="3"/>
        <v>14.76</v>
      </c>
      <c r="S10" s="19">
        <f t="shared" si="4"/>
        <v>14.593333333333334</v>
      </c>
      <c r="T10" s="20">
        <f t="shared" si="5"/>
        <v>15.266666666666666</v>
      </c>
      <c r="V10" s="14" t="s">
        <v>15</v>
      </c>
      <c r="W10" s="21">
        <f t="shared" si="6"/>
        <v>14.953333333333333</v>
      </c>
      <c r="X10" s="22">
        <f t="shared" si="7"/>
        <v>0.32800180667975737</v>
      </c>
      <c r="Z10" s="14" t="s">
        <v>15</v>
      </c>
      <c r="AA10" s="19">
        <f t="shared" si="8"/>
        <v>-0.33750000000000213</v>
      </c>
      <c r="AB10" s="19">
        <f t="shared" si="0"/>
        <v>9.5833333333331439E-2</v>
      </c>
      <c r="AC10" s="19">
        <f t="shared" si="0"/>
        <v>0.26249999999999751</v>
      </c>
      <c r="AD10" s="20">
        <f t="shared" si="0"/>
        <v>-0.41083333333333449</v>
      </c>
      <c r="AE10" s="13"/>
      <c r="AF10" s="14" t="s">
        <v>15</v>
      </c>
      <c r="AG10" s="19">
        <f t="shared" si="9"/>
        <v>0.79141153599885183</v>
      </c>
      <c r="AH10" s="19">
        <f t="shared" si="1"/>
        <v>1.0686825250329344</v>
      </c>
      <c r="AI10" s="19">
        <f t="shared" si="1"/>
        <v>1.1995555760408998</v>
      </c>
      <c r="AJ10" s="20">
        <f t="shared" si="1"/>
        <v>0.75218876692905301</v>
      </c>
      <c r="AU10" s="13"/>
    </row>
    <row r="11" spans="1:50" x14ac:dyDescent="0.2">
      <c r="B11" s="10" t="s">
        <v>16</v>
      </c>
      <c r="C11" s="17">
        <v>15.24</v>
      </c>
      <c r="D11" s="17">
        <v>15.05</v>
      </c>
      <c r="E11" s="17">
        <v>14.75</v>
      </c>
      <c r="F11" s="17">
        <v>15.31</v>
      </c>
      <c r="G11" s="17">
        <v>15.26</v>
      </c>
      <c r="H11" s="17">
        <v>14.77</v>
      </c>
      <c r="I11" s="17">
        <v>15.37</v>
      </c>
      <c r="J11" s="17">
        <v>15.34</v>
      </c>
      <c r="K11" s="17">
        <v>14.98</v>
      </c>
      <c r="L11" s="17">
        <v>14.69</v>
      </c>
      <c r="M11" s="17">
        <v>15.03</v>
      </c>
      <c r="N11" s="18">
        <v>14.26</v>
      </c>
      <c r="O11" s="13"/>
      <c r="P11" s="14" t="s">
        <v>16</v>
      </c>
      <c r="Q11" s="19">
        <f t="shared" si="2"/>
        <v>15.013333333333334</v>
      </c>
      <c r="R11" s="19">
        <f t="shared" si="3"/>
        <v>15.113333333333335</v>
      </c>
      <c r="S11" s="19">
        <f t="shared" si="4"/>
        <v>15.229999999999999</v>
      </c>
      <c r="T11" s="20">
        <f t="shared" si="5"/>
        <v>14.659999999999998</v>
      </c>
      <c r="V11" s="14" t="s">
        <v>16</v>
      </c>
      <c r="W11" s="21">
        <f t="shared" si="6"/>
        <v>15.004166666666666</v>
      </c>
      <c r="X11" s="22">
        <f t="shared" si="7"/>
        <v>0.24593547783770353</v>
      </c>
      <c r="Z11" s="14" t="s">
        <v>16</v>
      </c>
      <c r="AA11" s="19">
        <f t="shared" si="8"/>
        <v>-0.15750000000000242</v>
      </c>
      <c r="AB11" s="19">
        <f t="shared" si="0"/>
        <v>-0.25750000000000384</v>
      </c>
      <c r="AC11" s="19">
        <f t="shared" si="0"/>
        <v>-0.37416666666666742</v>
      </c>
      <c r="AD11" s="20">
        <f t="shared" si="0"/>
        <v>0.19583333333333286</v>
      </c>
      <c r="AE11" s="13"/>
      <c r="AF11" s="14" t="s">
        <v>16</v>
      </c>
      <c r="AG11" s="19">
        <f t="shared" si="9"/>
        <v>0.89657737577029495</v>
      </c>
      <c r="AH11" s="19">
        <f t="shared" si="1"/>
        <v>0.83653627105917783</v>
      </c>
      <c r="AI11" s="19">
        <f t="shared" si="1"/>
        <v>0.771550949319878</v>
      </c>
      <c r="AJ11" s="20">
        <f t="shared" si="1"/>
        <v>1.1453855702065781</v>
      </c>
      <c r="AU11" s="13"/>
      <c r="AX11" s="23"/>
    </row>
    <row r="12" spans="1:50" ht="17" thickBot="1" x14ac:dyDescent="0.25">
      <c r="B12" s="24" t="s">
        <v>17</v>
      </c>
      <c r="C12" s="25">
        <v>15.46</v>
      </c>
      <c r="D12" s="25">
        <v>15.19</v>
      </c>
      <c r="E12" s="25">
        <v>15.04</v>
      </c>
      <c r="F12" s="25">
        <v>15.4</v>
      </c>
      <c r="G12" s="25">
        <v>15.21</v>
      </c>
      <c r="H12" s="25">
        <v>14.92</v>
      </c>
      <c r="I12" s="25">
        <v>15.13</v>
      </c>
      <c r="J12" s="25">
        <v>15.22</v>
      </c>
      <c r="K12" s="25">
        <v>14.41</v>
      </c>
      <c r="L12" s="25">
        <v>15.24</v>
      </c>
      <c r="M12" s="25">
        <v>15.63</v>
      </c>
      <c r="N12" s="26">
        <v>14.8</v>
      </c>
      <c r="O12" s="13"/>
      <c r="P12" s="27" t="s">
        <v>17</v>
      </c>
      <c r="Q12" s="28">
        <f t="shared" si="2"/>
        <v>15.229999999999999</v>
      </c>
      <c r="R12" s="28">
        <f t="shared" si="3"/>
        <v>15.176666666666668</v>
      </c>
      <c r="S12" s="28">
        <f t="shared" si="4"/>
        <v>14.920000000000002</v>
      </c>
      <c r="T12" s="29">
        <f t="shared" si="5"/>
        <v>15.223333333333334</v>
      </c>
      <c r="V12" s="27" t="s">
        <v>17</v>
      </c>
      <c r="W12" s="30">
        <f t="shared" si="6"/>
        <v>15.137500000000001</v>
      </c>
      <c r="X12" s="31">
        <f t="shared" si="7"/>
        <v>0.14692842802862463</v>
      </c>
      <c r="Z12" s="27" t="s">
        <v>17</v>
      </c>
      <c r="AA12" s="28">
        <f t="shared" si="8"/>
        <v>-0.37416666666666742</v>
      </c>
      <c r="AB12" s="28">
        <f t="shared" si="0"/>
        <v>-0.32083333333333641</v>
      </c>
      <c r="AC12" s="28">
        <f t="shared" si="0"/>
        <v>-6.416666666667048E-2</v>
      </c>
      <c r="AD12" s="29">
        <f t="shared" si="0"/>
        <v>-0.36750000000000327</v>
      </c>
      <c r="AE12" s="13"/>
      <c r="AF12" s="27" t="s">
        <v>17</v>
      </c>
      <c r="AG12" s="28">
        <f t="shared" si="9"/>
        <v>0.771550949319878</v>
      </c>
      <c r="AH12" s="28">
        <f t="shared" si="1"/>
        <v>0.80060729509564288</v>
      </c>
      <c r="AI12" s="28">
        <f t="shared" si="1"/>
        <v>0.95649765276708565</v>
      </c>
      <c r="AJ12" s="29">
        <f t="shared" si="1"/>
        <v>0.77512452210172178</v>
      </c>
      <c r="AL12" s="32"/>
      <c r="AM12" s="32"/>
      <c r="AN12" s="33"/>
      <c r="AO12" s="33"/>
      <c r="AP12" s="33"/>
      <c r="AQ12" s="33"/>
      <c r="AR12" s="34" t="s">
        <v>18</v>
      </c>
      <c r="AS12" s="33"/>
      <c r="AT12" s="33"/>
      <c r="AU12" s="35"/>
      <c r="AV12" s="33"/>
      <c r="AW12" s="33"/>
      <c r="AX12" s="36"/>
    </row>
    <row r="13" spans="1:50" ht="17" thickBot="1" x14ac:dyDescent="0.25"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ht="17" thickBot="1" x14ac:dyDescent="0.25">
      <c r="A14" s="23"/>
      <c r="B14" s="37" t="s">
        <v>19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23"/>
      <c r="P14" s="40" t="s">
        <v>20</v>
      </c>
      <c r="Q14" s="41"/>
      <c r="R14" s="41"/>
      <c r="S14" s="41"/>
      <c r="T14" s="42"/>
      <c r="U14" s="43"/>
      <c r="V14" s="44" t="s">
        <v>20</v>
      </c>
      <c r="W14" s="45"/>
      <c r="X14" s="46"/>
      <c r="Y14" s="43"/>
      <c r="Z14" s="40" t="s">
        <v>21</v>
      </c>
      <c r="AA14" s="41"/>
      <c r="AB14" s="41"/>
      <c r="AC14" s="41"/>
      <c r="AD14" s="42"/>
      <c r="AE14" s="23"/>
      <c r="AF14" s="40" t="s">
        <v>22</v>
      </c>
      <c r="AG14" s="41"/>
      <c r="AH14" s="41"/>
      <c r="AI14" s="41"/>
      <c r="AJ14" s="42"/>
      <c r="AK14" s="43"/>
      <c r="AL14" s="40" t="s">
        <v>23</v>
      </c>
      <c r="AM14" s="41"/>
      <c r="AN14" s="41"/>
      <c r="AO14" s="41"/>
      <c r="AP14" s="42"/>
      <c r="AQ14" s="43"/>
      <c r="AR14" s="40" t="s">
        <v>24</v>
      </c>
      <c r="AS14" s="41"/>
      <c r="AT14" s="41"/>
      <c r="AU14" s="41"/>
      <c r="AV14" s="42"/>
      <c r="AW14" s="43"/>
      <c r="AX14" s="43"/>
    </row>
    <row r="15" spans="1:50" x14ac:dyDescent="0.2">
      <c r="A15" s="23"/>
      <c r="B15" s="10" t="s">
        <v>5</v>
      </c>
      <c r="C15" s="11" t="s">
        <v>6</v>
      </c>
      <c r="D15" s="11"/>
      <c r="E15" s="11"/>
      <c r="F15" s="11" t="s">
        <v>7</v>
      </c>
      <c r="G15" s="11"/>
      <c r="H15" s="11"/>
      <c r="I15" s="11" t="s">
        <v>8</v>
      </c>
      <c r="J15" s="11"/>
      <c r="K15" s="11"/>
      <c r="L15" s="11" t="s">
        <v>9</v>
      </c>
      <c r="M15" s="11"/>
      <c r="N15" s="12"/>
      <c r="O15" s="23"/>
      <c r="P15" s="14" t="s">
        <v>5</v>
      </c>
      <c r="Q15" s="15" t="s">
        <v>6</v>
      </c>
      <c r="R15" s="15" t="s">
        <v>7</v>
      </c>
      <c r="S15" s="15" t="s">
        <v>8</v>
      </c>
      <c r="T15" s="16" t="s">
        <v>9</v>
      </c>
      <c r="U15" s="43"/>
      <c r="V15" s="14" t="s">
        <v>5</v>
      </c>
      <c r="W15" s="15" t="s">
        <v>10</v>
      </c>
      <c r="X15" s="16" t="s">
        <v>11</v>
      </c>
      <c r="Y15" s="43"/>
      <c r="Z15" s="14" t="s">
        <v>5</v>
      </c>
      <c r="AA15" s="15" t="s">
        <v>6</v>
      </c>
      <c r="AB15" s="15" t="s">
        <v>7</v>
      </c>
      <c r="AC15" s="15" t="s">
        <v>8</v>
      </c>
      <c r="AD15" s="16" t="s">
        <v>9</v>
      </c>
      <c r="AE15" s="23"/>
      <c r="AF15" s="14" t="s">
        <v>5</v>
      </c>
      <c r="AG15" s="15" t="s">
        <v>6</v>
      </c>
      <c r="AH15" s="15" t="s">
        <v>7</v>
      </c>
      <c r="AI15" s="15" t="s">
        <v>8</v>
      </c>
      <c r="AJ15" s="16" t="s">
        <v>9</v>
      </c>
      <c r="AK15" s="43"/>
      <c r="AL15" s="14" t="s">
        <v>5</v>
      </c>
      <c r="AM15" s="15" t="s">
        <v>6</v>
      </c>
      <c r="AN15" s="15" t="s">
        <v>7</v>
      </c>
      <c r="AO15" s="15" t="s">
        <v>8</v>
      </c>
      <c r="AP15" s="16" t="s">
        <v>9</v>
      </c>
      <c r="AQ15" s="43"/>
      <c r="AR15" s="47" t="s">
        <v>5</v>
      </c>
      <c r="AS15" s="48" t="s">
        <v>6</v>
      </c>
      <c r="AT15" s="48" t="s">
        <v>7</v>
      </c>
      <c r="AU15" s="48" t="s">
        <v>8</v>
      </c>
      <c r="AV15" s="49" t="s">
        <v>9</v>
      </c>
      <c r="AW15" s="43"/>
      <c r="AX15" s="50"/>
    </row>
    <row r="16" spans="1:50" x14ac:dyDescent="0.2">
      <c r="A16" s="23"/>
      <c r="B16" s="10" t="s">
        <v>12</v>
      </c>
      <c r="C16" s="17">
        <v>22.38</v>
      </c>
      <c r="D16" s="17">
        <v>21.38</v>
      </c>
      <c r="E16" s="17">
        <v>21.54</v>
      </c>
      <c r="F16" s="17">
        <v>24.74</v>
      </c>
      <c r="G16" s="17">
        <v>24.65</v>
      </c>
      <c r="H16" s="17">
        <v>24.79</v>
      </c>
      <c r="I16" s="17">
        <v>22.31</v>
      </c>
      <c r="J16" s="17">
        <v>21.07</v>
      </c>
      <c r="K16" s="17">
        <v>22.61</v>
      </c>
      <c r="L16" s="17">
        <v>23.46</v>
      </c>
      <c r="M16" s="17">
        <v>20.62</v>
      </c>
      <c r="N16" s="18">
        <v>21.39</v>
      </c>
      <c r="O16" s="23"/>
      <c r="P16" s="14" t="s">
        <v>12</v>
      </c>
      <c r="Q16" s="19">
        <f>AVERAGE(C16:E16)</f>
        <v>21.766666666666666</v>
      </c>
      <c r="R16" s="19">
        <f>AVERAGE(F16:H16)</f>
        <v>24.72666666666667</v>
      </c>
      <c r="S16" s="19">
        <f>AVERAGE(I16:K16)</f>
        <v>21.996666666666666</v>
      </c>
      <c r="T16" s="20">
        <f>AVERAGE(L16:N16)</f>
        <v>21.823333333333334</v>
      </c>
      <c r="U16" s="36"/>
      <c r="V16" s="14" t="s">
        <v>12</v>
      </c>
      <c r="W16" s="21">
        <f>AVERAGE(Q16:T16)</f>
        <v>22.578333333333337</v>
      </c>
      <c r="X16" s="22">
        <f>STDEV(Q16:T16)</f>
        <v>1.4355602855099254</v>
      </c>
      <c r="Y16" s="36"/>
      <c r="Z16" s="14" t="s">
        <v>12</v>
      </c>
      <c r="AA16" s="19">
        <f>$W$17-Q16</f>
        <v>0.34333333333333371</v>
      </c>
      <c r="AB16" s="19">
        <f t="shared" ref="AB16:AD24" si="10">$W$17-R16</f>
        <v>-2.6166666666666707</v>
      </c>
      <c r="AC16" s="19">
        <f t="shared" si="10"/>
        <v>0.11333333333333329</v>
      </c>
      <c r="AD16" s="20">
        <f t="shared" si="10"/>
        <v>0.28666666666666529</v>
      </c>
      <c r="AE16" s="23"/>
      <c r="AF16" s="14" t="s">
        <v>12</v>
      </c>
      <c r="AG16" s="19">
        <f>2^AA16</f>
        <v>1.2686844938249311</v>
      </c>
      <c r="AH16" s="19">
        <f t="shared" ref="AH16:AJ24" si="11">2^AB16</f>
        <v>0.16304400872069508</v>
      </c>
      <c r="AI16" s="19">
        <f t="shared" si="11"/>
        <v>1.0817246660801048</v>
      </c>
      <c r="AJ16" s="20">
        <f t="shared" si="11"/>
        <v>1.2198186397602029</v>
      </c>
      <c r="AK16" s="36"/>
      <c r="AL16" s="14" t="s">
        <v>12</v>
      </c>
      <c r="AM16" s="19">
        <f>AG16/AG4</f>
        <v>1.8671441764171779</v>
      </c>
      <c r="AN16" s="19">
        <f t="shared" ref="AN16:AP24" si="12">AH16/AH4</f>
        <v>0.53867984795788348</v>
      </c>
      <c r="AO16" s="19">
        <f t="shared" si="12"/>
        <v>0.88730376792235366</v>
      </c>
      <c r="AP16" s="20">
        <f t="shared" si="12"/>
        <v>1.0075373584071095</v>
      </c>
      <c r="AQ16" s="36"/>
      <c r="AR16" s="14" t="s">
        <v>12</v>
      </c>
      <c r="AS16" s="19">
        <f>LOG(AM16,2)</f>
        <v>0.90083333333333659</v>
      </c>
      <c r="AT16" s="19">
        <f t="shared" ref="AT16:AV24" si="13">LOG(AN16,2)</f>
        <v>-0.89250000000000385</v>
      </c>
      <c r="AU16" s="19">
        <f t="shared" si="13"/>
        <v>-0.17249999999999754</v>
      </c>
      <c r="AV16" s="20">
        <f t="shared" si="13"/>
        <v>1.0833333333334328E-2</v>
      </c>
      <c r="AW16" s="36"/>
      <c r="AX16" s="50"/>
    </row>
    <row r="17" spans="1:50" x14ac:dyDescent="0.2">
      <c r="A17" s="23"/>
      <c r="B17" s="10" t="s">
        <v>13</v>
      </c>
      <c r="C17" s="17">
        <v>24.26</v>
      </c>
      <c r="D17" s="17">
        <v>21.15</v>
      </c>
      <c r="E17" s="17">
        <v>20.96</v>
      </c>
      <c r="F17" s="17">
        <v>23.3</v>
      </c>
      <c r="G17" s="17">
        <v>21.64</v>
      </c>
      <c r="H17" s="17">
        <v>21.97</v>
      </c>
      <c r="I17" s="17">
        <v>22.01</v>
      </c>
      <c r="J17" s="17">
        <v>20.96</v>
      </c>
      <c r="K17" s="17">
        <v>21.66</v>
      </c>
      <c r="L17" s="17">
        <v>23.67</v>
      </c>
      <c r="M17" s="17">
        <v>20.96</v>
      </c>
      <c r="N17" s="18">
        <v>22.78</v>
      </c>
      <c r="O17" s="23"/>
      <c r="P17" s="14" t="s">
        <v>13</v>
      </c>
      <c r="Q17" s="19">
        <f t="shared" ref="Q17:Q24" si="14">AVERAGE(C17:E17)</f>
        <v>22.123333333333335</v>
      </c>
      <c r="R17" s="19">
        <f t="shared" ref="R17:R24" si="15">AVERAGE(F17:H17)</f>
        <v>22.303333333333331</v>
      </c>
      <c r="S17" s="19">
        <f t="shared" ref="S17:S24" si="16">AVERAGE(I17:K17)</f>
        <v>21.543333333333333</v>
      </c>
      <c r="T17" s="20">
        <f t="shared" ref="T17:T24" si="17">AVERAGE(L17:N17)</f>
        <v>22.47</v>
      </c>
      <c r="U17" s="36"/>
      <c r="V17" s="14" t="s">
        <v>13</v>
      </c>
      <c r="W17" s="21">
        <f>AVERAGE(Q17:T17)</f>
        <v>22.11</v>
      </c>
      <c r="X17" s="22">
        <f t="shared" ref="X17:X24" si="18">STDEV(Q17:T17)</f>
        <v>0.40342974054419328</v>
      </c>
      <c r="Y17" s="36"/>
      <c r="Z17" s="14" t="s">
        <v>13</v>
      </c>
      <c r="AA17" s="19">
        <f t="shared" ref="AA17:AA24" si="19">$W$17-Q17</f>
        <v>-1.3333333333335418E-2</v>
      </c>
      <c r="AB17" s="19">
        <f t="shared" si="10"/>
        <v>-0.19333333333333158</v>
      </c>
      <c r="AC17" s="19">
        <f t="shared" si="10"/>
        <v>0.56666666666666643</v>
      </c>
      <c r="AD17" s="20">
        <f t="shared" si="10"/>
        <v>-0.35999999999999943</v>
      </c>
      <c r="AE17" s="23"/>
      <c r="AF17" s="14" t="s">
        <v>13</v>
      </c>
      <c r="AG17" s="19">
        <f t="shared" ref="AG17:AG24" si="20">2^AA17</f>
        <v>0.99080061326522795</v>
      </c>
      <c r="AH17" s="19">
        <f t="shared" si="11"/>
        <v>0.87458267005583734</v>
      </c>
      <c r="AI17" s="19">
        <f t="shared" si="11"/>
        <v>1.4810975522865639</v>
      </c>
      <c r="AJ17" s="20">
        <f t="shared" si="11"/>
        <v>0.77916457966050023</v>
      </c>
      <c r="AK17" s="36"/>
      <c r="AL17" s="14" t="s">
        <v>13</v>
      </c>
      <c r="AM17" s="19">
        <f t="shared" ref="AM17:AM24" si="21">AG17/AG5</f>
        <v>1.0898780125861611</v>
      </c>
      <c r="AN17" s="19">
        <f t="shared" si="12"/>
        <v>1.0503231989077224</v>
      </c>
      <c r="AO17" s="19">
        <f t="shared" si="12"/>
        <v>1.1708043410321407</v>
      </c>
      <c r="AP17" s="20">
        <f t="shared" si="12"/>
        <v>0.74613055768702019</v>
      </c>
      <c r="AQ17" s="36"/>
      <c r="AR17" s="14" t="s">
        <v>13</v>
      </c>
      <c r="AS17" s="19">
        <f t="shared" ref="AS17:AS24" si="22">LOG(AM17,2)</f>
        <v>0.12416666666666748</v>
      </c>
      <c r="AT17" s="19">
        <f t="shared" si="13"/>
        <v>7.0833333333336315E-2</v>
      </c>
      <c r="AU17" s="19">
        <f t="shared" si="13"/>
        <v>0.22750000000000098</v>
      </c>
      <c r="AV17" s="20">
        <f t="shared" si="13"/>
        <v>-0.42249999999999927</v>
      </c>
      <c r="AW17" s="36"/>
      <c r="AX17" s="50"/>
    </row>
    <row r="18" spans="1:50" x14ac:dyDescent="0.2">
      <c r="A18" s="23"/>
      <c r="B18" s="10">
        <v>100</v>
      </c>
      <c r="C18" s="17">
        <v>24.26</v>
      </c>
      <c r="D18" s="17">
        <v>21.45</v>
      </c>
      <c r="E18" s="17">
        <v>21.58</v>
      </c>
      <c r="F18" s="17">
        <v>23.34</v>
      </c>
      <c r="G18" s="17">
        <v>21.16</v>
      </c>
      <c r="H18" s="17">
        <v>21.51</v>
      </c>
      <c r="I18" s="17">
        <v>23.58</v>
      </c>
      <c r="J18" s="17">
        <v>21.76</v>
      </c>
      <c r="K18" s="17">
        <v>23.47</v>
      </c>
      <c r="L18" s="17">
        <v>23.03</v>
      </c>
      <c r="M18" s="17">
        <v>21.58</v>
      </c>
      <c r="N18" s="18">
        <v>22.13</v>
      </c>
      <c r="O18" s="23"/>
      <c r="P18" s="14">
        <v>100</v>
      </c>
      <c r="Q18" s="19">
        <f t="shared" si="14"/>
        <v>22.429999999999996</v>
      </c>
      <c r="R18" s="19">
        <f t="shared" si="15"/>
        <v>22.003333333333334</v>
      </c>
      <c r="S18" s="19">
        <f t="shared" si="16"/>
        <v>22.936666666666667</v>
      </c>
      <c r="T18" s="20">
        <f t="shared" si="17"/>
        <v>22.246666666666666</v>
      </c>
      <c r="U18" s="36"/>
      <c r="V18" s="14">
        <v>100</v>
      </c>
      <c r="W18" s="21">
        <f t="shared" ref="W18:W24" si="23">AVERAGE(Q18:T18)</f>
        <v>22.404166666666669</v>
      </c>
      <c r="X18" s="22">
        <f t="shared" si="18"/>
        <v>0.39568388991812753</v>
      </c>
      <c r="Y18" s="36"/>
      <c r="Z18" s="14">
        <v>100</v>
      </c>
      <c r="AA18" s="19">
        <f t="shared" si="19"/>
        <v>-0.31999999999999673</v>
      </c>
      <c r="AB18" s="19">
        <f t="shared" si="10"/>
        <v>0.10666666666666558</v>
      </c>
      <c r="AC18" s="19">
        <f t="shared" si="10"/>
        <v>-0.82666666666666799</v>
      </c>
      <c r="AD18" s="20">
        <f t="shared" si="10"/>
        <v>-0.13666666666666671</v>
      </c>
      <c r="AE18" s="23"/>
      <c r="AF18" s="14">
        <v>100</v>
      </c>
      <c r="AG18" s="19">
        <f t="shared" si="20"/>
        <v>0.801069877589624</v>
      </c>
      <c r="AH18" s="19">
        <f t="shared" si="11"/>
        <v>1.0767375682475222</v>
      </c>
      <c r="AI18" s="19">
        <f t="shared" si="11"/>
        <v>0.56383046352290167</v>
      </c>
      <c r="AJ18" s="20">
        <f t="shared" si="11"/>
        <v>0.90961839399828137</v>
      </c>
      <c r="AK18" s="36"/>
      <c r="AL18" s="14">
        <v>100</v>
      </c>
      <c r="AM18" s="19">
        <f t="shared" si="21"/>
        <v>0.79599613638731637</v>
      </c>
      <c r="AN18" s="19">
        <f t="shared" si="12"/>
        <v>0.95760328069857481</v>
      </c>
      <c r="AO18" s="19">
        <f t="shared" si="12"/>
        <v>0.61735261869853664</v>
      </c>
      <c r="AP18" s="20">
        <f t="shared" si="12"/>
        <v>0.77422958017818611</v>
      </c>
      <c r="AQ18" s="36"/>
      <c r="AR18" s="14">
        <v>100</v>
      </c>
      <c r="AS18" s="19">
        <f t="shared" si="22"/>
        <v>-0.32916666666666206</v>
      </c>
      <c r="AT18" s="19">
        <f t="shared" si="13"/>
        <v>-6.2499999999998251E-2</v>
      </c>
      <c r="AU18" s="19">
        <f t="shared" si="13"/>
        <v>-0.69583333333333286</v>
      </c>
      <c r="AV18" s="20">
        <f t="shared" si="13"/>
        <v>-0.36916666666666492</v>
      </c>
      <c r="AW18" s="36"/>
      <c r="AX18" s="50"/>
    </row>
    <row r="19" spans="1:50" x14ac:dyDescent="0.2">
      <c r="A19" s="23"/>
      <c r="B19" s="10">
        <v>400</v>
      </c>
      <c r="C19" s="17">
        <v>22.62</v>
      </c>
      <c r="D19" s="17">
        <v>22.17</v>
      </c>
      <c r="E19" s="17">
        <v>21.72</v>
      </c>
      <c r="F19" s="17">
        <v>24.35</v>
      </c>
      <c r="G19" s="17">
        <v>22.37</v>
      </c>
      <c r="H19" s="17">
        <v>22.91</v>
      </c>
      <c r="I19" s="17">
        <v>22.84</v>
      </c>
      <c r="J19" s="17">
        <v>20.88</v>
      </c>
      <c r="K19" s="17">
        <v>22.05</v>
      </c>
      <c r="L19" s="17">
        <v>23.57</v>
      </c>
      <c r="M19" s="17">
        <v>20.83</v>
      </c>
      <c r="N19" s="18">
        <v>23.8</v>
      </c>
      <c r="O19" s="23"/>
      <c r="P19" s="14">
        <v>400</v>
      </c>
      <c r="Q19" s="19">
        <f t="shared" si="14"/>
        <v>22.17</v>
      </c>
      <c r="R19" s="19">
        <f t="shared" si="15"/>
        <v>23.209999999999997</v>
      </c>
      <c r="S19" s="19">
        <f t="shared" si="16"/>
        <v>21.923333333333332</v>
      </c>
      <c r="T19" s="20">
        <f t="shared" si="17"/>
        <v>22.733333333333334</v>
      </c>
      <c r="U19" s="36"/>
      <c r="V19" s="14">
        <v>400</v>
      </c>
      <c r="W19" s="21">
        <f t="shared" si="23"/>
        <v>22.509166666666665</v>
      </c>
      <c r="X19" s="22">
        <f t="shared" si="18"/>
        <v>0.57725002606547504</v>
      </c>
      <c r="Y19" s="36"/>
      <c r="Z19" s="14">
        <v>400</v>
      </c>
      <c r="AA19" s="19">
        <f t="shared" si="19"/>
        <v>-6.0000000000002274E-2</v>
      </c>
      <c r="AB19" s="19">
        <f t="shared" si="10"/>
        <v>-1.0999999999999979</v>
      </c>
      <c r="AC19" s="19">
        <f t="shared" si="10"/>
        <v>0.18666666666666742</v>
      </c>
      <c r="AD19" s="20">
        <f t="shared" si="10"/>
        <v>-0.62333333333333485</v>
      </c>
      <c r="AE19" s="23"/>
      <c r="AF19" s="14">
        <v>400</v>
      </c>
      <c r="AG19" s="19">
        <f t="shared" si="20"/>
        <v>0.9592641193252629</v>
      </c>
      <c r="AH19" s="19">
        <f t="shared" si="11"/>
        <v>0.46651649576840443</v>
      </c>
      <c r="AI19" s="19">
        <f t="shared" si="11"/>
        <v>1.1381310345878231</v>
      </c>
      <c r="AJ19" s="20">
        <f t="shared" si="11"/>
        <v>0.64916929408078816</v>
      </c>
      <c r="AK19" s="36"/>
      <c r="AL19" s="14">
        <v>400</v>
      </c>
      <c r="AM19" s="19">
        <f t="shared" si="21"/>
        <v>1.217706685530231</v>
      </c>
      <c r="AN19" s="19">
        <f t="shared" si="12"/>
        <v>0.38711479008909355</v>
      </c>
      <c r="AO19" s="19">
        <f t="shared" si="12"/>
        <v>0.85312753526134422</v>
      </c>
      <c r="AP19" s="20">
        <f t="shared" si="12"/>
        <v>0.56415623884820232</v>
      </c>
      <c r="AQ19" s="36"/>
      <c r="AR19" s="14">
        <v>400</v>
      </c>
      <c r="AS19" s="19">
        <f t="shared" si="22"/>
        <v>0.28416666666666757</v>
      </c>
      <c r="AT19" s="19">
        <f t="shared" si="13"/>
        <v>-1.3691666666666631</v>
      </c>
      <c r="AU19" s="19">
        <f t="shared" si="13"/>
        <v>-0.22916666666666424</v>
      </c>
      <c r="AV19" s="20">
        <f t="shared" si="13"/>
        <v>-0.82583333333333164</v>
      </c>
      <c r="AW19" s="36"/>
      <c r="AX19" s="50"/>
    </row>
    <row r="20" spans="1:50" x14ac:dyDescent="0.2">
      <c r="A20" s="23"/>
      <c r="B20" s="10">
        <v>2000</v>
      </c>
      <c r="C20" s="17">
        <v>23.69</v>
      </c>
      <c r="D20" s="17">
        <v>21.44</v>
      </c>
      <c r="E20" s="17">
        <v>22.81</v>
      </c>
      <c r="F20" s="17">
        <v>22.34</v>
      </c>
      <c r="G20" s="17">
        <v>21.95</v>
      </c>
      <c r="H20" s="17">
        <v>22.71</v>
      </c>
      <c r="I20" s="17">
        <v>23.02</v>
      </c>
      <c r="J20" s="17">
        <v>21.53</v>
      </c>
      <c r="K20" s="17">
        <v>22.98</v>
      </c>
      <c r="L20" s="17">
        <v>22.91</v>
      </c>
      <c r="M20" s="17">
        <v>21.45</v>
      </c>
      <c r="N20" s="18">
        <v>23.92</v>
      </c>
      <c r="O20" s="23"/>
      <c r="P20" s="14">
        <v>2000</v>
      </c>
      <c r="Q20" s="19">
        <f t="shared" si="14"/>
        <v>22.646666666666665</v>
      </c>
      <c r="R20" s="19">
        <f t="shared" si="15"/>
        <v>22.333333333333332</v>
      </c>
      <c r="S20" s="19">
        <f t="shared" si="16"/>
        <v>22.51</v>
      </c>
      <c r="T20" s="20">
        <f t="shared" si="17"/>
        <v>22.76</v>
      </c>
      <c r="U20" s="36"/>
      <c r="V20" s="14">
        <v>2000</v>
      </c>
      <c r="W20" s="21">
        <f t="shared" si="23"/>
        <v>22.5625</v>
      </c>
      <c r="X20" s="22">
        <f t="shared" si="18"/>
        <v>0.18381502376836117</v>
      </c>
      <c r="Y20" s="36"/>
      <c r="Z20" s="14">
        <v>2000</v>
      </c>
      <c r="AA20" s="19">
        <f t="shared" si="19"/>
        <v>-0.53666666666666529</v>
      </c>
      <c r="AB20" s="19">
        <f t="shared" si="10"/>
        <v>-0.22333333333333272</v>
      </c>
      <c r="AC20" s="19">
        <f t="shared" si="10"/>
        <v>-0.40000000000000213</v>
      </c>
      <c r="AD20" s="20">
        <f t="shared" si="10"/>
        <v>-0.65000000000000213</v>
      </c>
      <c r="AE20" s="23"/>
      <c r="AF20" s="14">
        <v>2000</v>
      </c>
      <c r="AG20" s="19">
        <f t="shared" si="20"/>
        <v>0.68936183449288946</v>
      </c>
      <c r="AH20" s="19">
        <f t="shared" si="11"/>
        <v>0.85658401897045666</v>
      </c>
      <c r="AI20" s="19">
        <f t="shared" si="11"/>
        <v>0.75785828325519788</v>
      </c>
      <c r="AJ20" s="20">
        <f t="shared" si="11"/>
        <v>0.63728031365963012</v>
      </c>
      <c r="AK20" s="36"/>
      <c r="AL20" s="14">
        <v>2000</v>
      </c>
      <c r="AM20" s="19">
        <f t="shared" si="21"/>
        <v>0.62021199501960478</v>
      </c>
      <c r="AN20" s="19">
        <f t="shared" si="12"/>
        <v>1.0600752410178007</v>
      </c>
      <c r="AO20" s="19">
        <f t="shared" si="12"/>
        <v>0.97998619635737938</v>
      </c>
      <c r="AP20" s="20">
        <f t="shared" si="12"/>
        <v>0.74613055768702008</v>
      </c>
      <c r="AQ20" s="36"/>
      <c r="AR20" s="14">
        <v>2000</v>
      </c>
      <c r="AS20" s="19">
        <f t="shared" si="22"/>
        <v>-0.68916666666666315</v>
      </c>
      <c r="AT20" s="19">
        <f t="shared" si="13"/>
        <v>8.4166666666670067E-2</v>
      </c>
      <c r="AU20" s="19">
        <f t="shared" si="13"/>
        <v>-2.9166666666666747E-2</v>
      </c>
      <c r="AV20" s="20">
        <f t="shared" si="13"/>
        <v>-0.42249999999999949</v>
      </c>
      <c r="AW20" s="36"/>
      <c r="AX20" s="50"/>
    </row>
    <row r="21" spans="1:50" x14ac:dyDescent="0.2">
      <c r="A21" s="23"/>
      <c r="B21" s="10" t="s">
        <v>14</v>
      </c>
      <c r="C21" s="17">
        <v>21.38</v>
      </c>
      <c r="D21" s="17">
        <v>22.13</v>
      </c>
      <c r="E21" s="17">
        <v>21.86</v>
      </c>
      <c r="F21" s="17">
        <v>22.38</v>
      </c>
      <c r="G21" s="17">
        <v>21.67</v>
      </c>
      <c r="H21" s="17">
        <v>21.65</v>
      </c>
      <c r="I21" s="17">
        <v>22.16</v>
      </c>
      <c r="J21" s="17">
        <v>21.08</v>
      </c>
      <c r="K21" s="17">
        <v>21.76</v>
      </c>
      <c r="L21" s="17">
        <v>22.73</v>
      </c>
      <c r="M21" s="17">
        <v>21.53</v>
      </c>
      <c r="N21" s="18">
        <v>22.05</v>
      </c>
      <c r="O21" s="23"/>
      <c r="P21" s="14" t="s">
        <v>14</v>
      </c>
      <c r="Q21" s="19">
        <f t="shared" si="14"/>
        <v>21.790000000000003</v>
      </c>
      <c r="R21" s="19">
        <f t="shared" si="15"/>
        <v>21.899999999999995</v>
      </c>
      <c r="S21" s="19">
        <f t="shared" si="16"/>
        <v>21.666666666666668</v>
      </c>
      <c r="T21" s="20">
        <f t="shared" si="17"/>
        <v>22.103333333333335</v>
      </c>
      <c r="U21" s="36"/>
      <c r="V21" s="14" t="s">
        <v>14</v>
      </c>
      <c r="W21" s="21">
        <f t="shared" si="23"/>
        <v>21.865000000000002</v>
      </c>
      <c r="X21" s="22">
        <f t="shared" si="18"/>
        <v>0.18528256698791049</v>
      </c>
      <c r="Z21" s="14" t="s">
        <v>14</v>
      </c>
      <c r="AA21" s="19">
        <f t="shared" si="19"/>
        <v>0.31999999999999673</v>
      </c>
      <c r="AB21" s="19">
        <f t="shared" si="10"/>
        <v>0.21000000000000441</v>
      </c>
      <c r="AC21" s="19">
        <f t="shared" si="10"/>
        <v>0.44333333333333158</v>
      </c>
      <c r="AD21" s="20">
        <f t="shared" si="10"/>
        <v>6.6666666666641561E-3</v>
      </c>
      <c r="AE21" s="23"/>
      <c r="AF21" s="14" t="s">
        <v>14</v>
      </c>
      <c r="AG21" s="19">
        <f t="shared" si="20"/>
        <v>1.248330548901609</v>
      </c>
      <c r="AH21" s="19">
        <f t="shared" si="11"/>
        <v>1.1566881839052909</v>
      </c>
      <c r="AI21" s="19">
        <f t="shared" si="11"/>
        <v>1.3597423728128488</v>
      </c>
      <c r="AJ21" s="20">
        <f t="shared" si="11"/>
        <v>1.004631674402052</v>
      </c>
      <c r="AK21" s="36"/>
      <c r="AL21" s="14" t="s">
        <v>14</v>
      </c>
      <c r="AM21" s="19">
        <f t="shared" si="21"/>
        <v>1.5061164631864941</v>
      </c>
      <c r="AN21" s="19">
        <f t="shared" si="12"/>
        <v>1.3387005952878055</v>
      </c>
      <c r="AO21" s="19">
        <f t="shared" si="12"/>
        <v>1.614215656732308</v>
      </c>
      <c r="AP21" s="20">
        <f t="shared" si="12"/>
        <v>1.240423990039208</v>
      </c>
      <c r="AQ21" s="36"/>
      <c r="AR21" s="14" t="s">
        <v>14</v>
      </c>
      <c r="AS21" s="19">
        <f t="shared" si="22"/>
        <v>0.59083333333333032</v>
      </c>
      <c r="AT21" s="19">
        <f t="shared" si="13"/>
        <v>0.42083333333334139</v>
      </c>
      <c r="AU21" s="19">
        <f t="shared" si="13"/>
        <v>0.69083333333333374</v>
      </c>
      <c r="AV21" s="20">
        <f t="shared" si="13"/>
        <v>0.31083333333333502</v>
      </c>
      <c r="AW21" s="36"/>
      <c r="AX21" s="50"/>
    </row>
    <row r="22" spans="1:50" x14ac:dyDescent="0.2">
      <c r="A22" s="23"/>
      <c r="B22" s="10" t="s">
        <v>15</v>
      </c>
      <c r="C22" s="17">
        <v>21.59</v>
      </c>
      <c r="D22" s="17">
        <v>21.87</v>
      </c>
      <c r="E22" s="17">
        <v>22.49</v>
      </c>
      <c r="F22" s="17">
        <v>22.53</v>
      </c>
      <c r="G22" s="17">
        <v>21.72</v>
      </c>
      <c r="H22" s="17">
        <v>21.92</v>
      </c>
      <c r="I22" s="17">
        <v>22.4</v>
      </c>
      <c r="J22" s="17">
        <v>21.73</v>
      </c>
      <c r="K22" s="17">
        <v>22.47</v>
      </c>
      <c r="L22" s="17">
        <v>21.95</v>
      </c>
      <c r="M22" s="17">
        <v>21.49</v>
      </c>
      <c r="N22" s="18">
        <v>23.23</v>
      </c>
      <c r="O22" s="23"/>
      <c r="P22" s="14" t="s">
        <v>15</v>
      </c>
      <c r="Q22" s="19">
        <f t="shared" si="14"/>
        <v>21.983333333333334</v>
      </c>
      <c r="R22" s="19">
        <f t="shared" si="15"/>
        <v>22.056666666666668</v>
      </c>
      <c r="S22" s="19">
        <f t="shared" si="16"/>
        <v>22.2</v>
      </c>
      <c r="T22" s="20">
        <f t="shared" si="17"/>
        <v>22.223333333333333</v>
      </c>
      <c r="U22" s="36"/>
      <c r="V22" s="14" t="s">
        <v>15</v>
      </c>
      <c r="W22" s="21">
        <f t="shared" si="23"/>
        <v>22.115833333333335</v>
      </c>
      <c r="X22" s="22">
        <f t="shared" si="18"/>
        <v>0.11503220161071059</v>
      </c>
      <c r="Z22" s="14" t="s">
        <v>15</v>
      </c>
      <c r="AA22" s="19">
        <f t="shared" si="19"/>
        <v>0.12666666666666515</v>
      </c>
      <c r="AB22" s="19">
        <f t="shared" si="10"/>
        <v>5.3333333333331012E-2</v>
      </c>
      <c r="AC22" s="19">
        <f t="shared" si="10"/>
        <v>-8.9999999999999858E-2</v>
      </c>
      <c r="AD22" s="20">
        <f t="shared" si="10"/>
        <v>-0.11333333333333329</v>
      </c>
      <c r="AE22" s="23"/>
      <c r="AF22" s="14" t="s">
        <v>15</v>
      </c>
      <c r="AG22" s="19">
        <f t="shared" si="20"/>
        <v>1.0917682645706384</v>
      </c>
      <c r="AH22" s="19">
        <f t="shared" si="11"/>
        <v>1.0376596591597458</v>
      </c>
      <c r="AI22" s="19">
        <f t="shared" si="11"/>
        <v>0.93952274921401191</v>
      </c>
      <c r="AJ22" s="20">
        <f t="shared" si="11"/>
        <v>0.92444966021136032</v>
      </c>
      <c r="AK22" s="36"/>
      <c r="AL22" s="14" t="s">
        <v>15</v>
      </c>
      <c r="AM22" s="19">
        <f t="shared" si="21"/>
        <v>1.3795202810541571</v>
      </c>
      <c r="AN22" s="19">
        <f t="shared" si="12"/>
        <v>0.97097092434235088</v>
      </c>
      <c r="AO22" s="19">
        <f t="shared" si="12"/>
        <v>0.78322569456504965</v>
      </c>
      <c r="AP22" s="20">
        <f t="shared" si="12"/>
        <v>1.2290128500397495</v>
      </c>
      <c r="AQ22" s="36"/>
      <c r="AR22" s="14" t="s">
        <v>15</v>
      </c>
      <c r="AS22" s="19">
        <f t="shared" si="22"/>
        <v>0.46416666666666739</v>
      </c>
      <c r="AT22" s="19">
        <f t="shared" si="13"/>
        <v>-4.2500000000000156E-2</v>
      </c>
      <c r="AU22" s="19">
        <f t="shared" si="13"/>
        <v>-0.35249999999999715</v>
      </c>
      <c r="AV22" s="20">
        <f t="shared" si="13"/>
        <v>0.2975000000000011</v>
      </c>
      <c r="AW22" s="36"/>
      <c r="AX22" s="50"/>
    </row>
    <row r="23" spans="1:50" x14ac:dyDescent="0.2">
      <c r="A23" s="23"/>
      <c r="B23" s="10" t="s">
        <v>16</v>
      </c>
      <c r="C23" s="17">
        <v>22.22</v>
      </c>
      <c r="D23" s="17">
        <v>22.82</v>
      </c>
      <c r="E23" s="17">
        <v>21.83</v>
      </c>
      <c r="F23" s="17">
        <v>23.31</v>
      </c>
      <c r="G23" s="17">
        <v>21.17</v>
      </c>
      <c r="H23" s="17">
        <v>22.35</v>
      </c>
      <c r="I23" s="17">
        <v>21.78</v>
      </c>
      <c r="J23" s="17">
        <v>21.57</v>
      </c>
      <c r="K23" s="17">
        <v>21.84</v>
      </c>
      <c r="L23" s="17">
        <v>22.81</v>
      </c>
      <c r="M23" s="17">
        <v>20.82</v>
      </c>
      <c r="N23" s="18">
        <v>22.05</v>
      </c>
      <c r="O23" s="23"/>
      <c r="P23" s="14" t="s">
        <v>16</v>
      </c>
      <c r="Q23" s="19">
        <f t="shared" si="14"/>
        <v>22.290000000000003</v>
      </c>
      <c r="R23" s="19">
        <f t="shared" si="15"/>
        <v>22.276666666666671</v>
      </c>
      <c r="S23" s="19">
        <f t="shared" si="16"/>
        <v>21.73</v>
      </c>
      <c r="T23" s="20">
        <f t="shared" si="17"/>
        <v>21.893333333333331</v>
      </c>
      <c r="U23" s="36"/>
      <c r="V23" s="14" t="s">
        <v>16</v>
      </c>
      <c r="W23" s="21">
        <f t="shared" si="23"/>
        <v>22.047500000000003</v>
      </c>
      <c r="X23" s="22">
        <f t="shared" si="18"/>
        <v>0.28041470611829306</v>
      </c>
      <c r="Z23" s="14" t="s">
        <v>16</v>
      </c>
      <c r="AA23" s="19">
        <f t="shared" si="19"/>
        <v>-0.18000000000000327</v>
      </c>
      <c r="AB23" s="19">
        <f t="shared" si="10"/>
        <v>-0.1666666666666714</v>
      </c>
      <c r="AC23" s="19">
        <f t="shared" si="10"/>
        <v>0.37999999999999901</v>
      </c>
      <c r="AD23" s="20">
        <f t="shared" si="10"/>
        <v>0.21666666666666856</v>
      </c>
      <c r="AE23" s="23"/>
      <c r="AF23" s="14" t="s">
        <v>16</v>
      </c>
      <c r="AG23" s="19">
        <f t="shared" si="20"/>
        <v>0.88270299629065285</v>
      </c>
      <c r="AH23" s="19">
        <f t="shared" si="11"/>
        <v>0.8908987181403365</v>
      </c>
      <c r="AI23" s="19">
        <f t="shared" si="11"/>
        <v>1.3013418554419327</v>
      </c>
      <c r="AJ23" s="20">
        <f t="shared" si="11"/>
        <v>1.1620455869578412</v>
      </c>
      <c r="AK23" s="36"/>
      <c r="AL23" s="14" t="s">
        <v>16</v>
      </c>
      <c r="AM23" s="19">
        <f t="shared" si="21"/>
        <v>0.98452517333741341</v>
      </c>
      <c r="AN23" s="19">
        <f t="shared" si="12"/>
        <v>1.0649851643758708</v>
      </c>
      <c r="AO23" s="19">
        <f t="shared" si="12"/>
        <v>1.686657059509894</v>
      </c>
      <c r="AP23" s="20">
        <f t="shared" si="12"/>
        <v>1.0145453349375253</v>
      </c>
      <c r="AQ23" s="36"/>
      <c r="AR23" s="14" t="s">
        <v>16</v>
      </c>
      <c r="AS23" s="19">
        <f t="shared" si="22"/>
        <v>-2.2500000000000794E-2</v>
      </c>
      <c r="AT23" s="19">
        <f t="shared" si="13"/>
        <v>9.0833333333332586E-2</v>
      </c>
      <c r="AU23" s="19">
        <f t="shared" si="13"/>
        <v>0.75416666666666643</v>
      </c>
      <c r="AV23" s="20">
        <f t="shared" si="13"/>
        <v>2.0833333333335691E-2</v>
      </c>
      <c r="AW23" s="36"/>
      <c r="AX23" s="50"/>
    </row>
    <row r="24" spans="1:50" ht="17" thickBot="1" x14ac:dyDescent="0.25">
      <c r="A24" s="23"/>
      <c r="B24" s="24" t="s">
        <v>17</v>
      </c>
      <c r="C24" s="25">
        <v>22.41</v>
      </c>
      <c r="D24" s="25">
        <v>21.9</v>
      </c>
      <c r="E24" s="25">
        <v>21.93</v>
      </c>
      <c r="F24" s="25">
        <v>23.32</v>
      </c>
      <c r="G24" s="25">
        <v>20.91</v>
      </c>
      <c r="H24" s="25">
        <v>21.8</v>
      </c>
      <c r="I24" s="25">
        <v>21.87</v>
      </c>
      <c r="J24" s="25">
        <v>20.96</v>
      </c>
      <c r="K24" s="25">
        <v>21.71</v>
      </c>
      <c r="L24" s="25">
        <v>22.17</v>
      </c>
      <c r="M24" s="25">
        <v>21</v>
      </c>
      <c r="N24" s="26">
        <v>22.44</v>
      </c>
      <c r="O24" s="23"/>
      <c r="P24" s="27" t="s">
        <v>17</v>
      </c>
      <c r="Q24" s="28">
        <f t="shared" si="14"/>
        <v>22.080000000000002</v>
      </c>
      <c r="R24" s="28">
        <f t="shared" si="15"/>
        <v>22.01</v>
      </c>
      <c r="S24" s="28">
        <f t="shared" si="16"/>
        <v>21.513333333333332</v>
      </c>
      <c r="T24" s="29">
        <f t="shared" si="17"/>
        <v>21.87</v>
      </c>
      <c r="U24" s="36"/>
      <c r="V24" s="27" t="s">
        <v>17</v>
      </c>
      <c r="W24" s="30">
        <f t="shared" si="23"/>
        <v>21.868333333333336</v>
      </c>
      <c r="X24" s="31">
        <f t="shared" si="18"/>
        <v>0.25225648323350203</v>
      </c>
      <c r="Z24" s="27" t="s">
        <v>17</v>
      </c>
      <c r="AA24" s="28">
        <f t="shared" si="19"/>
        <v>2.9999999999997584E-2</v>
      </c>
      <c r="AB24" s="28">
        <f t="shared" si="10"/>
        <v>9.9999999999997868E-2</v>
      </c>
      <c r="AC24" s="28">
        <f t="shared" si="10"/>
        <v>0.59666666666666757</v>
      </c>
      <c r="AD24" s="29">
        <f t="shared" si="10"/>
        <v>0.23999999999999844</v>
      </c>
      <c r="AE24" s="23"/>
      <c r="AF24" s="27" t="s">
        <v>17</v>
      </c>
      <c r="AG24" s="28">
        <f t="shared" si="20"/>
        <v>1.0210121257071916</v>
      </c>
      <c r="AH24" s="28">
        <f t="shared" si="11"/>
        <v>1.0717734625362916</v>
      </c>
      <c r="AI24" s="28">
        <f t="shared" si="11"/>
        <v>1.5122185602398266</v>
      </c>
      <c r="AJ24" s="29">
        <f t="shared" si="11"/>
        <v>1.1809926614295292</v>
      </c>
      <c r="AK24" s="36"/>
      <c r="AL24" s="27" t="s">
        <v>17</v>
      </c>
      <c r="AM24" s="28">
        <f t="shared" si="21"/>
        <v>1.3233243074967551</v>
      </c>
      <c r="AN24" s="28">
        <f t="shared" si="12"/>
        <v>1.3387005952877988</v>
      </c>
      <c r="AO24" s="28">
        <f t="shared" si="12"/>
        <v>1.5809955788862382</v>
      </c>
      <c r="AP24" s="29">
        <f t="shared" si="12"/>
        <v>1.5236166935182374</v>
      </c>
      <c r="AQ24" s="36"/>
      <c r="AR24" s="27" t="s">
        <v>17</v>
      </c>
      <c r="AS24" s="28">
        <f t="shared" si="22"/>
        <v>0.40416666666666506</v>
      </c>
      <c r="AT24" s="28">
        <f t="shared" si="13"/>
        <v>0.42083333333333417</v>
      </c>
      <c r="AU24" s="28">
        <f t="shared" si="13"/>
        <v>0.66083333333333782</v>
      </c>
      <c r="AV24" s="29">
        <f t="shared" si="13"/>
        <v>0.60750000000000204</v>
      </c>
      <c r="AW24" s="36"/>
      <c r="AX24" s="50"/>
    </row>
    <row r="25" spans="1:50" ht="17" thickBot="1" x14ac:dyDescent="0.25">
      <c r="A25" s="23"/>
      <c r="B25" s="17"/>
      <c r="C25" s="23"/>
      <c r="D25" s="23"/>
      <c r="E25" s="23"/>
      <c r="F25" s="23"/>
      <c r="G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 ht="17" thickBot="1" x14ac:dyDescent="0.25">
      <c r="A26" s="23"/>
      <c r="B26" s="51" t="s">
        <v>25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3"/>
      <c r="O26" s="23"/>
      <c r="P26" s="54" t="s">
        <v>26</v>
      </c>
      <c r="Q26" s="55"/>
      <c r="R26" s="55"/>
      <c r="S26" s="55"/>
      <c r="T26" s="56"/>
      <c r="U26" s="43"/>
      <c r="V26" s="57" t="s">
        <v>26</v>
      </c>
      <c r="W26" s="58"/>
      <c r="X26" s="59"/>
      <c r="Z26" s="54" t="s">
        <v>27</v>
      </c>
      <c r="AA26" s="55"/>
      <c r="AB26" s="55"/>
      <c r="AC26" s="55"/>
      <c r="AD26" s="56"/>
      <c r="AE26" s="23"/>
      <c r="AF26" s="54" t="s">
        <v>28</v>
      </c>
      <c r="AG26" s="55"/>
      <c r="AH26" s="55"/>
      <c r="AI26" s="55"/>
      <c r="AJ26" s="56"/>
      <c r="AK26" s="43"/>
      <c r="AL26" s="54" t="s">
        <v>29</v>
      </c>
      <c r="AM26" s="55"/>
      <c r="AN26" s="55"/>
      <c r="AO26" s="55"/>
      <c r="AP26" s="56"/>
      <c r="AQ26" s="43"/>
      <c r="AR26" s="54" t="s">
        <v>30</v>
      </c>
      <c r="AS26" s="55"/>
      <c r="AT26" s="55"/>
      <c r="AU26" s="55"/>
      <c r="AV26" s="56"/>
      <c r="AW26" s="43"/>
      <c r="AX26" s="43"/>
    </row>
    <row r="27" spans="1:50" x14ac:dyDescent="0.2">
      <c r="A27" s="23"/>
      <c r="B27" s="10" t="s">
        <v>5</v>
      </c>
      <c r="C27" s="11" t="s">
        <v>6</v>
      </c>
      <c r="D27" s="11"/>
      <c r="E27" s="11"/>
      <c r="F27" s="11" t="s">
        <v>7</v>
      </c>
      <c r="G27" s="11"/>
      <c r="H27" s="11"/>
      <c r="I27" s="11" t="s">
        <v>8</v>
      </c>
      <c r="J27" s="11"/>
      <c r="K27" s="11"/>
      <c r="L27" s="11" t="s">
        <v>9</v>
      </c>
      <c r="M27" s="11"/>
      <c r="N27" s="12"/>
      <c r="O27" s="23"/>
      <c r="P27" s="14" t="s">
        <v>5</v>
      </c>
      <c r="Q27" s="15" t="s">
        <v>6</v>
      </c>
      <c r="R27" s="15" t="s">
        <v>7</v>
      </c>
      <c r="S27" s="15" t="s">
        <v>8</v>
      </c>
      <c r="T27" s="16" t="s">
        <v>9</v>
      </c>
      <c r="U27" s="43"/>
      <c r="V27" s="14" t="s">
        <v>5</v>
      </c>
      <c r="W27" s="15" t="s">
        <v>10</v>
      </c>
      <c r="X27" s="16" t="s">
        <v>11</v>
      </c>
      <c r="Z27" s="14" t="s">
        <v>5</v>
      </c>
      <c r="AA27" s="15" t="s">
        <v>6</v>
      </c>
      <c r="AB27" s="15" t="s">
        <v>7</v>
      </c>
      <c r="AC27" s="15" t="s">
        <v>8</v>
      </c>
      <c r="AD27" s="16" t="s">
        <v>9</v>
      </c>
      <c r="AE27" s="23"/>
      <c r="AF27" s="14" t="s">
        <v>5</v>
      </c>
      <c r="AG27" s="15" t="s">
        <v>6</v>
      </c>
      <c r="AH27" s="15" t="s">
        <v>7</v>
      </c>
      <c r="AI27" s="15" t="s">
        <v>8</v>
      </c>
      <c r="AJ27" s="16" t="s">
        <v>9</v>
      </c>
      <c r="AK27" s="43"/>
      <c r="AL27" s="14" t="s">
        <v>5</v>
      </c>
      <c r="AM27" s="15" t="s">
        <v>6</v>
      </c>
      <c r="AN27" s="15" t="s">
        <v>7</v>
      </c>
      <c r="AO27" s="15" t="s">
        <v>8</v>
      </c>
      <c r="AP27" s="16" t="s">
        <v>9</v>
      </c>
      <c r="AQ27" s="43"/>
      <c r="AR27" s="47" t="s">
        <v>5</v>
      </c>
      <c r="AS27" s="48" t="s">
        <v>6</v>
      </c>
      <c r="AT27" s="48" t="s">
        <v>7</v>
      </c>
      <c r="AU27" s="48" t="s">
        <v>8</v>
      </c>
      <c r="AV27" s="49" t="s">
        <v>9</v>
      </c>
      <c r="AW27" s="43"/>
      <c r="AX27" s="50"/>
    </row>
    <row r="28" spans="1:50" x14ac:dyDescent="0.2">
      <c r="A28" s="23"/>
      <c r="B28" s="10" t="s">
        <v>12</v>
      </c>
      <c r="C28" s="17">
        <v>25.97</v>
      </c>
      <c r="D28" s="17">
        <v>25.73</v>
      </c>
      <c r="E28" s="17">
        <v>26.4</v>
      </c>
      <c r="F28" s="17">
        <v>28.07</v>
      </c>
      <c r="G28" s="17">
        <v>28.54</v>
      </c>
      <c r="H28" s="17">
        <v>28.89</v>
      </c>
      <c r="I28" s="17">
        <v>25.17</v>
      </c>
      <c r="J28" s="17">
        <v>25.02</v>
      </c>
      <c r="K28" s="17">
        <v>25.61</v>
      </c>
      <c r="L28" s="17">
        <v>24.92</v>
      </c>
      <c r="M28" s="17">
        <v>25.71</v>
      </c>
      <c r="N28" s="18">
        <v>25.76</v>
      </c>
      <c r="O28" s="23"/>
      <c r="P28" s="14" t="s">
        <v>12</v>
      </c>
      <c r="Q28" s="19">
        <f>AVERAGE(C28:E28)</f>
        <v>26.033333333333331</v>
      </c>
      <c r="R28" s="19">
        <f>AVERAGE(F28:H28)</f>
        <v>28.5</v>
      </c>
      <c r="S28" s="19">
        <f>AVERAGE(I28:K28)</f>
        <v>25.266666666666666</v>
      </c>
      <c r="T28" s="20">
        <f>AVERAGE(L28:N28)</f>
        <v>25.463333333333335</v>
      </c>
      <c r="U28" s="36"/>
      <c r="V28" s="14" t="s">
        <v>12</v>
      </c>
      <c r="W28" s="21">
        <f>AVERAGE(Q28:T28)</f>
        <v>26.315833333333334</v>
      </c>
      <c r="X28" s="22">
        <f>STDEV(Q28:T28)</f>
        <v>1.4919670709304347</v>
      </c>
      <c r="Z28" s="14" t="s">
        <v>12</v>
      </c>
      <c r="AA28" s="19">
        <f>$W$29-Q28</f>
        <v>-0.92749999999999844</v>
      </c>
      <c r="AB28" s="19">
        <f t="shared" ref="AB28:AD36" si="24">$W$29-R28</f>
        <v>-3.394166666666667</v>
      </c>
      <c r="AC28" s="19">
        <f t="shared" si="24"/>
        <v>-0.16083333333333272</v>
      </c>
      <c r="AD28" s="20">
        <f t="shared" si="24"/>
        <v>-0.35750000000000171</v>
      </c>
      <c r="AE28" s="23"/>
      <c r="AF28" s="14" t="s">
        <v>12</v>
      </c>
      <c r="AG28" s="19">
        <f>2^AA28</f>
        <v>0.525768640497004</v>
      </c>
      <c r="AH28" s="19">
        <f t="shared" ref="AH28:AJ36" si="25">2^AB28</f>
        <v>9.5116097425270274E-2</v>
      </c>
      <c r="AI28" s="19">
        <f t="shared" si="25"/>
        <v>0.89450823345715436</v>
      </c>
      <c r="AJ28" s="20">
        <f t="shared" si="25"/>
        <v>0.78051593951539144</v>
      </c>
      <c r="AK28" s="36"/>
      <c r="AL28" s="14" t="s">
        <v>12</v>
      </c>
      <c r="AM28" s="19">
        <f>AG28/AG4</f>
        <v>0.77378249677119726</v>
      </c>
      <c r="AN28" s="19">
        <f t="shared" ref="AN28:AP36" si="26">AH28/AH4</f>
        <v>0.31425334363045704</v>
      </c>
      <c r="AO28" s="19">
        <f t="shared" si="26"/>
        <v>0.73373618155558051</v>
      </c>
      <c r="AP28" s="20">
        <f t="shared" si="26"/>
        <v>0.64468515421978989</v>
      </c>
      <c r="AQ28" s="36"/>
      <c r="AR28" s="14" t="s">
        <v>12</v>
      </c>
      <c r="AS28" s="19">
        <f>LOG(AM28,2)</f>
        <v>-0.36999999999999572</v>
      </c>
      <c r="AT28" s="19">
        <f t="shared" ref="AT28:AV36" si="27">LOG(AN28,2)</f>
        <v>-1.6700000000000004</v>
      </c>
      <c r="AU28" s="19">
        <f t="shared" si="27"/>
        <v>-0.4466666666666636</v>
      </c>
      <c r="AV28" s="20">
        <f t="shared" si="27"/>
        <v>-0.63333333333333264</v>
      </c>
      <c r="AW28" s="36"/>
      <c r="AX28" s="50"/>
    </row>
    <row r="29" spans="1:50" x14ac:dyDescent="0.2">
      <c r="A29" s="23"/>
      <c r="B29" s="10" t="s">
        <v>13</v>
      </c>
      <c r="C29" s="17">
        <v>25.22</v>
      </c>
      <c r="D29" s="17">
        <v>25.54</v>
      </c>
      <c r="E29" s="17">
        <v>25.43</v>
      </c>
      <c r="F29" s="17">
        <v>24.91</v>
      </c>
      <c r="G29" s="17">
        <v>24.96</v>
      </c>
      <c r="H29" s="17">
        <v>25.26</v>
      </c>
      <c r="I29" s="17">
        <v>24.86</v>
      </c>
      <c r="J29" s="17">
        <v>25.01</v>
      </c>
      <c r="K29" s="17">
        <v>25.17</v>
      </c>
      <c r="L29" s="17">
        <v>24.77</v>
      </c>
      <c r="M29" s="17">
        <v>25.15</v>
      </c>
      <c r="N29" s="18">
        <v>24.99</v>
      </c>
      <c r="O29" s="23"/>
      <c r="P29" s="14" t="s">
        <v>13</v>
      </c>
      <c r="Q29" s="19">
        <f t="shared" ref="Q29:Q36" si="28">AVERAGE(C29:E29)</f>
        <v>25.396666666666665</v>
      </c>
      <c r="R29" s="19">
        <f t="shared" ref="R29:R36" si="29">AVERAGE(F29:H29)</f>
        <v>25.043333333333337</v>
      </c>
      <c r="S29" s="19">
        <f t="shared" ref="S29:S36" si="30">AVERAGE(I29:K29)</f>
        <v>25.013333333333335</v>
      </c>
      <c r="T29" s="20">
        <f t="shared" ref="T29:T36" si="31">AVERAGE(L29:N29)</f>
        <v>24.97</v>
      </c>
      <c r="U29" s="36"/>
      <c r="V29" s="14" t="s">
        <v>13</v>
      </c>
      <c r="W29" s="21">
        <f t="shared" ref="W29:W36" si="32">AVERAGE(Q29:T29)</f>
        <v>25.105833333333333</v>
      </c>
      <c r="X29" s="22">
        <f t="shared" ref="X29:X36" si="33">STDEV(Q29:T29)</f>
        <v>0.19621180921155978</v>
      </c>
      <c r="Z29" s="14" t="s">
        <v>13</v>
      </c>
      <c r="AA29" s="19">
        <f t="shared" ref="AA29:AA36" si="34">$W$29-Q29</f>
        <v>-0.29083333333333172</v>
      </c>
      <c r="AB29" s="19">
        <f t="shared" si="24"/>
        <v>6.2499999999996447E-2</v>
      </c>
      <c r="AC29" s="19">
        <f t="shared" si="24"/>
        <v>9.2499999999997584E-2</v>
      </c>
      <c r="AD29" s="20">
        <f t="shared" si="24"/>
        <v>0.13583333333333414</v>
      </c>
      <c r="AE29" s="23"/>
      <c r="AF29" s="14" t="s">
        <v>13</v>
      </c>
      <c r="AG29" s="19">
        <f t="shared" ref="AG29:AG36" si="35">2^AA29</f>
        <v>0.81742975622229108</v>
      </c>
      <c r="AH29" s="19">
        <f t="shared" si="25"/>
        <v>1.0442737824274113</v>
      </c>
      <c r="AI29" s="19">
        <f t="shared" si="25"/>
        <v>1.0662161944165029</v>
      </c>
      <c r="AJ29" s="20">
        <f t="shared" si="25"/>
        <v>1.0987272802920798</v>
      </c>
      <c r="AK29" s="36"/>
      <c r="AL29" s="14" t="s">
        <v>13</v>
      </c>
      <c r="AM29" s="19">
        <f t="shared" ref="AM29:AM36" si="36">AG29/AG5</f>
        <v>0.89917053563818861</v>
      </c>
      <c r="AN29" s="19">
        <f t="shared" si="26"/>
        <v>1.2541124095502594</v>
      </c>
      <c r="AO29" s="19">
        <f t="shared" si="26"/>
        <v>0.84284154475469852</v>
      </c>
      <c r="AP29" s="20">
        <f t="shared" si="26"/>
        <v>1.052144848200717</v>
      </c>
      <c r="AQ29" s="36"/>
      <c r="AR29" s="14" t="s">
        <v>13</v>
      </c>
      <c r="AS29" s="19">
        <f t="shared" ref="AS29:AS36" si="37">LOG(AM29,2)</f>
        <v>-0.15333333333332896</v>
      </c>
      <c r="AT29" s="19">
        <f t="shared" si="27"/>
        <v>0.32666666666666455</v>
      </c>
      <c r="AU29" s="19">
        <f t="shared" si="27"/>
        <v>-0.24666666666666812</v>
      </c>
      <c r="AV29" s="20">
        <f t="shared" si="27"/>
        <v>7.3333333333334152E-2</v>
      </c>
      <c r="AW29" s="36"/>
      <c r="AX29" s="50"/>
    </row>
    <row r="30" spans="1:50" x14ac:dyDescent="0.2">
      <c r="B30" s="10">
        <v>100</v>
      </c>
      <c r="C30" s="17">
        <v>25.74</v>
      </c>
      <c r="D30" s="17">
        <v>25.05</v>
      </c>
      <c r="E30" s="17">
        <v>25.64</v>
      </c>
      <c r="F30" s="17">
        <v>24.9</v>
      </c>
      <c r="G30" s="17">
        <v>25.57</v>
      </c>
      <c r="H30" s="17">
        <v>25.26</v>
      </c>
      <c r="I30" s="17">
        <v>24.86</v>
      </c>
      <c r="J30" s="17">
        <v>25.74</v>
      </c>
      <c r="K30" s="17">
        <v>25.65</v>
      </c>
      <c r="L30" s="17">
        <v>25.24</v>
      </c>
      <c r="M30" s="17">
        <v>25.13</v>
      </c>
      <c r="N30" s="18">
        <v>25.68</v>
      </c>
      <c r="O30" s="23"/>
      <c r="P30" s="14">
        <v>100</v>
      </c>
      <c r="Q30" s="19">
        <f t="shared" si="28"/>
        <v>25.47666666666667</v>
      </c>
      <c r="R30" s="19">
        <f t="shared" si="29"/>
        <v>25.243333333333336</v>
      </c>
      <c r="S30" s="19">
        <f t="shared" si="30"/>
        <v>25.416666666666668</v>
      </c>
      <c r="T30" s="20">
        <f t="shared" si="31"/>
        <v>25.349999999999998</v>
      </c>
      <c r="U30" s="36"/>
      <c r="V30" s="14">
        <v>100</v>
      </c>
      <c r="W30" s="21">
        <f t="shared" si="32"/>
        <v>25.371666666666666</v>
      </c>
      <c r="X30" s="22">
        <f t="shared" si="33"/>
        <v>9.9981479766486706E-2</v>
      </c>
      <c r="Z30" s="14">
        <v>100</v>
      </c>
      <c r="AA30" s="19">
        <f t="shared" si="34"/>
        <v>-0.37083333333333712</v>
      </c>
      <c r="AB30" s="19">
        <f t="shared" si="24"/>
        <v>-0.13750000000000284</v>
      </c>
      <c r="AC30" s="19">
        <f t="shared" si="24"/>
        <v>-0.31083333333333485</v>
      </c>
      <c r="AD30" s="20">
        <f t="shared" si="24"/>
        <v>-0.24416666666666487</v>
      </c>
      <c r="AE30" s="23"/>
      <c r="AF30" s="14">
        <v>100</v>
      </c>
      <c r="AG30" s="19">
        <f t="shared" si="35"/>
        <v>0.77333567153513538</v>
      </c>
      <c r="AH30" s="19">
        <f t="shared" si="25"/>
        <v>0.9090931295275575</v>
      </c>
      <c r="AI30" s="19">
        <f t="shared" si="25"/>
        <v>0.80617595921245577</v>
      </c>
      <c r="AJ30" s="20">
        <f t="shared" si="25"/>
        <v>0.84430334404248808</v>
      </c>
      <c r="AK30" s="36"/>
      <c r="AL30" s="14">
        <v>100</v>
      </c>
      <c r="AM30" s="19">
        <f t="shared" si="36"/>
        <v>0.76843759064400485</v>
      </c>
      <c r="AN30" s="19">
        <f t="shared" si="26"/>
        <v>0.80850765215986209</v>
      </c>
      <c r="AO30" s="19">
        <f t="shared" si="26"/>
        <v>0.88270299629065507</v>
      </c>
      <c r="AP30" s="20">
        <f t="shared" si="26"/>
        <v>0.71863610928946242</v>
      </c>
      <c r="AQ30" s="36"/>
      <c r="AR30" s="14">
        <v>100</v>
      </c>
      <c r="AS30" s="19">
        <f t="shared" si="37"/>
        <v>-0.3800000000000025</v>
      </c>
      <c r="AT30" s="19">
        <f t="shared" si="27"/>
        <v>-0.3066666666666667</v>
      </c>
      <c r="AU30" s="19">
        <f t="shared" si="27"/>
        <v>-0.17999999999999966</v>
      </c>
      <c r="AV30" s="20">
        <f t="shared" si="27"/>
        <v>-0.47666666666666291</v>
      </c>
      <c r="AW30" s="36"/>
      <c r="AX30" s="50"/>
    </row>
    <row r="31" spans="1:50" x14ac:dyDescent="0.2">
      <c r="B31" s="10">
        <v>400</v>
      </c>
      <c r="C31" s="17">
        <v>25.39</v>
      </c>
      <c r="D31" s="17">
        <v>25.6</v>
      </c>
      <c r="E31" s="17">
        <v>25.48</v>
      </c>
      <c r="F31" s="17">
        <v>25.95</v>
      </c>
      <c r="G31" s="17">
        <v>25.91</v>
      </c>
      <c r="H31" s="17">
        <v>25.79</v>
      </c>
      <c r="I31" s="17">
        <v>24.44</v>
      </c>
      <c r="J31" s="17">
        <v>25.78</v>
      </c>
      <c r="K31" s="17">
        <v>25.12</v>
      </c>
      <c r="L31" s="17">
        <v>24.57</v>
      </c>
      <c r="M31" s="17">
        <v>24.98</v>
      </c>
      <c r="N31" s="18">
        <v>25.02</v>
      </c>
      <c r="O31" s="23"/>
      <c r="P31" s="14">
        <v>400</v>
      </c>
      <c r="Q31" s="19">
        <f t="shared" si="28"/>
        <v>25.49</v>
      </c>
      <c r="R31" s="19">
        <f t="shared" si="29"/>
        <v>25.883333333333336</v>
      </c>
      <c r="S31" s="19">
        <f t="shared" si="30"/>
        <v>25.113333333333333</v>
      </c>
      <c r="T31" s="20">
        <f t="shared" si="31"/>
        <v>24.856666666666666</v>
      </c>
      <c r="U31" s="36"/>
      <c r="V31" s="14">
        <v>400</v>
      </c>
      <c r="W31" s="21">
        <f t="shared" si="32"/>
        <v>25.335833333333333</v>
      </c>
      <c r="X31" s="22">
        <f t="shared" si="33"/>
        <v>0.44819287349516523</v>
      </c>
      <c r="Z31" s="14">
        <v>400</v>
      </c>
      <c r="AA31" s="19">
        <f t="shared" si="34"/>
        <v>-0.38416666666666544</v>
      </c>
      <c r="AB31" s="19">
        <f t="shared" si="24"/>
        <v>-0.77750000000000341</v>
      </c>
      <c r="AC31" s="19">
        <f t="shared" si="24"/>
        <v>-7.5000000000002842E-3</v>
      </c>
      <c r="AD31" s="20">
        <f t="shared" si="24"/>
        <v>0.24916666666666742</v>
      </c>
      <c r="AE31" s="23"/>
      <c r="AF31" s="14">
        <v>400</v>
      </c>
      <c r="AG31" s="19">
        <f t="shared" si="35"/>
        <v>0.76622145761689275</v>
      </c>
      <c r="AH31" s="19">
        <f t="shared" si="25"/>
        <v>0.58337683286608732</v>
      </c>
      <c r="AI31" s="19">
        <f t="shared" si="25"/>
        <v>0.9948148855014215</v>
      </c>
      <c r="AJ31" s="20">
        <f t="shared" si="25"/>
        <v>1.1885204003870518</v>
      </c>
      <c r="AK31" s="36"/>
      <c r="AL31" s="14">
        <v>400</v>
      </c>
      <c r="AM31" s="19">
        <f t="shared" si="36"/>
        <v>0.97265494741228853</v>
      </c>
      <c r="AN31" s="19">
        <f t="shared" si="26"/>
        <v>0.48408534799144087</v>
      </c>
      <c r="AO31" s="19">
        <f t="shared" si="26"/>
        <v>0.74569970022518928</v>
      </c>
      <c r="AP31" s="20">
        <f t="shared" si="26"/>
        <v>1.0328757151493897</v>
      </c>
      <c r="AQ31" s="36"/>
      <c r="AR31" s="14">
        <v>400</v>
      </c>
      <c r="AS31" s="19">
        <f t="shared" si="37"/>
        <v>-3.9999999999995539E-2</v>
      </c>
      <c r="AT31" s="19">
        <f t="shared" si="27"/>
        <v>-1.0466666666666686</v>
      </c>
      <c r="AU31" s="19">
        <f t="shared" si="27"/>
        <v>-0.42333333333333201</v>
      </c>
      <c r="AV31" s="20">
        <f t="shared" si="27"/>
        <v>4.6666666666670499E-2</v>
      </c>
      <c r="AW31" s="36"/>
      <c r="AX31" s="50"/>
    </row>
    <row r="32" spans="1:50" x14ac:dyDescent="0.2">
      <c r="B32" s="10">
        <v>2000</v>
      </c>
      <c r="C32" s="17">
        <v>25.28</v>
      </c>
      <c r="D32" s="17">
        <v>24.97</v>
      </c>
      <c r="E32" s="17">
        <v>25.88</v>
      </c>
      <c r="F32" s="17">
        <v>25.22</v>
      </c>
      <c r="G32" s="17">
        <v>25.47</v>
      </c>
      <c r="H32" s="17">
        <v>25.89</v>
      </c>
      <c r="I32" s="17">
        <v>25.05</v>
      </c>
      <c r="J32" s="17">
        <v>25.86</v>
      </c>
      <c r="K32" s="17">
        <v>25.71</v>
      </c>
      <c r="L32" s="17">
        <v>24.97</v>
      </c>
      <c r="M32" s="17">
        <v>26.07</v>
      </c>
      <c r="N32" s="18">
        <v>25.57</v>
      </c>
      <c r="O32" s="23"/>
      <c r="P32" s="14">
        <v>2000</v>
      </c>
      <c r="Q32" s="19">
        <f t="shared" si="28"/>
        <v>25.376666666666665</v>
      </c>
      <c r="R32" s="19">
        <f t="shared" si="29"/>
        <v>25.526666666666667</v>
      </c>
      <c r="S32" s="19">
        <f t="shared" si="30"/>
        <v>25.540000000000003</v>
      </c>
      <c r="T32" s="20">
        <f t="shared" si="31"/>
        <v>25.536666666666665</v>
      </c>
      <c r="U32" s="36"/>
      <c r="V32" s="14">
        <v>2000</v>
      </c>
      <c r="W32" s="21">
        <f t="shared" si="32"/>
        <v>25.495000000000001</v>
      </c>
      <c r="X32" s="22">
        <f t="shared" si="33"/>
        <v>7.9092070118032251E-2</v>
      </c>
      <c r="Y32" s="36"/>
      <c r="Z32" s="14">
        <v>2000</v>
      </c>
      <c r="AA32" s="19">
        <f t="shared" si="34"/>
        <v>-0.27083333333333215</v>
      </c>
      <c r="AB32" s="19">
        <f t="shared" si="24"/>
        <v>-0.42083333333333428</v>
      </c>
      <c r="AC32" s="19">
        <f t="shared" si="24"/>
        <v>-0.4341666666666697</v>
      </c>
      <c r="AD32" s="20">
        <f t="shared" si="24"/>
        <v>-0.43083333333333229</v>
      </c>
      <c r="AE32" s="23"/>
      <c r="AF32" s="14">
        <v>2000</v>
      </c>
      <c r="AG32" s="19">
        <f t="shared" si="35"/>
        <v>0.82884065038404431</v>
      </c>
      <c r="AH32" s="19">
        <f t="shared" si="25"/>
        <v>0.74699301958928033</v>
      </c>
      <c r="AI32" s="19">
        <f t="shared" si="25"/>
        <v>0.74012114191390332</v>
      </c>
      <c r="AJ32" s="20">
        <f t="shared" si="25"/>
        <v>0.741833161897966</v>
      </c>
      <c r="AK32" s="36"/>
      <c r="AL32" s="14">
        <v>2000</v>
      </c>
      <c r="AM32" s="19">
        <f t="shared" si="36"/>
        <v>0.74569970022519017</v>
      </c>
      <c r="AN32" s="19">
        <f t="shared" si="26"/>
        <v>0.92444966021136143</v>
      </c>
      <c r="AO32" s="19">
        <f t="shared" si="26"/>
        <v>0.9570503070739006</v>
      </c>
      <c r="AP32" s="20">
        <f t="shared" si="26"/>
        <v>0.86854148627173844</v>
      </c>
      <c r="AQ32" s="36"/>
      <c r="AR32" s="14">
        <v>2000</v>
      </c>
      <c r="AS32" s="19">
        <f t="shared" si="37"/>
        <v>-0.42333333333333029</v>
      </c>
      <c r="AT32" s="19">
        <f t="shared" si="27"/>
        <v>-0.11333333333333158</v>
      </c>
      <c r="AU32" s="19">
        <f t="shared" si="27"/>
        <v>-6.333333333333431E-2</v>
      </c>
      <c r="AV32" s="20">
        <f t="shared" si="27"/>
        <v>-0.20333333333332973</v>
      </c>
      <c r="AW32" s="36"/>
      <c r="AX32" s="50"/>
    </row>
    <row r="33" spans="2:50" x14ac:dyDescent="0.2">
      <c r="B33" s="10" t="s">
        <v>14</v>
      </c>
      <c r="C33" s="17">
        <v>26.05</v>
      </c>
      <c r="D33" s="17">
        <v>25.75</v>
      </c>
      <c r="E33" s="17">
        <v>26.22</v>
      </c>
      <c r="F33" s="17">
        <v>25.02</v>
      </c>
      <c r="G33" s="17">
        <v>26.09</v>
      </c>
      <c r="H33" s="17">
        <v>25.11</v>
      </c>
      <c r="I33" s="17">
        <v>25.09</v>
      </c>
      <c r="J33" s="17">
        <v>25.14</v>
      </c>
      <c r="K33" s="17">
        <v>25.65</v>
      </c>
      <c r="L33" s="17">
        <v>25.32</v>
      </c>
      <c r="M33" s="17">
        <v>26.16</v>
      </c>
      <c r="N33" s="18">
        <v>25.52</v>
      </c>
      <c r="O33" s="23"/>
      <c r="P33" s="14" t="s">
        <v>14</v>
      </c>
      <c r="Q33" s="19">
        <f t="shared" si="28"/>
        <v>26.006666666666664</v>
      </c>
      <c r="R33" s="19">
        <f t="shared" si="29"/>
        <v>25.406666666666666</v>
      </c>
      <c r="S33" s="19">
        <f t="shared" si="30"/>
        <v>25.293333333333333</v>
      </c>
      <c r="T33" s="20">
        <f t="shared" si="31"/>
        <v>25.666666666666668</v>
      </c>
      <c r="U33" s="36"/>
      <c r="V33" s="14" t="s">
        <v>14</v>
      </c>
      <c r="W33" s="21">
        <f t="shared" si="32"/>
        <v>25.593333333333334</v>
      </c>
      <c r="X33" s="22">
        <f t="shared" si="33"/>
        <v>0.31678944988044511</v>
      </c>
      <c r="Y33" s="36"/>
      <c r="Z33" s="14" t="s">
        <v>14</v>
      </c>
      <c r="AA33" s="19">
        <f t="shared" si="34"/>
        <v>-0.90083333333333115</v>
      </c>
      <c r="AB33" s="19">
        <f t="shared" si="24"/>
        <v>-0.30083333333333329</v>
      </c>
      <c r="AC33" s="19">
        <f t="shared" si="24"/>
        <v>-0.1875</v>
      </c>
      <c r="AD33" s="20">
        <f t="shared" si="24"/>
        <v>-0.56083333333333485</v>
      </c>
      <c r="AE33" s="23"/>
      <c r="AF33" s="14" t="s">
        <v>14</v>
      </c>
      <c r="AG33" s="19">
        <f t="shared" si="35"/>
        <v>0.53557728033562035</v>
      </c>
      <c r="AH33" s="19">
        <f t="shared" si="25"/>
        <v>0.81178335645128219</v>
      </c>
      <c r="AI33" s="19">
        <f t="shared" si="25"/>
        <v>0.87812608018664984</v>
      </c>
      <c r="AJ33" s="20">
        <f t="shared" si="25"/>
        <v>0.67791047416547878</v>
      </c>
      <c r="AK33" s="36"/>
      <c r="AL33" s="14" t="s">
        <v>14</v>
      </c>
      <c r="AM33" s="19">
        <f t="shared" si="36"/>
        <v>0.64617641531874737</v>
      </c>
      <c r="AN33" s="19">
        <f t="shared" si="26"/>
        <v>0.93952274921401435</v>
      </c>
      <c r="AO33" s="19">
        <f t="shared" si="26"/>
        <v>1.042465760841123</v>
      </c>
      <c r="AP33" s="20">
        <f t="shared" si="26"/>
        <v>0.83701961293845206</v>
      </c>
      <c r="AQ33" s="36"/>
      <c r="AR33" s="14" t="s">
        <v>14</v>
      </c>
      <c r="AS33" s="19">
        <f t="shared" si="37"/>
        <v>-0.62999999999999723</v>
      </c>
      <c r="AT33" s="19">
        <f t="shared" si="27"/>
        <v>-8.9999999999996041E-2</v>
      </c>
      <c r="AU33" s="19">
        <f t="shared" si="27"/>
        <v>6.0000000000002184E-2</v>
      </c>
      <c r="AV33" s="20">
        <f t="shared" si="27"/>
        <v>-0.2566666666666641</v>
      </c>
      <c r="AW33" s="36"/>
      <c r="AX33" s="50"/>
    </row>
    <row r="34" spans="2:50" x14ac:dyDescent="0.2">
      <c r="B34" s="10" t="s">
        <v>15</v>
      </c>
      <c r="C34" s="17">
        <v>25.22</v>
      </c>
      <c r="D34" s="17">
        <v>25.7</v>
      </c>
      <c r="E34" s="17">
        <v>26.01</v>
      </c>
      <c r="F34" s="17">
        <v>24.87</v>
      </c>
      <c r="G34" s="17">
        <v>25.58</v>
      </c>
      <c r="H34" s="17">
        <v>25.66</v>
      </c>
      <c r="I34" s="17">
        <v>25.37</v>
      </c>
      <c r="J34" s="17">
        <v>25.2</v>
      </c>
      <c r="K34" s="17">
        <v>25.66</v>
      </c>
      <c r="L34" s="17">
        <v>25.07</v>
      </c>
      <c r="M34" s="17">
        <v>26.94</v>
      </c>
      <c r="N34" s="18">
        <v>25.58</v>
      </c>
      <c r="O34" s="23"/>
      <c r="P34" s="14" t="s">
        <v>15</v>
      </c>
      <c r="Q34" s="19">
        <f t="shared" si="28"/>
        <v>25.643333333333334</v>
      </c>
      <c r="R34" s="19">
        <f t="shared" si="29"/>
        <v>25.37</v>
      </c>
      <c r="S34" s="19">
        <f t="shared" si="30"/>
        <v>25.41</v>
      </c>
      <c r="T34" s="20">
        <f t="shared" si="31"/>
        <v>25.863333333333333</v>
      </c>
      <c r="U34" s="36"/>
      <c r="V34" s="14" t="s">
        <v>15</v>
      </c>
      <c r="W34" s="21">
        <f t="shared" si="32"/>
        <v>25.571666666666665</v>
      </c>
      <c r="X34" s="22">
        <f t="shared" si="33"/>
        <v>0.22877289401726975</v>
      </c>
      <c r="Y34" s="36"/>
      <c r="Z34" s="14" t="s">
        <v>15</v>
      </c>
      <c r="AA34" s="19">
        <f t="shared" si="34"/>
        <v>-0.53750000000000142</v>
      </c>
      <c r="AB34" s="19">
        <f t="shared" si="24"/>
        <v>-0.26416666666666799</v>
      </c>
      <c r="AC34" s="19">
        <f t="shared" si="24"/>
        <v>-0.30416666666666714</v>
      </c>
      <c r="AD34" s="20">
        <f t="shared" si="24"/>
        <v>-0.75750000000000028</v>
      </c>
      <c r="AE34" s="23"/>
      <c r="AF34" s="14" t="s">
        <v>15</v>
      </c>
      <c r="AG34" s="19">
        <f t="shared" si="35"/>
        <v>0.68896375846285174</v>
      </c>
      <c r="AH34" s="19">
        <f t="shared" si="25"/>
        <v>0.83267957040780827</v>
      </c>
      <c r="AI34" s="19">
        <f t="shared" si="25"/>
        <v>0.80990990376629168</v>
      </c>
      <c r="AJ34" s="20">
        <f t="shared" si="25"/>
        <v>0.59152046997445396</v>
      </c>
      <c r="AK34" s="36"/>
      <c r="AL34" s="14" t="s">
        <v>15</v>
      </c>
      <c r="AM34" s="19">
        <f t="shared" si="36"/>
        <v>0.87055056329612468</v>
      </c>
      <c r="AN34" s="19">
        <f t="shared" si="26"/>
        <v>0.77916457966050012</v>
      </c>
      <c r="AO34" s="19">
        <f t="shared" si="26"/>
        <v>0.67517497308409591</v>
      </c>
      <c r="AP34" s="20">
        <f t="shared" si="26"/>
        <v>0.78639896789398156</v>
      </c>
      <c r="AQ34" s="36"/>
      <c r="AR34" s="14" t="s">
        <v>15</v>
      </c>
      <c r="AS34" s="19">
        <f t="shared" si="37"/>
        <v>-0.19999999999999912</v>
      </c>
      <c r="AT34" s="19">
        <f t="shared" si="27"/>
        <v>-0.35999999999999954</v>
      </c>
      <c r="AU34" s="19">
        <f t="shared" si="27"/>
        <v>-0.56666666666666465</v>
      </c>
      <c r="AV34" s="20">
        <f t="shared" si="27"/>
        <v>-0.34666666666666585</v>
      </c>
      <c r="AW34" s="36"/>
      <c r="AX34" s="50"/>
    </row>
    <row r="35" spans="2:50" x14ac:dyDescent="0.2">
      <c r="B35" s="10" t="s">
        <v>16</v>
      </c>
      <c r="C35" s="17">
        <v>24.63</v>
      </c>
      <c r="D35" s="17">
        <v>23.88</v>
      </c>
      <c r="E35" s="17">
        <v>24.95</v>
      </c>
      <c r="F35" s="17">
        <v>24.86</v>
      </c>
      <c r="G35" s="17">
        <v>24.71</v>
      </c>
      <c r="H35" s="17">
        <v>24.24</v>
      </c>
      <c r="I35" s="17">
        <v>24.15</v>
      </c>
      <c r="J35" s="17">
        <v>24.81</v>
      </c>
      <c r="K35" s="17">
        <v>24.24</v>
      </c>
      <c r="L35" s="17">
        <v>24.54</v>
      </c>
      <c r="M35" s="17">
        <v>25.16</v>
      </c>
      <c r="N35" s="18">
        <v>24.68</v>
      </c>
      <c r="O35" s="23"/>
      <c r="P35" s="14" t="s">
        <v>16</v>
      </c>
      <c r="Q35" s="19">
        <f t="shared" si="28"/>
        <v>24.486666666666665</v>
      </c>
      <c r="R35" s="19">
        <f t="shared" si="29"/>
        <v>24.603333333333335</v>
      </c>
      <c r="S35" s="19">
        <f t="shared" si="30"/>
        <v>24.399999999999995</v>
      </c>
      <c r="T35" s="20">
        <f t="shared" si="31"/>
        <v>24.793333333333333</v>
      </c>
      <c r="U35" s="36"/>
      <c r="V35" s="14" t="s">
        <v>16</v>
      </c>
      <c r="W35" s="21">
        <f t="shared" si="32"/>
        <v>24.570833333333333</v>
      </c>
      <c r="X35" s="22">
        <f t="shared" si="33"/>
        <v>0.17012794749399404</v>
      </c>
      <c r="Y35" s="36"/>
      <c r="Z35" s="14" t="s">
        <v>16</v>
      </c>
      <c r="AA35" s="19">
        <f t="shared" si="34"/>
        <v>0.61916666666666842</v>
      </c>
      <c r="AB35" s="19">
        <f t="shared" si="24"/>
        <v>0.50249999999999773</v>
      </c>
      <c r="AC35" s="19">
        <f t="shared" si="24"/>
        <v>0.70583333333333798</v>
      </c>
      <c r="AD35" s="20">
        <f t="shared" si="24"/>
        <v>0.3125</v>
      </c>
      <c r="AE35" s="23"/>
      <c r="AF35" s="14" t="s">
        <v>16</v>
      </c>
      <c r="AG35" s="19">
        <f t="shared" si="35"/>
        <v>1.5359877037106129</v>
      </c>
      <c r="AH35" s="19">
        <f t="shared" si="25"/>
        <v>1.4166663322811759</v>
      </c>
      <c r="AI35" s="19">
        <f t="shared" si="25"/>
        <v>1.6310865452867467</v>
      </c>
      <c r="AJ35" s="20">
        <f t="shared" si="25"/>
        <v>1.241857812073484</v>
      </c>
      <c r="AK35" s="36"/>
      <c r="AL35" s="14" t="s">
        <v>16</v>
      </c>
      <c r="AM35" s="19">
        <f t="shared" si="36"/>
        <v>1.7131680379409175</v>
      </c>
      <c r="AN35" s="19">
        <f t="shared" si="26"/>
        <v>1.6934906247250561</v>
      </c>
      <c r="AO35" s="19">
        <f t="shared" si="26"/>
        <v>2.1140360811227685</v>
      </c>
      <c r="AP35" s="20">
        <f t="shared" si="26"/>
        <v>1.0842268703014186</v>
      </c>
      <c r="AQ35" s="36"/>
      <c r="AR35" s="14" t="s">
        <v>16</v>
      </c>
      <c r="AS35" s="19">
        <f t="shared" si="37"/>
        <v>0.77666666666667095</v>
      </c>
      <c r="AT35" s="19">
        <f t="shared" si="27"/>
        <v>0.76000000000000145</v>
      </c>
      <c r="AU35" s="19">
        <f t="shared" si="27"/>
        <v>1.0800000000000054</v>
      </c>
      <c r="AV35" s="20">
        <f t="shared" si="27"/>
        <v>0.11666666666666699</v>
      </c>
      <c r="AW35" s="36"/>
      <c r="AX35" s="50"/>
    </row>
    <row r="36" spans="2:50" ht="17" thickBot="1" x14ac:dyDescent="0.25">
      <c r="B36" s="24" t="s">
        <v>17</v>
      </c>
      <c r="C36" s="25">
        <v>24.6</v>
      </c>
      <c r="D36" s="25">
        <v>24.16</v>
      </c>
      <c r="E36" s="25">
        <v>25.29</v>
      </c>
      <c r="F36" s="25">
        <v>24.04</v>
      </c>
      <c r="G36" s="25">
        <v>23.88</v>
      </c>
      <c r="H36" s="25">
        <v>24.76</v>
      </c>
      <c r="I36" s="25">
        <v>23.95</v>
      </c>
      <c r="J36" s="25">
        <v>24.3</v>
      </c>
      <c r="K36" s="25">
        <v>24.2</v>
      </c>
      <c r="L36" s="25">
        <v>24.19</v>
      </c>
      <c r="M36" s="25">
        <v>24.67</v>
      </c>
      <c r="N36" s="26">
        <v>24.56</v>
      </c>
      <c r="O36" s="23"/>
      <c r="P36" s="27" t="s">
        <v>17</v>
      </c>
      <c r="Q36" s="28">
        <f t="shared" si="28"/>
        <v>24.683333333333337</v>
      </c>
      <c r="R36" s="28">
        <f t="shared" si="29"/>
        <v>24.22666666666667</v>
      </c>
      <c r="S36" s="28">
        <f t="shared" si="30"/>
        <v>24.150000000000002</v>
      </c>
      <c r="T36" s="29">
        <f t="shared" si="31"/>
        <v>24.473333333333333</v>
      </c>
      <c r="U36" s="36"/>
      <c r="V36" s="27" t="s">
        <v>17</v>
      </c>
      <c r="W36" s="30">
        <f t="shared" si="32"/>
        <v>24.383333333333336</v>
      </c>
      <c r="X36" s="31">
        <f t="shared" si="33"/>
        <v>0.24296014000166705</v>
      </c>
      <c r="Y36" s="36"/>
      <c r="Z36" s="27" t="s">
        <v>17</v>
      </c>
      <c r="AA36" s="19">
        <f t="shared" si="34"/>
        <v>0.42249999999999588</v>
      </c>
      <c r="AB36" s="19">
        <f t="shared" si="24"/>
        <v>0.87916666666666288</v>
      </c>
      <c r="AC36" s="19">
        <f t="shared" si="24"/>
        <v>0.95583333333333087</v>
      </c>
      <c r="AD36" s="20">
        <f t="shared" si="24"/>
        <v>0.63250000000000028</v>
      </c>
      <c r="AE36" s="23"/>
      <c r="AF36" s="27" t="s">
        <v>17</v>
      </c>
      <c r="AG36" s="28">
        <f t="shared" si="35"/>
        <v>1.3402480165133086</v>
      </c>
      <c r="AH36" s="28">
        <f t="shared" si="25"/>
        <v>1.8393125657499805</v>
      </c>
      <c r="AI36" s="28">
        <f t="shared" si="25"/>
        <v>1.9396997248401977</v>
      </c>
      <c r="AJ36" s="29">
        <f t="shared" si="25"/>
        <v>1.5502490442034476</v>
      </c>
      <c r="AK36" s="36"/>
      <c r="AL36" s="27" t="s">
        <v>17</v>
      </c>
      <c r="AM36" s="28">
        <f t="shared" si="36"/>
        <v>1.7370829725434684</v>
      </c>
      <c r="AN36" s="28">
        <f t="shared" si="26"/>
        <v>2.2973967099940689</v>
      </c>
      <c r="AO36" s="28">
        <f t="shared" si="26"/>
        <v>2.02791895958006</v>
      </c>
      <c r="AP36" s="29">
        <f t="shared" si="26"/>
        <v>2.0000000000000053</v>
      </c>
      <c r="AQ36" s="36"/>
      <c r="AR36" s="27" t="s">
        <v>17</v>
      </c>
      <c r="AS36" s="28">
        <f t="shared" si="37"/>
        <v>0.7966666666666633</v>
      </c>
      <c r="AT36" s="28">
        <f t="shared" si="27"/>
        <v>1.1999999999999993</v>
      </c>
      <c r="AU36" s="28">
        <f t="shared" si="27"/>
        <v>1.0200000000000014</v>
      </c>
      <c r="AV36" s="29">
        <f t="shared" si="27"/>
        <v>1.0000000000000038</v>
      </c>
      <c r="AW36" s="36"/>
      <c r="AX36" s="50"/>
    </row>
    <row r="37" spans="2:50" ht="17" thickBot="1" x14ac:dyDescent="0.25"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2:50" ht="17" thickBot="1" x14ac:dyDescent="0.25">
      <c r="B38" s="60" t="s">
        <v>31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23"/>
      <c r="P38" s="63" t="s">
        <v>32</v>
      </c>
      <c r="Q38" s="64"/>
      <c r="R38" s="64"/>
      <c r="S38" s="64"/>
      <c r="T38" s="65"/>
      <c r="U38" s="23"/>
      <c r="V38" s="66" t="s">
        <v>32</v>
      </c>
      <c r="W38" s="67"/>
      <c r="X38" s="68"/>
      <c r="Y38" s="23"/>
      <c r="Z38" s="63" t="s">
        <v>33</v>
      </c>
      <c r="AA38" s="64"/>
      <c r="AB38" s="64"/>
      <c r="AC38" s="64"/>
      <c r="AD38" s="65"/>
      <c r="AE38" s="23"/>
      <c r="AF38" s="63" t="s">
        <v>34</v>
      </c>
      <c r="AG38" s="64"/>
      <c r="AH38" s="64"/>
      <c r="AI38" s="64"/>
      <c r="AJ38" s="65"/>
      <c r="AK38" s="23"/>
      <c r="AL38" s="63" t="s">
        <v>35</v>
      </c>
      <c r="AM38" s="64"/>
      <c r="AN38" s="64"/>
      <c r="AO38" s="64"/>
      <c r="AP38" s="65"/>
      <c r="AQ38" s="23"/>
      <c r="AR38" s="63" t="s">
        <v>36</v>
      </c>
      <c r="AS38" s="64"/>
      <c r="AT38" s="64"/>
      <c r="AU38" s="64"/>
      <c r="AV38" s="65"/>
      <c r="AW38" s="23"/>
      <c r="AX38" s="43"/>
    </row>
    <row r="39" spans="2:50" x14ac:dyDescent="0.2">
      <c r="B39" s="10" t="s">
        <v>5</v>
      </c>
      <c r="C39" s="11" t="s">
        <v>6</v>
      </c>
      <c r="D39" s="11"/>
      <c r="E39" s="11"/>
      <c r="F39" s="11" t="s">
        <v>7</v>
      </c>
      <c r="G39" s="11"/>
      <c r="H39" s="11"/>
      <c r="I39" s="11" t="s">
        <v>8</v>
      </c>
      <c r="J39" s="11"/>
      <c r="K39" s="11"/>
      <c r="L39" s="11" t="s">
        <v>9</v>
      </c>
      <c r="M39" s="11"/>
      <c r="N39" s="12"/>
      <c r="O39" s="23"/>
      <c r="P39" s="14" t="s">
        <v>5</v>
      </c>
      <c r="Q39" s="15" t="s">
        <v>6</v>
      </c>
      <c r="R39" s="15" t="s">
        <v>7</v>
      </c>
      <c r="S39" s="15" t="s">
        <v>8</v>
      </c>
      <c r="T39" s="16" t="s">
        <v>9</v>
      </c>
      <c r="U39" s="23"/>
      <c r="V39" s="14" t="s">
        <v>5</v>
      </c>
      <c r="W39" s="15" t="s">
        <v>10</v>
      </c>
      <c r="X39" s="16" t="s">
        <v>11</v>
      </c>
      <c r="Y39" s="23"/>
      <c r="Z39" s="14" t="s">
        <v>5</v>
      </c>
      <c r="AA39" s="15" t="s">
        <v>6</v>
      </c>
      <c r="AB39" s="15" t="s">
        <v>7</v>
      </c>
      <c r="AC39" s="15" t="s">
        <v>8</v>
      </c>
      <c r="AD39" s="16" t="s">
        <v>9</v>
      </c>
      <c r="AE39" s="23"/>
      <c r="AF39" s="14" t="s">
        <v>5</v>
      </c>
      <c r="AG39" s="15" t="s">
        <v>6</v>
      </c>
      <c r="AH39" s="15" t="s">
        <v>7</v>
      </c>
      <c r="AI39" s="15" t="s">
        <v>8</v>
      </c>
      <c r="AJ39" s="16" t="s">
        <v>9</v>
      </c>
      <c r="AK39" s="23"/>
      <c r="AL39" s="14" t="s">
        <v>5</v>
      </c>
      <c r="AM39" s="15" t="s">
        <v>6</v>
      </c>
      <c r="AN39" s="15" t="s">
        <v>7</v>
      </c>
      <c r="AO39" s="15" t="s">
        <v>8</v>
      </c>
      <c r="AP39" s="16" t="s">
        <v>9</v>
      </c>
      <c r="AQ39" s="23"/>
      <c r="AR39" s="47" t="s">
        <v>5</v>
      </c>
      <c r="AS39" s="48" t="s">
        <v>6</v>
      </c>
      <c r="AT39" s="48" t="s">
        <v>7</v>
      </c>
      <c r="AU39" s="48" t="s">
        <v>8</v>
      </c>
      <c r="AV39" s="49" t="s">
        <v>9</v>
      </c>
      <c r="AW39" s="23"/>
      <c r="AX39" s="50"/>
    </row>
    <row r="40" spans="2:50" x14ac:dyDescent="0.2">
      <c r="B40" s="10" t="s">
        <v>12</v>
      </c>
      <c r="C40" s="17">
        <v>18.760000000000002</v>
      </c>
      <c r="D40" s="17">
        <v>18.510000000000002</v>
      </c>
      <c r="E40" s="17">
        <v>17.940000000000001</v>
      </c>
      <c r="F40" s="17">
        <v>21.38</v>
      </c>
      <c r="G40" s="17">
        <v>20.81</v>
      </c>
      <c r="H40" s="17">
        <v>20.65</v>
      </c>
      <c r="I40" s="17">
        <v>19.71</v>
      </c>
      <c r="J40" s="17">
        <v>18.86</v>
      </c>
      <c r="K40" s="17">
        <v>19.399999999999999</v>
      </c>
      <c r="L40" s="17">
        <v>19.86</v>
      </c>
      <c r="M40" s="17">
        <v>18.3</v>
      </c>
      <c r="N40" s="18">
        <v>18.91</v>
      </c>
      <c r="O40" s="23"/>
      <c r="P40" s="14" t="s">
        <v>12</v>
      </c>
      <c r="Q40" s="19">
        <f>AVERAGE(C40:E40)</f>
        <v>18.403333333333336</v>
      </c>
      <c r="R40" s="19">
        <f>AVERAGE(F40:H40)</f>
        <v>20.946666666666665</v>
      </c>
      <c r="S40" s="19">
        <f>AVERAGE(I40:K40)</f>
        <v>19.323333333333334</v>
      </c>
      <c r="T40" s="20">
        <f>AVERAGE(L40:N40)</f>
        <v>19.02333333333333</v>
      </c>
      <c r="U40" s="23"/>
      <c r="V40" s="14" t="s">
        <v>12</v>
      </c>
      <c r="W40" s="21">
        <f>AVERAGE(Q40:T40)</f>
        <v>19.424166666666665</v>
      </c>
      <c r="X40" s="22">
        <f>STDEV(Q40:T40)</f>
        <v>1.0848873469423235</v>
      </c>
      <c r="Y40" s="23"/>
      <c r="Z40" s="14" t="s">
        <v>12</v>
      </c>
      <c r="AA40" s="19">
        <f>$W$41-Q40</f>
        <v>0.71249999999999858</v>
      </c>
      <c r="AB40" s="19">
        <f t="shared" ref="AB40:AD48" si="38">$W$41-R40</f>
        <v>-1.8308333333333309</v>
      </c>
      <c r="AC40" s="19">
        <f t="shared" si="38"/>
        <v>-0.20749999999999957</v>
      </c>
      <c r="AD40" s="20">
        <f t="shared" si="38"/>
        <v>9.250000000000469E-2</v>
      </c>
      <c r="AE40" s="23"/>
      <c r="AF40" s="14" t="s">
        <v>12</v>
      </c>
      <c r="AG40" s="19">
        <f>2^AA40</f>
        <v>1.6386412070860787</v>
      </c>
      <c r="AH40" s="19">
        <f t="shared" ref="AH40:AJ48" si="39">2^AB40</f>
        <v>0.28110220326888463</v>
      </c>
      <c r="AI40" s="19">
        <f t="shared" si="39"/>
        <v>0.86603665894863224</v>
      </c>
      <c r="AJ40" s="20">
        <f t="shared" si="39"/>
        <v>1.0662161944165083</v>
      </c>
      <c r="AK40" s="23"/>
      <c r="AL40" s="14" t="s">
        <v>12</v>
      </c>
      <c r="AM40" s="19">
        <f t="shared" ref="AM40:AP48" si="40">AG40/AG4</f>
        <v>2.4116156553815227</v>
      </c>
      <c r="AN40" s="19">
        <f t="shared" si="40"/>
        <v>0.92873141003855031</v>
      </c>
      <c r="AO40" s="19">
        <f t="shared" si="40"/>
        <v>0.71038186956448934</v>
      </c>
      <c r="AP40" s="20">
        <f t="shared" si="40"/>
        <v>0.88066587359615267</v>
      </c>
      <c r="AQ40" s="23"/>
      <c r="AR40" s="14" t="s">
        <v>12</v>
      </c>
      <c r="AS40" s="19">
        <f>LOG(AM40,2)</f>
        <v>1.2700000000000011</v>
      </c>
      <c r="AT40" s="19">
        <f t="shared" ref="AT40:AV48" si="41">LOG(AN40,2)</f>
        <v>-0.10666666666666397</v>
      </c>
      <c r="AU40" s="19">
        <f t="shared" si="41"/>
        <v>-0.4933333333333304</v>
      </c>
      <c r="AV40" s="20">
        <f t="shared" si="41"/>
        <v>-0.18333333333332641</v>
      </c>
      <c r="AW40" s="23"/>
      <c r="AX40" s="50"/>
    </row>
    <row r="41" spans="2:50" x14ac:dyDescent="0.2">
      <c r="B41" s="10" t="s">
        <v>13</v>
      </c>
      <c r="C41" s="17">
        <v>19.39</v>
      </c>
      <c r="D41" s="17">
        <v>19.11</v>
      </c>
      <c r="E41" s="17">
        <v>18.79</v>
      </c>
      <c r="F41" s="17">
        <v>19.43</v>
      </c>
      <c r="G41" s="17">
        <v>18.86</v>
      </c>
      <c r="H41" s="17">
        <v>18.690000000000001</v>
      </c>
      <c r="I41" s="17">
        <v>19.68</v>
      </c>
      <c r="J41" s="17">
        <v>18.850000000000001</v>
      </c>
      <c r="K41" s="17">
        <v>18.86</v>
      </c>
      <c r="L41" s="17">
        <v>19.98</v>
      </c>
      <c r="M41" s="17">
        <v>18.77</v>
      </c>
      <c r="N41" s="18">
        <v>18.98</v>
      </c>
      <c r="O41" s="23"/>
      <c r="P41" s="14" t="s">
        <v>13</v>
      </c>
      <c r="Q41" s="19">
        <f t="shared" ref="Q41:Q48" si="42">AVERAGE(C41:E41)</f>
        <v>19.096666666666668</v>
      </c>
      <c r="R41" s="19">
        <f t="shared" ref="R41:R48" si="43">AVERAGE(F41:H41)</f>
        <v>18.993333333333336</v>
      </c>
      <c r="S41" s="19">
        <f t="shared" ref="S41:S48" si="44">AVERAGE(I41:K41)</f>
        <v>19.13</v>
      </c>
      <c r="T41" s="20">
        <f t="shared" ref="T41:T48" si="45">AVERAGE(L41:N41)</f>
        <v>19.243333333333336</v>
      </c>
      <c r="U41" s="23"/>
      <c r="V41" s="14" t="s">
        <v>13</v>
      </c>
      <c r="W41" s="21">
        <f t="shared" ref="W41:W48" si="46">AVERAGE(Q41:T41)</f>
        <v>19.115833333333335</v>
      </c>
      <c r="X41" s="22">
        <f t="shared" ref="X41:X48" si="47">STDEV(Q41:T41)</f>
        <v>0.10300575316546728</v>
      </c>
      <c r="Y41" s="23"/>
      <c r="Z41" s="14" t="s">
        <v>13</v>
      </c>
      <c r="AA41" s="19">
        <f t="shared" ref="AA41:AA48" si="48">$W$41-Q41</f>
        <v>1.9166666666666998E-2</v>
      </c>
      <c r="AB41" s="19">
        <f t="shared" si="38"/>
        <v>0.12249999999999872</v>
      </c>
      <c r="AC41" s="19">
        <f t="shared" si="38"/>
        <v>-1.416666666666444E-2</v>
      </c>
      <c r="AD41" s="20">
        <f t="shared" si="38"/>
        <v>-0.12750000000000128</v>
      </c>
      <c r="AE41" s="23"/>
      <c r="AF41" s="14" t="s">
        <v>13</v>
      </c>
      <c r="AG41" s="19">
        <f t="shared" ref="AG41:AG48" si="49">2^AA41</f>
        <v>1.0133739629480221</v>
      </c>
      <c r="AH41" s="19">
        <f t="shared" si="39"/>
        <v>1.0886196631246288</v>
      </c>
      <c r="AI41" s="19">
        <f t="shared" si="39"/>
        <v>0.99022846964637734</v>
      </c>
      <c r="AJ41" s="20">
        <f t="shared" si="39"/>
        <v>0.91541637229620665</v>
      </c>
      <c r="AK41" s="23"/>
      <c r="AL41" s="14" t="s">
        <v>13</v>
      </c>
      <c r="AM41" s="19">
        <f t="shared" si="40"/>
        <v>1.1147086365889245</v>
      </c>
      <c r="AN41" s="19">
        <f t="shared" si="40"/>
        <v>1.3073692472021052</v>
      </c>
      <c r="AO41" s="19">
        <f t="shared" si="40"/>
        <v>0.78277341629910224</v>
      </c>
      <c r="AP41" s="20">
        <f t="shared" si="40"/>
        <v>0.87660572131603443</v>
      </c>
      <c r="AQ41" s="23"/>
      <c r="AR41" s="14" t="s">
        <v>13</v>
      </c>
      <c r="AS41" s="19">
        <f t="shared" ref="AS41:AS48" si="50">LOG(AM41,2)</f>
        <v>0.15666666666666995</v>
      </c>
      <c r="AT41" s="19">
        <f t="shared" si="41"/>
        <v>0.38666666666666683</v>
      </c>
      <c r="AU41" s="19">
        <f t="shared" si="41"/>
        <v>-0.35333333333332995</v>
      </c>
      <c r="AV41" s="20">
        <f t="shared" si="41"/>
        <v>-0.19000000000000108</v>
      </c>
      <c r="AW41" s="23"/>
      <c r="AX41" s="50"/>
    </row>
    <row r="42" spans="2:50" x14ac:dyDescent="0.2">
      <c r="B42" s="10">
        <v>100</v>
      </c>
      <c r="C42" s="17">
        <v>19.38</v>
      </c>
      <c r="D42" s="17">
        <v>19.18</v>
      </c>
      <c r="E42" s="17">
        <v>18.79</v>
      </c>
      <c r="F42" s="17">
        <v>19.61</v>
      </c>
      <c r="G42" s="17">
        <v>18.93</v>
      </c>
      <c r="H42" s="17">
        <v>18.79</v>
      </c>
      <c r="I42" s="17">
        <v>19.510000000000002</v>
      </c>
      <c r="J42" s="17">
        <v>18.86</v>
      </c>
      <c r="K42" s="17">
        <v>18.84</v>
      </c>
      <c r="L42" s="17">
        <v>19.809999999999999</v>
      </c>
      <c r="M42" s="17">
        <v>18.78</v>
      </c>
      <c r="N42" s="18">
        <v>18.93</v>
      </c>
      <c r="O42" s="23"/>
      <c r="P42" s="14">
        <v>100</v>
      </c>
      <c r="Q42" s="19">
        <f t="shared" si="42"/>
        <v>19.116666666666667</v>
      </c>
      <c r="R42" s="19">
        <f t="shared" si="43"/>
        <v>19.11</v>
      </c>
      <c r="S42" s="19">
        <f t="shared" si="44"/>
        <v>19.070000000000004</v>
      </c>
      <c r="T42" s="20">
        <f t="shared" si="45"/>
        <v>19.173333333333336</v>
      </c>
      <c r="U42" s="23"/>
      <c r="V42" s="14">
        <v>100</v>
      </c>
      <c r="W42" s="21">
        <f t="shared" si="46"/>
        <v>19.1175</v>
      </c>
      <c r="X42" s="22">
        <f t="shared" si="47"/>
        <v>4.2546271107879112E-2</v>
      </c>
      <c r="Y42" s="23"/>
      <c r="Z42" s="14">
        <v>100</v>
      </c>
      <c r="AA42" s="19">
        <f t="shared" si="48"/>
        <v>-8.3333333333257542E-4</v>
      </c>
      <c r="AB42" s="19">
        <f t="shared" si="38"/>
        <v>5.8333333333351334E-3</v>
      </c>
      <c r="AC42" s="19">
        <f t="shared" si="38"/>
        <v>4.5833333333330728E-2</v>
      </c>
      <c r="AD42" s="20">
        <f t="shared" si="38"/>
        <v>-5.7500000000000995E-2</v>
      </c>
      <c r="AE42" s="23"/>
      <c r="AF42" s="14">
        <v>100</v>
      </c>
      <c r="AG42" s="19">
        <f t="shared" si="49"/>
        <v>0.99942254414138121</v>
      </c>
      <c r="AH42" s="19">
        <f t="shared" si="39"/>
        <v>1.004051543955917</v>
      </c>
      <c r="AI42" s="19">
        <f t="shared" si="39"/>
        <v>1.0322792750164465</v>
      </c>
      <c r="AJ42" s="20">
        <f t="shared" si="39"/>
        <v>0.96092783846103313</v>
      </c>
      <c r="AK42" s="23"/>
      <c r="AL42" s="14">
        <v>100</v>
      </c>
      <c r="AM42" s="19">
        <f t="shared" si="40"/>
        <v>0.99309249543703715</v>
      </c>
      <c r="AN42" s="19">
        <f t="shared" si="40"/>
        <v>0.89295951106038507</v>
      </c>
      <c r="AO42" s="19">
        <f t="shared" si="40"/>
        <v>1.1302693892731552</v>
      </c>
      <c r="AP42" s="20">
        <f t="shared" si="40"/>
        <v>0.81790205855778153</v>
      </c>
      <c r="AQ42" s="23"/>
      <c r="AR42" s="14">
        <v>100</v>
      </c>
      <c r="AS42" s="19">
        <f t="shared" si="50"/>
        <v>-9.9999999999981892E-3</v>
      </c>
      <c r="AT42" s="19">
        <f t="shared" si="41"/>
        <v>-0.16333333333332875</v>
      </c>
      <c r="AU42" s="19">
        <f t="shared" si="41"/>
        <v>0.17666666666666578</v>
      </c>
      <c r="AV42" s="20">
        <f t="shared" si="41"/>
        <v>-0.28999999999999931</v>
      </c>
      <c r="AW42" s="23"/>
      <c r="AX42" s="50"/>
    </row>
    <row r="43" spans="2:50" x14ac:dyDescent="0.2">
      <c r="B43" s="10">
        <v>400</v>
      </c>
      <c r="C43" s="17">
        <v>19.53</v>
      </c>
      <c r="D43" s="17">
        <v>19.39</v>
      </c>
      <c r="E43" s="17">
        <v>18.93</v>
      </c>
      <c r="F43" s="17">
        <v>19.7</v>
      </c>
      <c r="G43" s="17">
        <v>19.09</v>
      </c>
      <c r="H43" s="17">
        <v>18.84</v>
      </c>
      <c r="I43" s="17">
        <v>19.55</v>
      </c>
      <c r="J43" s="17">
        <v>18.86</v>
      </c>
      <c r="K43" s="17">
        <v>18.8</v>
      </c>
      <c r="L43" s="17">
        <v>19.72</v>
      </c>
      <c r="M43" s="17">
        <v>18.309999999999999</v>
      </c>
      <c r="N43" s="18">
        <v>18.48</v>
      </c>
      <c r="O43" s="23"/>
      <c r="P43" s="14">
        <v>400</v>
      </c>
      <c r="Q43" s="19">
        <f t="shared" si="42"/>
        <v>19.283333333333335</v>
      </c>
      <c r="R43" s="19">
        <f t="shared" si="43"/>
        <v>19.209999999999997</v>
      </c>
      <c r="S43" s="19">
        <f t="shared" si="44"/>
        <v>19.069999999999997</v>
      </c>
      <c r="T43" s="20">
        <f t="shared" si="45"/>
        <v>18.83666666666667</v>
      </c>
      <c r="U43" s="23"/>
      <c r="V43" s="14">
        <v>400</v>
      </c>
      <c r="W43" s="21">
        <f t="shared" si="46"/>
        <v>19.100000000000001</v>
      </c>
      <c r="X43" s="22">
        <f t="shared" si="47"/>
        <v>0.1966007422464407</v>
      </c>
      <c r="Y43" s="23"/>
      <c r="Z43" s="14">
        <v>400</v>
      </c>
      <c r="AA43" s="19">
        <f t="shared" si="48"/>
        <v>-0.16750000000000043</v>
      </c>
      <c r="AB43" s="19">
        <f t="shared" si="38"/>
        <v>-9.4166666666662735E-2</v>
      </c>
      <c r="AC43" s="19">
        <f t="shared" si="38"/>
        <v>4.5833333333337833E-2</v>
      </c>
      <c r="AD43" s="20">
        <f t="shared" si="38"/>
        <v>0.27916666666666501</v>
      </c>
      <c r="AE43" s="23"/>
      <c r="AF43" s="14">
        <v>400</v>
      </c>
      <c r="AG43" s="19">
        <f t="shared" si="49"/>
        <v>0.89038426345611255</v>
      </c>
      <c r="AH43" s="19">
        <f t="shared" si="39"/>
        <v>0.93681321571434095</v>
      </c>
      <c r="AI43" s="19">
        <f t="shared" si="39"/>
        <v>1.0322792750164516</v>
      </c>
      <c r="AJ43" s="20">
        <f t="shared" si="39"/>
        <v>1.2134937404455459</v>
      </c>
      <c r="AK43" s="23"/>
      <c r="AL43" s="14">
        <v>400</v>
      </c>
      <c r="AM43" s="19">
        <f t="shared" si="40"/>
        <v>1.1302693892731581</v>
      </c>
      <c r="AN43" s="19">
        <f t="shared" si="40"/>
        <v>0.77736640535425028</v>
      </c>
      <c r="AO43" s="19">
        <f t="shared" si="40"/>
        <v>0.77378249677119826</v>
      </c>
      <c r="AP43" s="20">
        <f t="shared" si="40"/>
        <v>1.054578629516014</v>
      </c>
      <c r="AQ43" s="23"/>
      <c r="AR43" s="14">
        <v>400</v>
      </c>
      <c r="AS43" s="19">
        <f t="shared" si="50"/>
        <v>0.17666666666666944</v>
      </c>
      <c r="AT43" s="19">
        <f t="shared" si="41"/>
        <v>-0.36333333333332785</v>
      </c>
      <c r="AU43" s="19">
        <f t="shared" si="41"/>
        <v>-0.36999999999999383</v>
      </c>
      <c r="AV43" s="20">
        <f t="shared" si="41"/>
        <v>7.6666666666668035E-2</v>
      </c>
      <c r="AW43" s="23"/>
      <c r="AX43" s="50"/>
    </row>
    <row r="44" spans="2:50" x14ac:dyDescent="0.2">
      <c r="B44" s="10">
        <v>2000</v>
      </c>
      <c r="C44" s="17">
        <v>19.38</v>
      </c>
      <c r="D44" s="17">
        <v>19</v>
      </c>
      <c r="E44" s="17">
        <v>18.739999999999998</v>
      </c>
      <c r="F44" s="17">
        <v>19.54</v>
      </c>
      <c r="G44" s="17">
        <v>18.89</v>
      </c>
      <c r="H44" s="17">
        <v>18.77</v>
      </c>
      <c r="I44" s="17">
        <v>19.64</v>
      </c>
      <c r="J44" s="17">
        <v>18.79</v>
      </c>
      <c r="K44" s="17">
        <v>18.920000000000002</v>
      </c>
      <c r="L44" s="17">
        <v>19.97</v>
      </c>
      <c r="M44" s="17">
        <v>18.73</v>
      </c>
      <c r="N44" s="18">
        <v>19.149999999999999</v>
      </c>
      <c r="O44" s="23"/>
      <c r="P44" s="14">
        <v>2000</v>
      </c>
      <c r="Q44" s="19">
        <f t="shared" si="42"/>
        <v>19.039999999999996</v>
      </c>
      <c r="R44" s="19">
        <f t="shared" si="43"/>
        <v>19.066666666666666</v>
      </c>
      <c r="S44" s="19">
        <f t="shared" si="44"/>
        <v>19.116666666666667</v>
      </c>
      <c r="T44" s="20">
        <f t="shared" si="45"/>
        <v>19.283333333333335</v>
      </c>
      <c r="U44" s="23"/>
      <c r="V44" s="14">
        <v>2000</v>
      </c>
      <c r="W44" s="21">
        <f t="shared" si="46"/>
        <v>19.126666666666665</v>
      </c>
      <c r="X44" s="22">
        <f t="shared" si="47"/>
        <v>0.10917196764059423</v>
      </c>
      <c r="Y44" s="23"/>
      <c r="Z44" s="14">
        <v>2000</v>
      </c>
      <c r="AA44" s="19">
        <f t="shared" si="48"/>
        <v>7.583333333333897E-2</v>
      </c>
      <c r="AB44" s="19">
        <f t="shared" si="38"/>
        <v>4.9166666666668135E-2</v>
      </c>
      <c r="AC44" s="19">
        <f t="shared" si="38"/>
        <v>-8.3333333333257542E-4</v>
      </c>
      <c r="AD44" s="20">
        <f t="shared" si="38"/>
        <v>-0.16750000000000043</v>
      </c>
      <c r="AE44" s="23"/>
      <c r="AF44" s="14">
        <v>2000</v>
      </c>
      <c r="AG44" s="19">
        <f t="shared" si="49"/>
        <v>1.0539696569080284</v>
      </c>
      <c r="AH44" s="19">
        <f t="shared" si="39"/>
        <v>1.0346671040458832</v>
      </c>
      <c r="AI44" s="19">
        <f t="shared" si="39"/>
        <v>0.99942254414138121</v>
      </c>
      <c r="AJ44" s="20">
        <f t="shared" si="39"/>
        <v>0.89038426345611255</v>
      </c>
      <c r="AK44" s="23"/>
      <c r="AL44" s="14">
        <v>2000</v>
      </c>
      <c r="AM44" s="19">
        <f t="shared" si="40"/>
        <v>0.94824603117450235</v>
      </c>
      <c r="AN44" s="19">
        <f t="shared" si="40"/>
        <v>1.2804639771506858</v>
      </c>
      <c r="AO44" s="19">
        <f t="shared" si="40"/>
        <v>1.2923528306374947</v>
      </c>
      <c r="AP44" s="20">
        <f t="shared" si="40"/>
        <v>1.042465760841123</v>
      </c>
      <c r="AQ44" s="23"/>
      <c r="AR44" s="14">
        <v>2000</v>
      </c>
      <c r="AS44" s="19">
        <f t="shared" si="50"/>
        <v>-7.6666666666659125E-2</v>
      </c>
      <c r="AT44" s="19">
        <f t="shared" si="41"/>
        <v>0.35666666666667057</v>
      </c>
      <c r="AU44" s="19">
        <f t="shared" si="41"/>
        <v>0.37000000000000277</v>
      </c>
      <c r="AV44" s="20">
        <f t="shared" si="41"/>
        <v>6.0000000000002184E-2</v>
      </c>
      <c r="AW44" s="23"/>
      <c r="AX44" s="50"/>
    </row>
    <row r="45" spans="2:50" x14ac:dyDescent="0.2">
      <c r="B45" s="10" t="s">
        <v>14</v>
      </c>
      <c r="C45" s="17">
        <v>18.91</v>
      </c>
      <c r="D45" s="17">
        <v>18.62</v>
      </c>
      <c r="E45" s="17">
        <v>18.11</v>
      </c>
      <c r="F45" s="17">
        <v>19.72</v>
      </c>
      <c r="G45" s="17">
        <v>18.86</v>
      </c>
      <c r="H45" s="17">
        <v>18.760000000000002</v>
      </c>
      <c r="I45" s="17">
        <v>19.690000000000001</v>
      </c>
      <c r="J45" s="17">
        <v>18.329999999999998</v>
      </c>
      <c r="K45" s="17">
        <v>18.739999999999998</v>
      </c>
      <c r="L45" s="17">
        <v>19.93</v>
      </c>
      <c r="M45" s="17">
        <v>18.29</v>
      </c>
      <c r="N45" s="18">
        <v>18.989999999999998</v>
      </c>
      <c r="O45" s="23"/>
      <c r="P45" s="14" t="s">
        <v>14</v>
      </c>
      <c r="Q45" s="19">
        <f t="shared" si="42"/>
        <v>18.546666666666667</v>
      </c>
      <c r="R45" s="19">
        <f t="shared" si="43"/>
        <v>19.113333333333333</v>
      </c>
      <c r="S45" s="19">
        <f t="shared" si="44"/>
        <v>18.919999999999998</v>
      </c>
      <c r="T45" s="20">
        <f t="shared" si="45"/>
        <v>19.069999999999997</v>
      </c>
      <c r="U45" s="23"/>
      <c r="V45" s="14" t="s">
        <v>14</v>
      </c>
      <c r="W45" s="21">
        <f t="shared" si="46"/>
        <v>18.912499999999998</v>
      </c>
      <c r="X45" s="22">
        <f t="shared" si="47"/>
        <v>0.25757235588959876</v>
      </c>
      <c r="Y45" s="23"/>
      <c r="Z45" s="14" t="s">
        <v>14</v>
      </c>
      <c r="AA45" s="19">
        <f t="shared" si="48"/>
        <v>0.56916666666666771</v>
      </c>
      <c r="AB45" s="19">
        <f t="shared" si="38"/>
        <v>2.500000000001279E-3</v>
      </c>
      <c r="AC45" s="19">
        <f t="shared" si="38"/>
        <v>0.19583333333333641</v>
      </c>
      <c r="AD45" s="20">
        <f t="shared" si="38"/>
        <v>4.5833333333337833E-2</v>
      </c>
      <c r="AE45" s="23"/>
      <c r="AF45" s="14" t="s">
        <v>14</v>
      </c>
      <c r="AG45" s="19">
        <f t="shared" si="49"/>
        <v>1.483666323795932</v>
      </c>
      <c r="AH45" s="19">
        <f t="shared" si="39"/>
        <v>1.0017343702346968</v>
      </c>
      <c r="AI45" s="19">
        <f t="shared" si="39"/>
        <v>1.1453855702065809</v>
      </c>
      <c r="AJ45" s="20">
        <f t="shared" si="39"/>
        <v>1.0322792750164516</v>
      </c>
      <c r="AK45" s="23"/>
      <c r="AL45" s="14" t="s">
        <v>14</v>
      </c>
      <c r="AM45" s="19">
        <f t="shared" si="40"/>
        <v>1.7900501418559467</v>
      </c>
      <c r="AN45" s="19">
        <f t="shared" si="40"/>
        <v>1.1593637908755934</v>
      </c>
      <c r="AO45" s="19">
        <f t="shared" si="40"/>
        <v>1.3597423728128555</v>
      </c>
      <c r="AP45" s="20">
        <f t="shared" si="40"/>
        <v>1.2745606273192698</v>
      </c>
      <c r="AQ45" s="23"/>
      <c r="AR45" s="14" t="s">
        <v>14</v>
      </c>
      <c r="AS45" s="19">
        <f t="shared" si="50"/>
        <v>0.84000000000000152</v>
      </c>
      <c r="AT45" s="19">
        <f t="shared" si="41"/>
        <v>0.21333333333333834</v>
      </c>
      <c r="AU45" s="19">
        <f t="shared" si="41"/>
        <v>0.44333333333333874</v>
      </c>
      <c r="AV45" s="20">
        <f t="shared" si="41"/>
        <v>0.35000000000000864</v>
      </c>
      <c r="AW45" s="23"/>
      <c r="AX45" s="50"/>
    </row>
    <row r="46" spans="2:50" x14ac:dyDescent="0.2">
      <c r="B46" s="10" t="s">
        <v>15</v>
      </c>
      <c r="C46" s="17">
        <v>19.37</v>
      </c>
      <c r="D46" s="17">
        <v>19.149999999999999</v>
      </c>
      <c r="E46" s="17">
        <v>18.79</v>
      </c>
      <c r="F46" s="17">
        <v>19.29</v>
      </c>
      <c r="G46" s="17">
        <v>18.27</v>
      </c>
      <c r="H46" s="17">
        <v>18.18</v>
      </c>
      <c r="I46" s="17">
        <v>19.59</v>
      </c>
      <c r="J46" s="17">
        <v>18.82</v>
      </c>
      <c r="K46" s="17">
        <v>18.77</v>
      </c>
      <c r="L46" s="17">
        <v>19.91</v>
      </c>
      <c r="M46" s="17">
        <v>18.71</v>
      </c>
      <c r="N46" s="18">
        <v>19.02</v>
      </c>
      <c r="O46" s="23"/>
      <c r="P46" s="14" t="s">
        <v>15</v>
      </c>
      <c r="Q46" s="19">
        <f t="shared" si="42"/>
        <v>19.103333333333332</v>
      </c>
      <c r="R46" s="19">
        <f t="shared" si="43"/>
        <v>18.580000000000002</v>
      </c>
      <c r="S46" s="19">
        <f t="shared" si="44"/>
        <v>19.059999999999999</v>
      </c>
      <c r="T46" s="20">
        <f t="shared" si="45"/>
        <v>19.213333333333335</v>
      </c>
      <c r="U46" s="23"/>
      <c r="V46" s="14" t="s">
        <v>15</v>
      </c>
      <c r="W46" s="21">
        <f t="shared" si="46"/>
        <v>18.989166666666669</v>
      </c>
      <c r="X46" s="22">
        <f t="shared" si="47"/>
        <v>0.28030902259497048</v>
      </c>
      <c r="Y46" s="23"/>
      <c r="Z46" s="14" t="s">
        <v>15</v>
      </c>
      <c r="AA46" s="19">
        <f t="shared" si="48"/>
        <v>1.2500000000002842E-2</v>
      </c>
      <c r="AB46" s="19">
        <f t="shared" si="38"/>
        <v>0.53583333333333272</v>
      </c>
      <c r="AC46" s="19">
        <f t="shared" si="38"/>
        <v>5.5833333333335844E-2</v>
      </c>
      <c r="AD46" s="20">
        <f t="shared" si="38"/>
        <v>-9.7500000000000142E-2</v>
      </c>
      <c r="AE46" s="23"/>
      <c r="AF46" s="14" t="s">
        <v>15</v>
      </c>
      <c r="AG46" s="19">
        <f t="shared" si="49"/>
        <v>1.008701983790401</v>
      </c>
      <c r="AH46" s="19">
        <f t="shared" si="39"/>
        <v>1.4497793381273849</v>
      </c>
      <c r="AI46" s="19">
        <f t="shared" si="39"/>
        <v>1.0394593451863405</v>
      </c>
      <c r="AJ46" s="20">
        <f t="shared" si="39"/>
        <v>0.93465121618531799</v>
      </c>
      <c r="AK46" s="23"/>
      <c r="AL46" s="14" t="s">
        <v>15</v>
      </c>
      <c r="AM46" s="19">
        <f t="shared" si="40"/>
        <v>1.2745606273192667</v>
      </c>
      <c r="AN46" s="19">
        <f t="shared" si="40"/>
        <v>1.3566043274476731</v>
      </c>
      <c r="AO46" s="19">
        <f t="shared" si="40"/>
        <v>0.86653704584246738</v>
      </c>
      <c r="AP46" s="20">
        <f t="shared" si="40"/>
        <v>1.242575344485934</v>
      </c>
      <c r="AQ46" s="23"/>
      <c r="AR46" s="14" t="s">
        <v>15</v>
      </c>
      <c r="AS46" s="19">
        <f t="shared" si="50"/>
        <v>0.35000000000000514</v>
      </c>
      <c r="AT46" s="19">
        <f t="shared" si="41"/>
        <v>0.44000000000000139</v>
      </c>
      <c r="AU46" s="19">
        <f t="shared" si="41"/>
        <v>-0.20666666666666153</v>
      </c>
      <c r="AV46" s="20">
        <f t="shared" si="41"/>
        <v>0.31333333333333413</v>
      </c>
      <c r="AW46" s="23"/>
      <c r="AX46" s="50"/>
    </row>
    <row r="47" spans="2:50" x14ac:dyDescent="0.2">
      <c r="B47" s="10" t="s">
        <v>16</v>
      </c>
      <c r="C47" s="17">
        <v>18.98</v>
      </c>
      <c r="D47" s="17">
        <v>18.79</v>
      </c>
      <c r="E47" s="17">
        <v>18.13</v>
      </c>
      <c r="F47" s="17">
        <v>19.649999999999999</v>
      </c>
      <c r="G47" s="17">
        <v>18.989999999999998</v>
      </c>
      <c r="H47" s="17">
        <v>18.87</v>
      </c>
      <c r="I47" s="17">
        <v>19.47</v>
      </c>
      <c r="J47" s="17">
        <v>18.77</v>
      </c>
      <c r="K47" s="17">
        <v>18.760000000000002</v>
      </c>
      <c r="L47" s="17">
        <v>20</v>
      </c>
      <c r="M47" s="17">
        <v>18.690000000000001</v>
      </c>
      <c r="N47" s="18">
        <v>19.149999999999999</v>
      </c>
      <c r="O47" s="23"/>
      <c r="P47" s="14" t="s">
        <v>16</v>
      </c>
      <c r="Q47" s="19">
        <f t="shared" si="42"/>
        <v>18.633333333333329</v>
      </c>
      <c r="R47" s="19">
        <f t="shared" si="43"/>
        <v>19.170000000000002</v>
      </c>
      <c r="S47" s="19">
        <f t="shared" si="44"/>
        <v>19</v>
      </c>
      <c r="T47" s="20">
        <f t="shared" si="45"/>
        <v>19.279999999999998</v>
      </c>
      <c r="U47" s="23"/>
      <c r="V47" s="14" t="s">
        <v>16</v>
      </c>
      <c r="W47" s="21">
        <f t="shared" si="46"/>
        <v>19.020833333333332</v>
      </c>
      <c r="X47" s="22">
        <f t="shared" si="47"/>
        <v>0.28284762289575383</v>
      </c>
      <c r="Y47" s="23"/>
      <c r="Z47" s="14" t="s">
        <v>16</v>
      </c>
      <c r="AA47" s="19">
        <f t="shared" si="48"/>
        <v>0.48250000000000526</v>
      </c>
      <c r="AB47" s="19">
        <f t="shared" si="38"/>
        <v>-5.416666666666714E-2</v>
      </c>
      <c r="AC47" s="19">
        <f t="shared" si="38"/>
        <v>0.11583333333333456</v>
      </c>
      <c r="AD47" s="20">
        <f t="shared" si="38"/>
        <v>-0.16416666666666302</v>
      </c>
      <c r="AE47" s="23"/>
      <c r="AF47" s="14" t="s">
        <v>16</v>
      </c>
      <c r="AG47" s="19">
        <f t="shared" si="49"/>
        <v>1.3971626682503593</v>
      </c>
      <c r="AH47" s="19">
        <f t="shared" si="39"/>
        <v>0.96315062007004326</v>
      </c>
      <c r="AI47" s="19">
        <f t="shared" si="39"/>
        <v>1.0836007771430913</v>
      </c>
      <c r="AJ47" s="20">
        <f t="shared" si="39"/>
        <v>0.89244386635921291</v>
      </c>
      <c r="AK47" s="23"/>
      <c r="AL47" s="14" t="s">
        <v>16</v>
      </c>
      <c r="AM47" s="19">
        <f t="shared" si="40"/>
        <v>1.558329159321008</v>
      </c>
      <c r="AN47" s="19">
        <f t="shared" si="40"/>
        <v>1.1513554801999835</v>
      </c>
      <c r="AO47" s="19">
        <f t="shared" si="40"/>
        <v>1.4044448757379993</v>
      </c>
      <c r="AP47" s="20">
        <f t="shared" si="40"/>
        <v>0.77916457966050212</v>
      </c>
      <c r="AQ47" s="23"/>
      <c r="AR47" s="14" t="s">
        <v>16</v>
      </c>
      <c r="AS47" s="19">
        <f t="shared" si="50"/>
        <v>0.64000000000000767</v>
      </c>
      <c r="AT47" s="19">
        <f t="shared" si="41"/>
        <v>0.20333333333333659</v>
      </c>
      <c r="AU47" s="19">
        <f t="shared" si="41"/>
        <v>0.49000000000000216</v>
      </c>
      <c r="AV47" s="20">
        <f t="shared" si="41"/>
        <v>-0.35999999999999582</v>
      </c>
      <c r="AW47" s="23"/>
      <c r="AX47" s="50"/>
    </row>
    <row r="48" spans="2:50" ht="17" thickBot="1" x14ac:dyDescent="0.25">
      <c r="B48" s="24" t="s">
        <v>17</v>
      </c>
      <c r="C48" s="25">
        <v>19.420000000000002</v>
      </c>
      <c r="D48" s="25">
        <v>19.09</v>
      </c>
      <c r="E48" s="25">
        <v>18.68</v>
      </c>
      <c r="F48" s="25">
        <v>19.399999999999999</v>
      </c>
      <c r="G48" s="25">
        <v>18.809999999999999</v>
      </c>
      <c r="H48" s="25">
        <v>18.760000000000002</v>
      </c>
      <c r="I48" s="25">
        <v>19.52</v>
      </c>
      <c r="J48" s="25">
        <v>18.690000000000001</v>
      </c>
      <c r="K48" s="25">
        <v>18.8</v>
      </c>
      <c r="L48" s="25">
        <v>20.079999999999998</v>
      </c>
      <c r="M48" s="25">
        <v>18.87</v>
      </c>
      <c r="N48" s="26">
        <v>19.079999999999998</v>
      </c>
      <c r="O48" s="23"/>
      <c r="P48" s="27" t="s">
        <v>17</v>
      </c>
      <c r="Q48" s="28">
        <f t="shared" si="42"/>
        <v>19.063333333333336</v>
      </c>
      <c r="R48" s="28">
        <f t="shared" si="43"/>
        <v>18.989999999999998</v>
      </c>
      <c r="S48" s="28">
        <f t="shared" si="44"/>
        <v>19.003333333333334</v>
      </c>
      <c r="T48" s="29">
        <f t="shared" si="45"/>
        <v>19.343333333333334</v>
      </c>
      <c r="U48" s="23"/>
      <c r="V48" s="27" t="s">
        <v>17</v>
      </c>
      <c r="W48" s="30">
        <f t="shared" si="46"/>
        <v>19.100000000000001</v>
      </c>
      <c r="X48" s="31">
        <f t="shared" si="47"/>
        <v>0.16532795690183014</v>
      </c>
      <c r="Y48" s="23"/>
      <c r="Z48" s="27" t="s">
        <v>17</v>
      </c>
      <c r="AA48" s="28">
        <f t="shared" si="48"/>
        <v>5.2499999999998437E-2</v>
      </c>
      <c r="AB48" s="28">
        <f t="shared" si="38"/>
        <v>0.12583333333333613</v>
      </c>
      <c r="AC48" s="28">
        <f t="shared" si="38"/>
        <v>0.11250000000000071</v>
      </c>
      <c r="AD48" s="29">
        <f t="shared" si="38"/>
        <v>-0.22749999999999915</v>
      </c>
      <c r="AE48" s="23"/>
      <c r="AF48" s="27" t="s">
        <v>17</v>
      </c>
      <c r="AG48" s="28">
        <f t="shared" si="49"/>
        <v>1.0370604565103116</v>
      </c>
      <c r="AH48" s="28">
        <f t="shared" si="39"/>
        <v>1.0911378165900107</v>
      </c>
      <c r="AI48" s="28">
        <f t="shared" si="39"/>
        <v>1.0811000178342642</v>
      </c>
      <c r="AJ48" s="29">
        <f t="shared" si="39"/>
        <v>0.85411367634530277</v>
      </c>
      <c r="AK48" s="23"/>
      <c r="AL48" s="27" t="s">
        <v>17</v>
      </c>
      <c r="AM48" s="28">
        <f t="shared" si="40"/>
        <v>1.3441243995934167</v>
      </c>
      <c r="AN48" s="28">
        <f t="shared" si="40"/>
        <v>1.3628876769848322</v>
      </c>
      <c r="AO48" s="28">
        <f t="shared" si="40"/>
        <v>1.1302693892731592</v>
      </c>
      <c r="AP48" s="29">
        <f t="shared" si="40"/>
        <v>1.101905115876614</v>
      </c>
      <c r="AQ48" s="23"/>
      <c r="AR48" s="27" t="s">
        <v>17</v>
      </c>
      <c r="AS48" s="28">
        <f t="shared" si="50"/>
        <v>0.42666666666666603</v>
      </c>
      <c r="AT48" s="28">
        <f t="shared" si="41"/>
        <v>0.44666666666667254</v>
      </c>
      <c r="AU48" s="28">
        <f t="shared" si="41"/>
        <v>0.17666666666667086</v>
      </c>
      <c r="AV48" s="29">
        <f t="shared" si="41"/>
        <v>0.14000000000000432</v>
      </c>
      <c r="AW48" s="23"/>
      <c r="AX48" s="50"/>
    </row>
    <row r="49" spans="13:50" x14ac:dyDescent="0.2"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3:50" x14ac:dyDescent="0.2">
      <c r="M50" s="23"/>
      <c r="N50" s="23"/>
      <c r="O50" s="23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</row>
  </sheetData>
  <mergeCells count="42">
    <mergeCell ref="AR38:AV38"/>
    <mergeCell ref="C39:E39"/>
    <mergeCell ref="F39:H39"/>
    <mergeCell ref="I39:K39"/>
    <mergeCell ref="L39:N39"/>
    <mergeCell ref="B38:N38"/>
    <mergeCell ref="P38:T38"/>
    <mergeCell ref="V38:X38"/>
    <mergeCell ref="Z38:AD38"/>
    <mergeCell ref="AF38:AJ38"/>
    <mergeCell ref="AL38:AP38"/>
    <mergeCell ref="AL26:AP26"/>
    <mergeCell ref="AR26:AV26"/>
    <mergeCell ref="C27:E27"/>
    <mergeCell ref="F27:H27"/>
    <mergeCell ref="I27:K27"/>
    <mergeCell ref="L27:N27"/>
    <mergeCell ref="AR14:AV14"/>
    <mergeCell ref="C15:E15"/>
    <mergeCell ref="F15:H15"/>
    <mergeCell ref="I15:K15"/>
    <mergeCell ref="L15:N15"/>
    <mergeCell ref="B26:N26"/>
    <mergeCell ref="P26:T26"/>
    <mergeCell ref="V26:X26"/>
    <mergeCell ref="Z26:AD26"/>
    <mergeCell ref="AF26:AJ26"/>
    <mergeCell ref="B14:N14"/>
    <mergeCell ref="P14:T14"/>
    <mergeCell ref="V14:X14"/>
    <mergeCell ref="Z14:AD14"/>
    <mergeCell ref="AF14:AJ14"/>
    <mergeCell ref="AL14:AP14"/>
    <mergeCell ref="B2:N2"/>
    <mergeCell ref="P2:T2"/>
    <mergeCell ref="V2:X2"/>
    <mergeCell ref="Z2:AD2"/>
    <mergeCell ref="AF2:AJ2"/>
    <mergeCell ref="C3:E3"/>
    <mergeCell ref="F3:H3"/>
    <mergeCell ref="I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2023-10-06T19:35:50Z</dcterms:created>
  <dcterms:modified xsi:type="dcterms:W3CDTF">2023-10-06T19:38:35Z</dcterms:modified>
</cp:coreProperties>
</file>