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bu\Documents\Lab\Arid1a paper\October 14\Supplementary Tables\Modified Supp Tables 10212024\"/>
    </mc:Choice>
  </mc:AlternateContent>
  <xr:revisionPtr revIDLastSave="0" documentId="13_ncr:1_{DAF20937-65A1-4251-953B-FF1F32680700}" xr6:coauthVersionLast="47" xr6:coauthVersionMax="47" xr10:uidLastSave="{00000000-0000-0000-0000-000000000000}"/>
  <bookViews>
    <workbookView xWindow="1464" yWindow="1464" windowWidth="20760" windowHeight="11904" xr2:uid="{F068825D-910B-4A40-A155-1D6C9E8824A4}"/>
  </bookViews>
  <sheets>
    <sheet name="Tubule staging - 10w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H70" i="1"/>
  <c r="H69" i="1"/>
  <c r="H68" i="1"/>
  <c r="H67" i="1"/>
  <c r="H66" i="1"/>
  <c r="H65" i="1"/>
  <c r="J71" i="1"/>
  <c r="J70" i="1"/>
  <c r="J69" i="1"/>
  <c r="J68" i="1"/>
  <c r="J67" i="1"/>
  <c r="J66" i="1"/>
  <c r="J65" i="1"/>
  <c r="H72" i="1" l="1"/>
  <c r="I69" i="1" s="1"/>
  <c r="J72" i="1"/>
  <c r="K67" i="1" s="1"/>
  <c r="K70" i="1" l="1"/>
  <c r="I65" i="1"/>
  <c r="K66" i="1"/>
  <c r="I68" i="1"/>
  <c r="I66" i="1"/>
  <c r="I70" i="1"/>
  <c r="I67" i="1"/>
  <c r="K69" i="1"/>
  <c r="K65" i="1"/>
  <c r="K68" i="1"/>
  <c r="K71" i="1"/>
  <c r="I71" i="1"/>
</calcChain>
</file>

<file path=xl/sharedStrings.xml><?xml version="1.0" encoding="utf-8"?>
<sst xmlns="http://schemas.openxmlformats.org/spreadsheetml/2006/main" count="229" uniqueCount="127">
  <si>
    <t>Figure 2-Figure Supplement 2-Source Data 1: ARID1A Tubule Staging</t>
  </si>
  <si>
    <r>
      <t>Arid1a</t>
    </r>
    <r>
      <rPr>
        <b/>
        <i/>
        <vertAlign val="superscript"/>
        <sz val="16"/>
        <color theme="1"/>
        <rFont val="Calibri (Body)"/>
      </rPr>
      <t>WT</t>
    </r>
  </si>
  <si>
    <r>
      <t>Arid1a</t>
    </r>
    <r>
      <rPr>
        <b/>
        <i/>
        <vertAlign val="superscript"/>
        <sz val="16"/>
        <color theme="1"/>
        <rFont val="Calibri (Body)"/>
      </rPr>
      <t>cKO</t>
    </r>
  </si>
  <si>
    <t>Tubule (PAS)</t>
  </si>
  <si>
    <t>Stage</t>
  </si>
  <si>
    <t>wt1</t>
  </si>
  <si>
    <t>II-III</t>
  </si>
  <si>
    <t>cKO1</t>
  </si>
  <si>
    <t>IV-VI</t>
  </si>
  <si>
    <t>wt2</t>
  </si>
  <si>
    <t>VII-VIII</t>
  </si>
  <si>
    <t>cKO2</t>
  </si>
  <si>
    <t>IX-X</t>
  </si>
  <si>
    <t>wt3</t>
  </si>
  <si>
    <t>cKO3</t>
  </si>
  <si>
    <t>wt4</t>
  </si>
  <si>
    <t>XII</t>
  </si>
  <si>
    <t>cKO4</t>
  </si>
  <si>
    <t>wt5</t>
  </si>
  <si>
    <t>cKO5</t>
  </si>
  <si>
    <t>wt6</t>
  </si>
  <si>
    <t>cKO6</t>
  </si>
  <si>
    <t>XI</t>
  </si>
  <si>
    <t>wt7</t>
  </si>
  <si>
    <t>cKO7</t>
  </si>
  <si>
    <t>wt8</t>
  </si>
  <si>
    <t>cKO8</t>
  </si>
  <si>
    <t>wt9</t>
  </si>
  <si>
    <t>cKO9</t>
  </si>
  <si>
    <t>wt10</t>
  </si>
  <si>
    <t>cKO10</t>
  </si>
  <si>
    <t>wt11</t>
  </si>
  <si>
    <t>cKO11</t>
  </si>
  <si>
    <t>wt12</t>
  </si>
  <si>
    <t>cKO12</t>
  </si>
  <si>
    <t>wt13</t>
  </si>
  <si>
    <t>cKO13</t>
  </si>
  <si>
    <t>wt14</t>
  </si>
  <si>
    <t>cKO14</t>
  </si>
  <si>
    <t>wt15</t>
  </si>
  <si>
    <t>cKO15</t>
  </si>
  <si>
    <t>wt16</t>
  </si>
  <si>
    <t>cKO16</t>
  </si>
  <si>
    <t>wt17</t>
  </si>
  <si>
    <t>cKO17</t>
  </si>
  <si>
    <t>wt18</t>
  </si>
  <si>
    <t>cKO18</t>
  </si>
  <si>
    <t>wt19</t>
  </si>
  <si>
    <t>cKO19</t>
  </si>
  <si>
    <t>wt20</t>
  </si>
  <si>
    <t>cKO20</t>
  </si>
  <si>
    <t>wt21</t>
  </si>
  <si>
    <t>cKO21</t>
  </si>
  <si>
    <t>wt22</t>
  </si>
  <si>
    <t>cKO22</t>
  </si>
  <si>
    <t>wt23</t>
  </si>
  <si>
    <t>cKO23</t>
  </si>
  <si>
    <t>wt24</t>
  </si>
  <si>
    <t>cKO24</t>
  </si>
  <si>
    <t>wt25</t>
  </si>
  <si>
    <t>cKO25</t>
  </si>
  <si>
    <t>wt26</t>
  </si>
  <si>
    <t>cKO26</t>
  </si>
  <si>
    <t>wt27</t>
  </si>
  <si>
    <t>cKO27</t>
  </si>
  <si>
    <t>wt28</t>
  </si>
  <si>
    <t>cKO28</t>
  </si>
  <si>
    <t>wt29</t>
  </si>
  <si>
    <t>cKO29</t>
  </si>
  <si>
    <t>wt30</t>
  </si>
  <si>
    <t>cKO30</t>
  </si>
  <si>
    <t>wt31</t>
  </si>
  <si>
    <t>cKO31</t>
  </si>
  <si>
    <t>wt32</t>
  </si>
  <si>
    <t>cKO32</t>
  </si>
  <si>
    <t>wt33</t>
  </si>
  <si>
    <t>cKO33</t>
  </si>
  <si>
    <t>wt34</t>
  </si>
  <si>
    <t>cKO34A</t>
  </si>
  <si>
    <t>wt35</t>
  </si>
  <si>
    <t>cKO34B</t>
  </si>
  <si>
    <t>wt36</t>
  </si>
  <si>
    <t>cKO35</t>
  </si>
  <si>
    <t>wt37</t>
  </si>
  <si>
    <t>cKO36</t>
  </si>
  <si>
    <t>wt38</t>
  </si>
  <si>
    <t>cKO37</t>
  </si>
  <si>
    <t>wt39</t>
  </si>
  <si>
    <t>cKO38</t>
  </si>
  <si>
    <t>wt40</t>
  </si>
  <si>
    <t>cKO39</t>
  </si>
  <si>
    <t>wt41</t>
  </si>
  <si>
    <t>cKO40</t>
  </si>
  <si>
    <t>wt42</t>
  </si>
  <si>
    <t>cKO41A</t>
  </si>
  <si>
    <t>wt43</t>
  </si>
  <si>
    <t>cKO41B</t>
  </si>
  <si>
    <t>wt44</t>
  </si>
  <si>
    <t>cKO42</t>
  </si>
  <si>
    <t>I</t>
  </si>
  <si>
    <t>wt45</t>
  </si>
  <si>
    <t>cKO43</t>
  </si>
  <si>
    <t>wt46</t>
  </si>
  <si>
    <t>cKO44</t>
  </si>
  <si>
    <t>wt47</t>
  </si>
  <si>
    <t>cKO45</t>
  </si>
  <si>
    <t>wt48</t>
  </si>
  <si>
    <t>wt49</t>
  </si>
  <si>
    <t>wt50</t>
  </si>
  <si>
    <t>wt51</t>
  </si>
  <si>
    <t>wt52</t>
  </si>
  <si>
    <t>wt53</t>
  </si>
  <si>
    <t>wt54</t>
  </si>
  <si>
    <t>wt55</t>
  </si>
  <si>
    <t>wt56</t>
  </si>
  <si>
    <t>Summary of tubule staging</t>
  </si>
  <si>
    <t>Tubule stage</t>
  </si>
  <si>
    <t>Number</t>
  </si>
  <si>
    <t>% tubules</t>
  </si>
  <si>
    <t>No.of stage VII-VIII</t>
  </si>
  <si>
    <t>No.of stage IX-X</t>
  </si>
  <si>
    <t>No.of stage XI</t>
  </si>
  <si>
    <t>No.of stage II-III</t>
  </si>
  <si>
    <t>No.of stage IV-VI</t>
  </si>
  <si>
    <t>No.of stage XII</t>
  </si>
  <si>
    <t>No.of stage 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</si>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</sst>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vertAlign val="superscript"/>
      <sz val="16"/>
      <color theme="1"/>
      <name val="Calibri (Body)"/>
    </font>
    <font>
      <b/>
      <sz val="11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0" fillId="0" borderId="1" xfId="0" applyBorder="1"/>
    <xf numFmtId="0" fontId="3" fillId="0" borderId="0" xfId="0" applyFont="1"/>
    <xf numFmtId="0" fontId="5" fillId="0" borderId="1" xfId="0" applyFont="1" applyBorder="1"/>
    <xf numFmtId="9" fontId="5" fillId="0" borderId="1" xfId="1" applyFont="1" applyBorder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1B21-9595-714F-AC3B-F6DAF867D01D}">
  <dimension ref="A1:K72"/>
  <sheetViews>
    <sheetView tabSelected="1" workbookViewId="0"/>
  </sheetViews>
  <sheetFormatPr defaultColWidth="11.25" defaultRowHeight="15.6"/>
  <cols>
    <col min="1" max="1" width="18.5" customWidth="1"/>
    <col min="6" max="6" width="23.25" customWidth="1"/>
    <col min="7" max="7" width="23.5" customWidth="1"/>
  </cols>
  <sheetData>
    <row r="1" spans="1:7">
      <c r="A1" s="6" t="s">
        <v>0</v>
      </c>
    </row>
    <row r="2" spans="1:7" ht="22.9">
      <c r="A2" s="7" t="s">
        <v>1</v>
      </c>
      <c r="B2" s="7"/>
      <c r="F2" s="7" t="s">
        <v>2</v>
      </c>
      <c r="G2" s="7"/>
    </row>
    <row r="3" spans="1:7">
      <c r="A3" s="2" t="s">
        <v>3</v>
      </c>
      <c r="B3" s="2" t="s">
        <v>4</v>
      </c>
      <c r="F3" s="2" t="s">
        <v>3</v>
      </c>
      <c r="G3" s="2" t="s">
        <v>4</v>
      </c>
    </row>
    <row r="4" spans="1:7">
      <c r="A4" s="2" t="s">
        <v>5</v>
      </c>
      <c r="B4" s="2" t="s">
        <v>6</v>
      </c>
      <c r="F4" s="2" t="s">
        <v>7</v>
      </c>
      <c r="G4" s="2" t="s">
        <v>8</v>
      </c>
    </row>
    <row r="5" spans="1:7">
      <c r="A5" s="2" t="s">
        <v>9</v>
      </c>
      <c r="B5" s="2" t="s">
        <v>10</v>
      </c>
      <c r="F5" s="2" t="s">
        <v>11</v>
      </c>
      <c r="G5" s="2" t="s">
        <v>12</v>
      </c>
    </row>
    <row r="6" spans="1:7">
      <c r="A6" s="2" t="s">
        <v>13</v>
      </c>
      <c r="B6" s="2" t="s">
        <v>10</v>
      </c>
      <c r="F6" s="2" t="s">
        <v>14</v>
      </c>
      <c r="G6" s="2" t="s">
        <v>10</v>
      </c>
    </row>
    <row r="7" spans="1:7">
      <c r="A7" s="2" t="s">
        <v>15</v>
      </c>
      <c r="B7" s="2" t="s">
        <v>16</v>
      </c>
      <c r="F7" s="2" t="s">
        <v>17</v>
      </c>
      <c r="G7" s="2" t="s">
        <v>12</v>
      </c>
    </row>
    <row r="8" spans="1:7">
      <c r="A8" s="2" t="s">
        <v>18</v>
      </c>
      <c r="B8" s="2" t="s">
        <v>10</v>
      </c>
      <c r="F8" s="2" t="s">
        <v>19</v>
      </c>
      <c r="G8" s="2" t="s">
        <v>10</v>
      </c>
    </row>
    <row r="9" spans="1:7">
      <c r="A9" s="2" t="s">
        <v>20</v>
      </c>
      <c r="B9" s="2" t="s">
        <v>10</v>
      </c>
      <c r="F9" s="2" t="s">
        <v>21</v>
      </c>
      <c r="G9" s="2" t="s">
        <v>22</v>
      </c>
    </row>
    <row r="10" spans="1:7">
      <c r="A10" s="2" t="s">
        <v>23</v>
      </c>
      <c r="B10" s="2" t="s">
        <v>10</v>
      </c>
      <c r="F10" s="2" t="s">
        <v>24</v>
      </c>
      <c r="G10" s="2" t="s">
        <v>12</v>
      </c>
    </row>
    <row r="11" spans="1:7">
      <c r="A11" s="2" t="s">
        <v>25</v>
      </c>
      <c r="B11" s="2" t="s">
        <v>22</v>
      </c>
      <c r="F11" s="2" t="s">
        <v>26</v>
      </c>
      <c r="G11" s="2" t="s">
        <v>12</v>
      </c>
    </row>
    <row r="12" spans="1:7">
      <c r="A12" s="2" t="s">
        <v>27</v>
      </c>
      <c r="B12" s="2" t="s">
        <v>12</v>
      </c>
      <c r="F12" s="2" t="s">
        <v>28</v>
      </c>
      <c r="G12" s="2" t="s">
        <v>12</v>
      </c>
    </row>
    <row r="13" spans="1:7">
      <c r="A13" s="2" t="s">
        <v>29</v>
      </c>
      <c r="B13" s="2" t="s">
        <v>22</v>
      </c>
      <c r="F13" s="2" t="s">
        <v>30</v>
      </c>
      <c r="G13" s="2" t="s">
        <v>12</v>
      </c>
    </row>
    <row r="14" spans="1:7">
      <c r="A14" s="2" t="s">
        <v>31</v>
      </c>
      <c r="B14" s="2" t="s">
        <v>10</v>
      </c>
      <c r="F14" s="2" t="s">
        <v>32</v>
      </c>
      <c r="G14" s="2" t="s">
        <v>8</v>
      </c>
    </row>
    <row r="15" spans="1:7">
      <c r="A15" s="2" t="s">
        <v>33</v>
      </c>
      <c r="B15" s="2" t="s">
        <v>22</v>
      </c>
      <c r="F15" s="2" t="s">
        <v>34</v>
      </c>
      <c r="G15" s="2" t="s">
        <v>8</v>
      </c>
    </row>
    <row r="16" spans="1:7">
      <c r="A16" s="2" t="s">
        <v>35</v>
      </c>
      <c r="B16" s="2" t="s">
        <v>10</v>
      </c>
      <c r="F16" s="2" t="s">
        <v>36</v>
      </c>
      <c r="G16" s="2" t="s">
        <v>8</v>
      </c>
    </row>
    <row r="17" spans="1:7">
      <c r="A17" s="2" t="s">
        <v>37</v>
      </c>
      <c r="B17" s="2" t="s">
        <v>12</v>
      </c>
      <c r="F17" s="2" t="s">
        <v>38</v>
      </c>
      <c r="G17" s="2" t="s">
        <v>12</v>
      </c>
    </row>
    <row r="18" spans="1:7">
      <c r="A18" s="2" t="s">
        <v>39</v>
      </c>
      <c r="B18" s="2" t="s">
        <v>10</v>
      </c>
      <c r="F18" s="2" t="s">
        <v>40</v>
      </c>
      <c r="G18" s="2" t="s">
        <v>10</v>
      </c>
    </row>
    <row r="19" spans="1:7">
      <c r="A19" s="2" t="s">
        <v>41</v>
      </c>
      <c r="B19" s="2" t="s">
        <v>16</v>
      </c>
      <c r="F19" s="2" t="s">
        <v>42</v>
      </c>
      <c r="G19" s="2" t="s">
        <v>10</v>
      </c>
    </row>
    <row r="20" spans="1:7">
      <c r="A20" s="2" t="s">
        <v>43</v>
      </c>
      <c r="B20" s="2" t="s">
        <v>10</v>
      </c>
      <c r="F20" s="2" t="s">
        <v>44</v>
      </c>
      <c r="G20" s="2" t="s">
        <v>10</v>
      </c>
    </row>
    <row r="21" spans="1:7">
      <c r="A21" s="2" t="s">
        <v>45</v>
      </c>
      <c r="B21" s="2" t="s">
        <v>10</v>
      </c>
      <c r="F21" s="2" t="s">
        <v>46</v>
      </c>
      <c r="G21" s="2" t="s">
        <v>12</v>
      </c>
    </row>
    <row r="22" spans="1:7">
      <c r="A22" s="2" t="s">
        <v>47</v>
      </c>
      <c r="B22" s="2" t="s">
        <v>10</v>
      </c>
      <c r="F22" s="2" t="s">
        <v>48</v>
      </c>
      <c r="G22" s="2" t="s">
        <v>12</v>
      </c>
    </row>
    <row r="23" spans="1:7">
      <c r="A23" s="2" t="s">
        <v>49</v>
      </c>
      <c r="B23" s="2" t="s">
        <v>10</v>
      </c>
      <c r="F23" s="2" t="s">
        <v>50</v>
      </c>
      <c r="G23" s="2" t="s">
        <v>16</v>
      </c>
    </row>
    <row r="24" spans="1:7">
      <c r="A24" s="2" t="s">
        <v>51</v>
      </c>
      <c r="B24" s="2" t="s">
        <v>22</v>
      </c>
      <c r="F24" s="2" t="s">
        <v>52</v>
      </c>
      <c r="G24" s="2" t="s">
        <v>16</v>
      </c>
    </row>
    <row r="25" spans="1:7">
      <c r="A25" s="2" t="s">
        <v>53</v>
      </c>
      <c r="B25" s="2" t="s">
        <v>10</v>
      </c>
      <c r="F25" s="2" t="s">
        <v>54</v>
      </c>
      <c r="G25" s="2" t="s">
        <v>22</v>
      </c>
    </row>
    <row r="26" spans="1:7">
      <c r="A26" s="2" t="s">
        <v>55</v>
      </c>
      <c r="B26" s="2" t="s">
        <v>10</v>
      </c>
      <c r="F26" s="2" t="s">
        <v>56</v>
      </c>
      <c r="G26" s="2" t="s">
        <v>10</v>
      </c>
    </row>
    <row r="27" spans="1:7">
      <c r="A27" s="2" t="s">
        <v>57</v>
      </c>
      <c r="B27" s="2" t="s">
        <v>10</v>
      </c>
      <c r="F27" s="2" t="s">
        <v>58</v>
      </c>
      <c r="G27" s="2" t="s">
        <v>10</v>
      </c>
    </row>
    <row r="28" spans="1:7">
      <c r="A28" s="2" t="s">
        <v>59</v>
      </c>
      <c r="B28" s="2" t="s">
        <v>22</v>
      </c>
      <c r="F28" s="2" t="s">
        <v>60</v>
      </c>
      <c r="G28" s="2" t="s">
        <v>10</v>
      </c>
    </row>
    <row r="29" spans="1:7">
      <c r="A29" s="2" t="s">
        <v>61</v>
      </c>
      <c r="B29" s="2" t="s">
        <v>10</v>
      </c>
      <c r="F29" s="2" t="s">
        <v>62</v>
      </c>
      <c r="G29" s="2" t="s">
        <v>12</v>
      </c>
    </row>
    <row r="30" spans="1:7">
      <c r="A30" s="2" t="s">
        <v>63</v>
      </c>
      <c r="B30" s="2" t="s">
        <v>10</v>
      </c>
      <c r="F30" s="2" t="s">
        <v>64</v>
      </c>
      <c r="G30" s="2" t="s">
        <v>16</v>
      </c>
    </row>
    <row r="31" spans="1:7">
      <c r="A31" s="2" t="s">
        <v>65</v>
      </c>
      <c r="B31" s="2" t="s">
        <v>10</v>
      </c>
      <c r="F31" s="2" t="s">
        <v>66</v>
      </c>
      <c r="G31" s="2" t="s">
        <v>16</v>
      </c>
    </row>
    <row r="32" spans="1:7">
      <c r="A32" s="2" t="s">
        <v>67</v>
      </c>
      <c r="B32" s="2" t="s">
        <v>10</v>
      </c>
      <c r="F32" s="2" t="s">
        <v>68</v>
      </c>
      <c r="G32" s="2" t="s">
        <v>10</v>
      </c>
    </row>
    <row r="33" spans="1:7">
      <c r="A33" s="2" t="s">
        <v>69</v>
      </c>
      <c r="B33" s="2" t="s">
        <v>16</v>
      </c>
      <c r="F33" s="2" t="s">
        <v>70</v>
      </c>
      <c r="G33" s="2" t="s">
        <v>16</v>
      </c>
    </row>
    <row r="34" spans="1:7">
      <c r="A34" s="2" t="s">
        <v>71</v>
      </c>
      <c r="B34" s="2" t="s">
        <v>10</v>
      </c>
      <c r="F34" s="2" t="s">
        <v>72</v>
      </c>
      <c r="G34" s="2" t="s">
        <v>22</v>
      </c>
    </row>
    <row r="35" spans="1:7">
      <c r="A35" s="2" t="s">
        <v>73</v>
      </c>
      <c r="B35" s="2" t="s">
        <v>10</v>
      </c>
      <c r="F35" s="2" t="s">
        <v>74</v>
      </c>
      <c r="G35" s="2" t="s">
        <v>10</v>
      </c>
    </row>
    <row r="36" spans="1:7">
      <c r="A36" s="2" t="s">
        <v>75</v>
      </c>
      <c r="B36" s="2" t="s">
        <v>10</v>
      </c>
      <c r="F36" s="2" t="s">
        <v>76</v>
      </c>
      <c r="G36" s="2" t="s">
        <v>8</v>
      </c>
    </row>
    <row r="37" spans="1:7">
      <c r="A37" s="2" t="s">
        <v>77</v>
      </c>
      <c r="B37" s="2" t="s">
        <v>10</v>
      </c>
      <c r="F37" s="2" t="s">
        <v>78</v>
      </c>
      <c r="G37" s="2" t="s">
        <v>6</v>
      </c>
    </row>
    <row r="38" spans="1:7">
      <c r="A38" s="2" t="s">
        <v>79</v>
      </c>
      <c r="B38" s="2" t="s">
        <v>10</v>
      </c>
      <c r="F38" s="2" t="s">
        <v>80</v>
      </c>
      <c r="G38" s="2" t="s">
        <v>22</v>
      </c>
    </row>
    <row r="39" spans="1:7">
      <c r="A39" s="2" t="s">
        <v>81</v>
      </c>
      <c r="B39" s="2" t="s">
        <v>10</v>
      </c>
      <c r="F39" s="2" t="s">
        <v>82</v>
      </c>
      <c r="G39" s="2" t="s">
        <v>10</v>
      </c>
    </row>
    <row r="40" spans="1:7">
      <c r="A40" s="2" t="s">
        <v>83</v>
      </c>
      <c r="B40" s="2" t="s">
        <v>10</v>
      </c>
      <c r="F40" s="2" t="s">
        <v>84</v>
      </c>
      <c r="G40" s="2" t="s">
        <v>10</v>
      </c>
    </row>
    <row r="41" spans="1:7">
      <c r="A41" s="2" t="s">
        <v>85</v>
      </c>
      <c r="B41" s="2" t="s">
        <v>10</v>
      </c>
      <c r="F41" s="2" t="s">
        <v>86</v>
      </c>
      <c r="G41" s="2" t="s">
        <v>6</v>
      </c>
    </row>
    <row r="42" spans="1:7">
      <c r="A42" s="2" t="s">
        <v>87</v>
      </c>
      <c r="B42" s="2" t="s">
        <v>22</v>
      </c>
      <c r="F42" s="2" t="s">
        <v>88</v>
      </c>
      <c r="G42" s="2" t="s">
        <v>6</v>
      </c>
    </row>
    <row r="43" spans="1:7">
      <c r="A43" s="2" t="s">
        <v>89</v>
      </c>
      <c r="B43" s="2" t="s">
        <v>10</v>
      </c>
      <c r="F43" s="2" t="s">
        <v>90</v>
      </c>
      <c r="G43" s="2" t="s">
        <v>12</v>
      </c>
    </row>
    <row r="44" spans="1:7">
      <c r="A44" s="2" t="s">
        <v>91</v>
      </c>
      <c r="B44" s="2" t="s">
        <v>10</v>
      </c>
      <c r="F44" s="2" t="s">
        <v>92</v>
      </c>
      <c r="G44" s="2" t="s">
        <v>22</v>
      </c>
    </row>
    <row r="45" spans="1:7">
      <c r="A45" s="2" t="s">
        <v>93</v>
      </c>
      <c r="B45" s="2" t="s">
        <v>10</v>
      </c>
      <c r="F45" s="2" t="s">
        <v>94</v>
      </c>
      <c r="G45" s="2" t="s">
        <v>12</v>
      </c>
    </row>
    <row r="46" spans="1:7">
      <c r="A46" s="2" t="s">
        <v>95</v>
      </c>
      <c r="B46" s="2" t="s">
        <v>10</v>
      </c>
      <c r="F46" s="2" t="s">
        <v>96</v>
      </c>
      <c r="G46" s="2" t="s">
        <v>22</v>
      </c>
    </row>
    <row r="47" spans="1:7">
      <c r="A47" s="2" t="s">
        <v>97</v>
      </c>
      <c r="B47" s="2" t="s">
        <v>22</v>
      </c>
      <c r="F47" s="2" t="s">
        <v>98</v>
      </c>
      <c r="G47" s="2" t="s">
        <v>99</v>
      </c>
    </row>
    <row r="48" spans="1:7">
      <c r="A48" s="2" t="s">
        <v>100</v>
      </c>
      <c r="B48" s="2" t="s">
        <v>10</v>
      </c>
      <c r="F48" s="2" t="s">
        <v>101</v>
      </c>
      <c r="G48" s="2" t="s">
        <v>8</v>
      </c>
    </row>
    <row r="49" spans="1:11">
      <c r="A49" s="2" t="s">
        <v>102</v>
      </c>
      <c r="B49" s="2" t="s">
        <v>10</v>
      </c>
      <c r="F49" s="2" t="s">
        <v>103</v>
      </c>
      <c r="G49" s="2" t="s">
        <v>22</v>
      </c>
    </row>
    <row r="50" spans="1:11">
      <c r="A50" s="2" t="s">
        <v>104</v>
      </c>
      <c r="B50" s="2" t="s">
        <v>10</v>
      </c>
      <c r="F50" s="2" t="s">
        <v>105</v>
      </c>
      <c r="G50" s="2" t="s">
        <v>12</v>
      </c>
    </row>
    <row r="51" spans="1:11">
      <c r="A51" s="2" t="s">
        <v>106</v>
      </c>
      <c r="B51" s="2" t="s">
        <v>10</v>
      </c>
    </row>
    <row r="52" spans="1:11">
      <c r="A52" s="2" t="s">
        <v>107</v>
      </c>
      <c r="B52" s="2" t="s">
        <v>22</v>
      </c>
    </row>
    <row r="53" spans="1:11">
      <c r="A53" s="2" t="s">
        <v>108</v>
      </c>
      <c r="B53" s="2" t="s">
        <v>10</v>
      </c>
      <c r="I53" s="1"/>
    </row>
    <row r="54" spans="1:11">
      <c r="A54" s="2" t="s">
        <v>109</v>
      </c>
      <c r="B54" s="2" t="s">
        <v>10</v>
      </c>
      <c r="I54" s="1"/>
    </row>
    <row r="55" spans="1:11">
      <c r="A55" s="2" t="s">
        <v>110</v>
      </c>
      <c r="B55" s="2" t="s">
        <v>10</v>
      </c>
      <c r="I55" s="1"/>
    </row>
    <row r="56" spans="1:11">
      <c r="A56" s="2" t="s">
        <v>111</v>
      </c>
      <c r="B56" s="2" t="s">
        <v>16</v>
      </c>
      <c r="I56" s="1"/>
    </row>
    <row r="57" spans="1:11">
      <c r="A57" s="2" t="s">
        <v>112</v>
      </c>
      <c r="B57" s="2" t="s">
        <v>10</v>
      </c>
      <c r="I57" s="1"/>
    </row>
    <row r="58" spans="1:11">
      <c r="A58" s="2" t="s">
        <v>113</v>
      </c>
      <c r="B58" s="2" t="s">
        <v>10</v>
      </c>
      <c r="I58" s="1"/>
    </row>
    <row r="59" spans="1:11">
      <c r="A59" s="2" t="s">
        <v>114</v>
      </c>
      <c r="B59" s="2" t="s">
        <v>10</v>
      </c>
      <c r="I59" s="1"/>
    </row>
    <row r="61" spans="1:11" ht="18">
      <c r="G61" s="3" t="s">
        <v>115</v>
      </c>
    </row>
    <row r="62" spans="1:11">
      <c r="C62" s="1"/>
    </row>
    <row r="63" spans="1:11" ht="22.9">
      <c r="G63" s="8" t="s">
        <v>116</v>
      </c>
      <c r="H63" s="7" t="s">
        <v>1</v>
      </c>
      <c r="I63" s="7"/>
      <c r="J63" s="7" t="s">
        <v>2</v>
      </c>
      <c r="K63" s="7"/>
    </row>
    <row r="64" spans="1:11" ht="18">
      <c r="G64" s="9"/>
      <c r="H64" s="4" t="s">
        <v>117</v>
      </c>
      <c r="I64" s="4" t="s">
        <v>118</v>
      </c>
      <c r="J64" s="4" t="s">
        <v>117</v>
      </c>
      <c r="K64" s="4" t="s">
        <v>118</v>
      </c>
    </row>
    <row r="65" spans="3:11" ht="18">
      <c r="C65" s="1"/>
      <c r="G65" s="4" t="s">
        <v>119</v>
      </c>
      <c r="H65" s="4">
        <f>COUNTIF(B4:B59,"=VII-VIII")</f>
        <v>41</v>
      </c>
      <c r="I65" s="5">
        <f>H65/$H$72</f>
        <v>0.7321428571428571</v>
      </c>
      <c r="J65" s="4">
        <f>COUNTIF(G4:G50,"=VII-VIII")</f>
        <v>12</v>
      </c>
      <c r="K65" s="5">
        <f>J65/$J$72</f>
        <v>0.25531914893617019</v>
      </c>
    </row>
    <row r="66" spans="3:11" ht="18">
      <c r="G66" s="4" t="s">
        <v>120</v>
      </c>
      <c r="H66" s="4">
        <f>COUNTIF(B4:B59,"=IX-X")</f>
        <v>2</v>
      </c>
      <c r="I66" s="5">
        <f t="shared" ref="I66:I71" si="0">H66/$H$72</f>
        <v>3.5714285714285712E-2</v>
      </c>
      <c r="J66" s="4">
        <f>COUNTIF(G4:G50,"=IX-X")</f>
        <v>13</v>
      </c>
      <c r="K66" s="5">
        <f t="shared" ref="K66:K71" si="1">J66/$J$72</f>
        <v>0.27659574468085107</v>
      </c>
    </row>
    <row r="67" spans="3:11" ht="18">
      <c r="G67" s="4" t="s">
        <v>121</v>
      </c>
      <c r="H67" s="4">
        <f>COUNTIF(B4:B59,"=XI")</f>
        <v>8</v>
      </c>
      <c r="I67" s="5">
        <f t="shared" si="0"/>
        <v>0.14285714285714285</v>
      </c>
      <c r="J67" s="4">
        <f>COUNTIF(G4:G50,"=XI")</f>
        <v>7</v>
      </c>
      <c r="K67" s="5">
        <f t="shared" si="1"/>
        <v>0.14893617021276595</v>
      </c>
    </row>
    <row r="68" spans="3:11" ht="18">
      <c r="C68" s="1"/>
      <c r="G68" s="4" t="s">
        <v>122</v>
      </c>
      <c r="H68" s="4">
        <f>COUNTIF(B4:B59,"=II-III")</f>
        <v>1</v>
      </c>
      <c r="I68" s="5">
        <f t="shared" si="0"/>
        <v>1.7857142857142856E-2</v>
      </c>
      <c r="J68" s="4">
        <f>COUNTIF(G4:G50,"=II-III")</f>
        <v>3</v>
      </c>
      <c r="K68" s="5">
        <f t="shared" si="1"/>
        <v>6.3829787234042548E-2</v>
      </c>
    </row>
    <row r="69" spans="3:11" ht="18">
      <c r="G69" s="4" t="s">
        <v>123</v>
      </c>
      <c r="H69" s="4">
        <f>COUNTIF(B4:B59,"=IV-VI")</f>
        <v>0</v>
      </c>
      <c r="I69" s="5">
        <f t="shared" si="0"/>
        <v>0</v>
      </c>
      <c r="J69" s="4">
        <f>COUNTIF(G4:G50,"=IV-VI")</f>
        <v>6</v>
      </c>
      <c r="K69" s="5">
        <f t="shared" si="1"/>
        <v>0.1276595744680851</v>
      </c>
    </row>
    <row r="70" spans="3:11" ht="18">
      <c r="G70" s="4" t="s">
        <v>124</v>
      </c>
      <c r="H70" s="4">
        <f>COUNTIF(B4:B59,"=XII")</f>
        <v>4</v>
      </c>
      <c r="I70" s="5">
        <f t="shared" si="0"/>
        <v>7.1428571428571425E-2</v>
      </c>
      <c r="J70" s="4">
        <f>COUNTIF(G4:G50,"=XII")</f>
        <v>5</v>
      </c>
      <c r="K70" s="5">
        <f t="shared" si="1"/>
        <v>0.10638297872340426</v>
      </c>
    </row>
    <row r="71" spans="3:11" ht="18">
      <c r="G71" s="4" t="s">
        <v>125</v>
      </c>
      <c r="H71" s="4">
        <f>COUNTIF(B4:B59,"=I")</f>
        <v>0</v>
      </c>
      <c r="I71" s="5">
        <f t="shared" si="0"/>
        <v>0</v>
      </c>
      <c r="J71" s="4">
        <f>COUNTIF(G4:G50,"=I")</f>
        <v>1</v>
      </c>
      <c r="K71" s="5">
        <f t="shared" si="1"/>
        <v>2.1276595744680851E-2</v>
      </c>
    </row>
    <row r="72" spans="3:11" ht="18">
      <c r="G72" s="4" t="s">
        <v>126</v>
      </c>
      <c r="H72" s="4">
        <f>SUM(H65:H71)</f>
        <v>56</v>
      </c>
      <c r="I72" s="4"/>
      <c r="J72" s="4">
        <f>SUM(J65:J71)</f>
        <v>47</v>
      </c>
      <c r="K72" s="4"/>
    </row>
  </sheetData>
  <mergeCells count="5">
    <mergeCell ref="H63:I63"/>
    <mergeCell ref="J63:K63"/>
    <mergeCell ref="G63:G64"/>
    <mergeCell ref="A2:B2"/>
    <mergeCell ref="F2:G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ACF5A871574F4A94D65BBC01D79DDA" ma:contentTypeVersion="4" ma:contentTypeDescription="Create a new document." ma:contentTypeScope="" ma:versionID="b15fcb8377119ac40c9e5a4434581fda">
  <xsd:schema xmlns:xsd="http://www.w3.org/2001/XMLSchema" xmlns:xs="http://www.w3.org/2001/XMLSchema" xmlns:p="http://schemas.microsoft.com/office/2006/metadata/properties" xmlns:ns2="664b87c4-5d08-422f-be82-825c68baff3a" targetNamespace="http://schemas.microsoft.com/office/2006/metadata/properties" ma:root="true" ma:fieldsID="30e610ad5d65fdd7f291b5a44e5ec545" ns2:_="">
    <xsd:import namespace="664b87c4-5d08-422f-be82-825c68baf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b87c4-5d08-422f-be82-825c68baf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7BA9FC-FC84-43D9-BD4A-327372173E62}"/>
</file>

<file path=customXml/itemProps2.xml><?xml version="1.0" encoding="utf-8"?>
<ds:datastoreItem xmlns:ds="http://schemas.openxmlformats.org/officeDocument/2006/customXml" ds:itemID="{A0AF6D48-80B3-4556-8C2F-1C2CD2AD6A7A}"/>
</file>

<file path=customXml/itemProps3.xml><?xml version="1.0" encoding="utf-8"?>
<ds:datastoreItem xmlns:ds="http://schemas.openxmlformats.org/officeDocument/2006/customXml" ds:itemID="{C338588E-BBFB-4086-B7A6-45F78DAB0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Magnuson, Terry R</cp:lastModifiedBy>
  <cp:revision/>
  <dcterms:created xsi:type="dcterms:W3CDTF">2021-06-22T14:43:49Z</dcterms:created>
  <dcterms:modified xsi:type="dcterms:W3CDTF">2024-10-31T17:17:13Z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0x0101007EACF5A871574F4A94D65BBC01D79DDA</vt:lpwstr>
  </property>
</Properties>
</file>